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upiter\5 Andar\Coordenação de Transparência e Monitoramento\Transparência\19 - Mapa de Merenda\"/>
    </mc:Choice>
  </mc:AlternateContent>
  <xr:revisionPtr revIDLastSave="0" documentId="8_{1ED75E01-A386-48C7-83FA-2AE7521113C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OR REGIONAL" sheetId="2" state="hidden" r:id="rId1"/>
    <sheet name="POR UNIDADE ESCOLAR (2)" sheetId="4" r:id="rId2"/>
    <sheet name="GERENCIAL" sheetId="5" r:id="rId3"/>
    <sheet name="STATUS" sheetId="3" r:id="rId4"/>
    <sheet name="Plan1" sheetId="6" r:id="rId5"/>
  </sheets>
  <definedNames>
    <definedName name="_xlnm._FilterDatabase" localSheetId="1" hidden="1">'POR UNIDADE ESCOLAR (2)'!$A$1:$D$1199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99" i="4" l="1"/>
  <c r="T2" i="4" l="1"/>
  <c r="U2" i="4"/>
  <c r="Q1197" i="4"/>
  <c r="Q1198" i="4"/>
  <c r="Q2" i="4" l="1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591" i="4"/>
  <c r="Q592" i="4"/>
  <c r="Q593" i="4"/>
  <c r="Q594" i="4"/>
  <c r="Q595" i="4"/>
  <c r="Q596" i="4"/>
  <c r="Q597" i="4"/>
  <c r="Q598" i="4"/>
  <c r="Q599" i="4"/>
  <c r="Q600" i="4"/>
  <c r="Q601" i="4"/>
  <c r="Q602" i="4"/>
  <c r="Q603" i="4"/>
  <c r="Q604" i="4"/>
  <c r="Q605" i="4"/>
  <c r="Q606" i="4"/>
  <c r="Q607" i="4"/>
  <c r="Q608" i="4"/>
  <c r="Q609" i="4"/>
  <c r="Q610" i="4"/>
  <c r="Q611" i="4"/>
  <c r="Q612" i="4"/>
  <c r="Q613" i="4"/>
  <c r="Q614" i="4"/>
  <c r="Q615" i="4"/>
  <c r="Q616" i="4"/>
  <c r="Q617" i="4"/>
  <c r="Q618" i="4"/>
  <c r="Q619" i="4"/>
  <c r="Q620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Q659" i="4"/>
  <c r="Q660" i="4"/>
  <c r="Q661" i="4"/>
  <c r="Q662" i="4"/>
  <c r="Q663" i="4"/>
  <c r="Q664" i="4"/>
  <c r="Q665" i="4"/>
  <c r="Q666" i="4"/>
  <c r="Q667" i="4"/>
  <c r="Q668" i="4"/>
  <c r="Q669" i="4"/>
  <c r="Q670" i="4"/>
  <c r="Q671" i="4"/>
  <c r="Q672" i="4"/>
  <c r="Q673" i="4"/>
  <c r="Q674" i="4"/>
  <c r="Q675" i="4"/>
  <c r="Q676" i="4"/>
  <c r="Q677" i="4"/>
  <c r="Q678" i="4"/>
  <c r="Q679" i="4"/>
  <c r="Q680" i="4"/>
  <c r="Q681" i="4"/>
  <c r="Q682" i="4"/>
  <c r="Q683" i="4"/>
  <c r="Q684" i="4"/>
  <c r="Q685" i="4"/>
  <c r="Q686" i="4"/>
  <c r="Q687" i="4"/>
  <c r="Q688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Q727" i="4"/>
  <c r="Q728" i="4"/>
  <c r="Q729" i="4"/>
  <c r="Q730" i="4"/>
  <c r="Q731" i="4"/>
  <c r="Q732" i="4"/>
  <c r="Q733" i="4"/>
  <c r="Q734" i="4"/>
  <c r="Q735" i="4"/>
  <c r="Q736" i="4"/>
  <c r="Q737" i="4"/>
  <c r="Q738" i="4"/>
  <c r="Q739" i="4"/>
  <c r="Q740" i="4"/>
  <c r="Q741" i="4"/>
  <c r="Q742" i="4"/>
  <c r="Q743" i="4"/>
  <c r="Q744" i="4"/>
  <c r="Q745" i="4"/>
  <c r="Q746" i="4"/>
  <c r="Q747" i="4"/>
  <c r="Q748" i="4"/>
  <c r="Q749" i="4"/>
  <c r="Q750" i="4"/>
  <c r="Q751" i="4"/>
  <c r="Q752" i="4"/>
  <c r="Q753" i="4"/>
  <c r="Q754" i="4"/>
  <c r="Q755" i="4"/>
  <c r="Q756" i="4"/>
  <c r="Q757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Q796" i="4"/>
  <c r="Q797" i="4"/>
  <c r="Q798" i="4"/>
  <c r="Q799" i="4"/>
  <c r="Q800" i="4"/>
  <c r="Q801" i="4"/>
  <c r="Q802" i="4"/>
  <c r="Q803" i="4"/>
  <c r="Q804" i="4"/>
  <c r="Q805" i="4"/>
  <c r="Q806" i="4"/>
  <c r="Q807" i="4"/>
  <c r="Q808" i="4"/>
  <c r="Q809" i="4"/>
  <c r="Q810" i="4"/>
  <c r="Q811" i="4"/>
  <c r="Q812" i="4"/>
  <c r="Q813" i="4"/>
  <c r="Q814" i="4"/>
  <c r="Q815" i="4"/>
  <c r="Q816" i="4"/>
  <c r="Q817" i="4"/>
  <c r="Q818" i="4"/>
  <c r="Q819" i="4"/>
  <c r="Q820" i="4"/>
  <c r="Q821" i="4"/>
  <c r="Q822" i="4"/>
  <c r="Q823" i="4"/>
  <c r="Q824" i="4"/>
  <c r="Q825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Q864" i="4"/>
  <c r="Q865" i="4"/>
  <c r="Q866" i="4"/>
  <c r="Q867" i="4"/>
  <c r="Q868" i="4"/>
  <c r="Q869" i="4"/>
  <c r="Q870" i="4"/>
  <c r="Q871" i="4"/>
  <c r="Q872" i="4"/>
  <c r="Q873" i="4"/>
  <c r="Q874" i="4"/>
  <c r="Q875" i="4"/>
  <c r="Q876" i="4"/>
  <c r="Q877" i="4"/>
  <c r="Q878" i="4"/>
  <c r="Q879" i="4"/>
  <c r="Q880" i="4"/>
  <c r="Q881" i="4"/>
  <c r="Q882" i="4"/>
  <c r="Q883" i="4"/>
  <c r="Q884" i="4"/>
  <c r="Q885" i="4"/>
  <c r="Q886" i="4"/>
  <c r="Q887" i="4"/>
  <c r="Q888" i="4"/>
  <c r="Q889" i="4"/>
  <c r="Q890" i="4"/>
  <c r="Q891" i="4"/>
  <c r="Q892" i="4"/>
  <c r="Q893" i="4"/>
  <c r="Q894" i="4"/>
  <c r="Q895" i="4"/>
  <c r="Q896" i="4"/>
  <c r="Q897" i="4"/>
  <c r="Q898" i="4"/>
  <c r="Q899" i="4"/>
  <c r="Q900" i="4"/>
  <c r="Q901" i="4"/>
  <c r="Q902" i="4"/>
  <c r="Q903" i="4"/>
  <c r="Q904" i="4"/>
  <c r="Q905" i="4"/>
  <c r="Q906" i="4"/>
  <c r="Q907" i="4"/>
  <c r="Q908" i="4"/>
  <c r="Q909" i="4"/>
  <c r="Q910" i="4"/>
  <c r="Q911" i="4"/>
  <c r="Q912" i="4"/>
  <c r="Q913" i="4"/>
  <c r="Q914" i="4"/>
  <c r="Q915" i="4"/>
  <c r="Q916" i="4"/>
  <c r="Q917" i="4"/>
  <c r="Q918" i="4"/>
  <c r="Q919" i="4"/>
  <c r="Q920" i="4"/>
  <c r="Q921" i="4"/>
  <c r="Q922" i="4"/>
  <c r="Q923" i="4"/>
  <c r="Q924" i="4"/>
  <c r="Q925" i="4"/>
  <c r="Q926" i="4"/>
  <c r="Q927" i="4"/>
  <c r="Q928" i="4"/>
  <c r="Q929" i="4"/>
  <c r="Q930" i="4"/>
  <c r="Q931" i="4"/>
  <c r="Q932" i="4"/>
  <c r="Q933" i="4"/>
  <c r="Q934" i="4"/>
  <c r="Q935" i="4"/>
  <c r="Q936" i="4"/>
  <c r="Q937" i="4"/>
  <c r="Q938" i="4"/>
  <c r="Q939" i="4"/>
  <c r="Q940" i="4"/>
  <c r="Q941" i="4"/>
  <c r="Q942" i="4"/>
  <c r="Q943" i="4"/>
  <c r="Q944" i="4"/>
  <c r="Q945" i="4"/>
  <c r="Q946" i="4"/>
  <c r="Q947" i="4"/>
  <c r="Q948" i="4"/>
  <c r="Q949" i="4"/>
  <c r="Q950" i="4"/>
  <c r="Q951" i="4"/>
  <c r="Q952" i="4"/>
  <c r="Q953" i="4"/>
  <c r="Q954" i="4"/>
  <c r="Q955" i="4"/>
  <c r="Q956" i="4"/>
  <c r="Q957" i="4"/>
  <c r="Q958" i="4"/>
  <c r="Q959" i="4"/>
  <c r="Q960" i="4"/>
  <c r="Q961" i="4"/>
  <c r="Q962" i="4"/>
  <c r="Q963" i="4"/>
  <c r="Q964" i="4"/>
  <c r="Q965" i="4"/>
  <c r="Q966" i="4"/>
  <c r="Q967" i="4"/>
  <c r="Q968" i="4"/>
  <c r="Q969" i="4"/>
  <c r="Q970" i="4"/>
  <c r="Q971" i="4"/>
  <c r="Q972" i="4"/>
  <c r="Q973" i="4"/>
  <c r="Q974" i="4"/>
  <c r="Q975" i="4"/>
  <c r="Q976" i="4"/>
  <c r="Q977" i="4"/>
  <c r="Q978" i="4"/>
  <c r="Q979" i="4"/>
  <c r="Q980" i="4"/>
  <c r="Q981" i="4"/>
  <c r="Q982" i="4"/>
  <c r="Q983" i="4"/>
  <c r="Q984" i="4"/>
  <c r="Q985" i="4"/>
  <c r="Q986" i="4"/>
  <c r="Q987" i="4"/>
  <c r="Q988" i="4"/>
  <c r="Q989" i="4"/>
  <c r="Q990" i="4"/>
  <c r="Q991" i="4"/>
  <c r="Q992" i="4"/>
  <c r="Q993" i="4"/>
  <c r="Q994" i="4"/>
  <c r="Q995" i="4"/>
  <c r="Q996" i="4"/>
  <c r="Q997" i="4"/>
  <c r="Q998" i="4"/>
  <c r="Q999" i="4"/>
  <c r="Q1000" i="4"/>
  <c r="Q1001" i="4"/>
  <c r="Q1002" i="4"/>
  <c r="Q1003" i="4"/>
  <c r="Q1004" i="4"/>
  <c r="Q1005" i="4"/>
  <c r="Q1006" i="4"/>
  <c r="Q1007" i="4"/>
  <c r="Q1008" i="4"/>
  <c r="Q1009" i="4"/>
  <c r="Q1010" i="4"/>
  <c r="Q1011" i="4"/>
  <c r="Q1012" i="4"/>
  <c r="Q1013" i="4"/>
  <c r="Q1014" i="4"/>
  <c r="Q1015" i="4"/>
  <c r="Q1016" i="4"/>
  <c r="Q1017" i="4"/>
  <c r="Q1018" i="4"/>
  <c r="Q1019" i="4"/>
  <c r="Q1020" i="4"/>
  <c r="Q1021" i="4"/>
  <c r="Q1022" i="4"/>
  <c r="Q1023" i="4"/>
  <c r="Q1024" i="4"/>
  <c r="Q1025" i="4"/>
  <c r="Q1026" i="4"/>
  <c r="Q1027" i="4"/>
  <c r="Q1028" i="4"/>
  <c r="Q1029" i="4"/>
  <c r="Q1030" i="4"/>
  <c r="Q1031" i="4"/>
  <c r="Q1032" i="4"/>
  <c r="Q1033" i="4"/>
  <c r="Q1034" i="4"/>
  <c r="Q1035" i="4"/>
  <c r="Q1036" i="4"/>
  <c r="Q1037" i="4"/>
  <c r="Q1038" i="4"/>
  <c r="Q1039" i="4"/>
  <c r="Q1040" i="4"/>
  <c r="Q1041" i="4"/>
  <c r="Q1042" i="4"/>
  <c r="Q1043" i="4"/>
  <c r="Q1044" i="4"/>
  <c r="Q1045" i="4"/>
  <c r="Q1046" i="4"/>
  <c r="Q1047" i="4"/>
  <c r="Q1048" i="4"/>
  <c r="Q1049" i="4"/>
  <c r="Q1050" i="4"/>
  <c r="Q1051" i="4"/>
  <c r="Q1052" i="4"/>
  <c r="Q1053" i="4"/>
  <c r="Q1054" i="4"/>
  <c r="Q1055" i="4"/>
  <c r="Q1056" i="4"/>
  <c r="Q1057" i="4"/>
  <c r="Q1058" i="4"/>
  <c r="Q1059" i="4"/>
  <c r="Q1060" i="4"/>
  <c r="Q1061" i="4"/>
  <c r="Q1062" i="4"/>
  <c r="Q1063" i="4"/>
  <c r="Q1064" i="4"/>
  <c r="Q1065" i="4"/>
  <c r="Q1066" i="4"/>
  <c r="Q1067" i="4"/>
  <c r="Q1068" i="4"/>
  <c r="Q1069" i="4"/>
  <c r="Q1070" i="4"/>
  <c r="Q1071" i="4"/>
  <c r="Q1072" i="4"/>
  <c r="Q1073" i="4"/>
  <c r="Q1074" i="4"/>
  <c r="Q1075" i="4"/>
  <c r="Q1076" i="4"/>
  <c r="Q1077" i="4"/>
  <c r="Q1078" i="4"/>
  <c r="Q1079" i="4"/>
  <c r="Q1080" i="4"/>
  <c r="Q1081" i="4"/>
  <c r="Q1082" i="4"/>
  <c r="Q1083" i="4"/>
  <c r="Q1084" i="4"/>
  <c r="Q1085" i="4"/>
  <c r="Q1086" i="4"/>
  <c r="Q1087" i="4"/>
  <c r="Q1088" i="4"/>
  <c r="Q1089" i="4"/>
  <c r="Q1090" i="4"/>
  <c r="Q1091" i="4"/>
  <c r="Q1092" i="4"/>
  <c r="Q1093" i="4"/>
  <c r="Q1094" i="4"/>
  <c r="Q1095" i="4"/>
  <c r="Q1096" i="4"/>
  <c r="Q1097" i="4"/>
  <c r="Q1098" i="4"/>
  <c r="Q1099" i="4"/>
  <c r="Q1100" i="4"/>
  <c r="Q1101" i="4"/>
  <c r="Q1102" i="4"/>
  <c r="Q1103" i="4"/>
  <c r="Q1104" i="4"/>
  <c r="Q1105" i="4"/>
  <c r="Q1106" i="4"/>
  <c r="Q1107" i="4"/>
  <c r="Q1108" i="4"/>
  <c r="Q1109" i="4"/>
  <c r="Q1110" i="4"/>
  <c r="Q1111" i="4"/>
  <c r="Q1112" i="4"/>
  <c r="Q1113" i="4"/>
  <c r="Q1114" i="4"/>
  <c r="Q1115" i="4"/>
  <c r="Q1116" i="4"/>
  <c r="Q1117" i="4"/>
  <c r="Q1118" i="4"/>
  <c r="Q1119" i="4"/>
  <c r="Q1120" i="4"/>
  <c r="Q1121" i="4"/>
  <c r="Q1122" i="4"/>
  <c r="Q1123" i="4"/>
  <c r="Q1124" i="4"/>
  <c r="Q1125" i="4"/>
  <c r="Q1126" i="4"/>
  <c r="Q1127" i="4"/>
  <c r="Q1128" i="4"/>
  <c r="Q1129" i="4"/>
  <c r="Q1130" i="4"/>
  <c r="Q1131" i="4"/>
  <c r="Q1132" i="4"/>
  <c r="Q1133" i="4"/>
  <c r="Q1134" i="4"/>
  <c r="Q1135" i="4"/>
  <c r="Q1136" i="4"/>
  <c r="Q1137" i="4"/>
  <c r="Q1138" i="4"/>
  <c r="Q1139" i="4"/>
  <c r="Q1140" i="4"/>
  <c r="Q1141" i="4"/>
  <c r="Q1142" i="4"/>
  <c r="Q1143" i="4"/>
  <c r="Q1144" i="4"/>
  <c r="Q1145" i="4"/>
  <c r="Q1146" i="4"/>
  <c r="Q1147" i="4"/>
  <c r="Q1148" i="4"/>
  <c r="Q1149" i="4"/>
  <c r="Q1150" i="4"/>
  <c r="Q1151" i="4"/>
  <c r="Q1152" i="4"/>
  <c r="Q1153" i="4"/>
  <c r="Q1154" i="4"/>
  <c r="Q1155" i="4"/>
  <c r="Q1156" i="4"/>
  <c r="Q1157" i="4"/>
  <c r="Q1158" i="4"/>
  <c r="Q1159" i="4"/>
  <c r="Q1160" i="4"/>
  <c r="Q1161" i="4"/>
  <c r="Q1162" i="4"/>
  <c r="Q1163" i="4"/>
  <c r="Q1164" i="4"/>
  <c r="Q1165" i="4"/>
  <c r="Q1166" i="4"/>
  <c r="Q1167" i="4"/>
  <c r="Q1168" i="4"/>
  <c r="Q1169" i="4"/>
  <c r="Q1170" i="4"/>
  <c r="Q1171" i="4"/>
  <c r="Q1172" i="4"/>
  <c r="Q1173" i="4"/>
  <c r="Q1174" i="4"/>
  <c r="Q1175" i="4"/>
  <c r="Q1176" i="4"/>
  <c r="Q1177" i="4"/>
  <c r="Q1178" i="4"/>
  <c r="Q1179" i="4"/>
  <c r="Q1180" i="4"/>
  <c r="Q1181" i="4"/>
  <c r="Q1182" i="4"/>
  <c r="Q1183" i="4"/>
  <c r="Q1184" i="4"/>
  <c r="Q1185" i="4"/>
  <c r="Q1186" i="4"/>
  <c r="Q1187" i="4"/>
  <c r="Q1188" i="4"/>
  <c r="Q1189" i="4"/>
  <c r="Q1190" i="4"/>
  <c r="Q1191" i="4"/>
  <c r="Q1192" i="4"/>
  <c r="Q1193" i="4"/>
  <c r="Q1194" i="4"/>
  <c r="Q1195" i="4"/>
  <c r="Q1196" i="4"/>
  <c r="P8" i="3" l="1"/>
  <c r="A18" i="3" l="1"/>
  <c r="A17" i="3"/>
  <c r="A10" i="3"/>
  <c r="A9" i="3"/>
  <c r="C25" i="3" l="1"/>
  <c r="D25" i="3"/>
  <c r="B17" i="3"/>
  <c r="B9" i="3"/>
  <c r="B18" i="3"/>
  <c r="B10" i="3"/>
  <c r="B20" i="3"/>
  <c r="D35" i="3"/>
  <c r="U13" i="4"/>
  <c r="U7" i="4"/>
  <c r="G10" i="3"/>
  <c r="H10" i="3"/>
  <c r="L10" i="3"/>
  <c r="D36" i="3"/>
  <c r="D34" i="3"/>
  <c r="D32" i="3"/>
  <c r="D30" i="3"/>
  <c r="D28" i="3"/>
  <c r="D26" i="3"/>
  <c r="U12" i="4"/>
  <c r="U10" i="4"/>
  <c r="U8" i="4"/>
  <c r="U6" i="4"/>
  <c r="U4" i="4"/>
  <c r="E10" i="3"/>
  <c r="I10" i="3"/>
  <c r="M10" i="3"/>
  <c r="C10" i="3"/>
  <c r="F10" i="3"/>
  <c r="J10" i="3"/>
  <c r="D33" i="3"/>
  <c r="D31" i="3"/>
  <c r="D29" i="3"/>
  <c r="D27" i="3"/>
  <c r="U11" i="4"/>
  <c r="U9" i="4"/>
  <c r="U5" i="4"/>
  <c r="U3" i="4"/>
  <c r="K10" i="3"/>
  <c r="D10" i="3"/>
  <c r="J9" i="3"/>
  <c r="C35" i="3"/>
  <c r="C33" i="3"/>
  <c r="C31" i="3"/>
  <c r="C29" i="3"/>
  <c r="C27" i="3"/>
  <c r="T13" i="4"/>
  <c r="T11" i="4"/>
  <c r="T9" i="4"/>
  <c r="T7" i="4"/>
  <c r="T5" i="4"/>
  <c r="T3" i="4"/>
  <c r="G9" i="3"/>
  <c r="K9" i="3"/>
  <c r="D9" i="3"/>
  <c r="H9" i="3"/>
  <c r="L9" i="3"/>
  <c r="C36" i="3"/>
  <c r="C34" i="3"/>
  <c r="C32" i="3"/>
  <c r="C30" i="3"/>
  <c r="C28" i="3"/>
  <c r="C26" i="3"/>
  <c r="T12" i="4"/>
  <c r="T10" i="4"/>
  <c r="T8" i="4"/>
  <c r="T6" i="4"/>
  <c r="T4" i="4"/>
  <c r="E9" i="3"/>
  <c r="I9" i="3"/>
  <c r="M9" i="3"/>
  <c r="C9" i="3"/>
  <c r="F9" i="3"/>
  <c r="C20" i="2"/>
  <c r="E20" i="2"/>
  <c r="B20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4" i="2"/>
  <c r="M12" i="3" l="1"/>
  <c r="I12" i="3"/>
  <c r="I17" i="3" s="1"/>
  <c r="G12" i="3"/>
  <c r="G18" i="3" s="1"/>
  <c r="K12" i="3"/>
  <c r="K17" i="3" s="1"/>
  <c r="F20" i="2"/>
  <c r="D20" i="2"/>
  <c r="B12" i="3"/>
  <c r="M18" i="3"/>
  <c r="H12" i="3"/>
  <c r="C12" i="3"/>
  <c r="C17" i="3" s="1"/>
  <c r="F12" i="3"/>
  <c r="F18" i="3" s="1"/>
  <c r="E12" i="3"/>
  <c r="L12" i="3"/>
  <c r="M17" i="3"/>
  <c r="D12" i="3"/>
  <c r="D18" i="3" s="1"/>
  <c r="J12" i="3"/>
  <c r="I18" i="3" l="1"/>
  <c r="I20" i="3" s="1"/>
  <c r="G17" i="3"/>
  <c r="G20" i="3" s="1"/>
  <c r="K18" i="3"/>
  <c r="K20" i="3" s="1"/>
  <c r="M20" i="3"/>
  <c r="C18" i="3"/>
  <c r="C20" i="3" s="1"/>
  <c r="H18" i="3"/>
  <c r="H17" i="3"/>
  <c r="L17" i="3"/>
  <c r="L18" i="3"/>
  <c r="F17" i="3"/>
  <c r="F20" i="3" s="1"/>
  <c r="E17" i="3"/>
  <c r="E18" i="3"/>
  <c r="D17" i="3"/>
  <c r="D20" i="3" s="1"/>
  <c r="J18" i="3"/>
  <c r="J17" i="3"/>
  <c r="H20" i="3" l="1"/>
  <c r="L20" i="3"/>
  <c r="J20" i="3"/>
  <c r="E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Convidado</author>
  </authors>
  <commentList>
    <comment ref="D605" authorId="0" shapeId="0" xr:uid="{B30681E8-C588-4406-A228-4CC3EADE6967}">
      <text>
        <r>
          <rPr>
            <sz val="11"/>
            <color theme="1"/>
            <rFont val="Calibri"/>
            <family val="2"/>
            <scheme val="minor"/>
          </rPr>
          <t xml:space="preserve">Usuário Desconhecido:
</t>
        </r>
      </text>
    </comment>
  </commentList>
</comments>
</file>

<file path=xl/sharedStrings.xml><?xml version="1.0" encoding="utf-8"?>
<sst xmlns="http://schemas.openxmlformats.org/spreadsheetml/2006/main" count="18094" uniqueCount="1302">
  <si>
    <t>Monitoramento de Mapa de merenda 20222 - extraído em 29-03-2022_10h20min</t>
  </si>
  <si>
    <t>MAPAS DE MERENDA ENTREGUES</t>
  </si>
  <si>
    <t>Diretoria Regional</t>
  </si>
  <si>
    <t>Unidades por Regional</t>
  </si>
  <si>
    <t>Fevereiro</t>
  </si>
  <si>
    <t>Março</t>
  </si>
  <si>
    <t>MAPAS DE MERENDA COM ENTREGA PENDENTE ATÉ A DATA DE EXTRAÇÃO</t>
  </si>
  <si>
    <t>Entregues</t>
  </si>
  <si>
    <t>em %</t>
  </si>
  <si>
    <t>Pendentes</t>
  </si>
  <si>
    <t>BAIXADAS LITORÂNEAS</t>
  </si>
  <si>
    <t>CENTRO SUL</t>
  </si>
  <si>
    <t>DIESP</t>
  </si>
  <si>
    <t>METROPOLITANA I</t>
  </si>
  <si>
    <t>METROPOLITANA II</t>
  </si>
  <si>
    <t>METROPOLITANA III</t>
  </si>
  <si>
    <t>METROPOLITANA IV</t>
  </si>
  <si>
    <t xml:space="preserve">METROPOLITANA IV                           </t>
  </si>
  <si>
    <t>METROPOLITANA V</t>
  </si>
  <si>
    <t>METROPOLITANA VI</t>
  </si>
  <si>
    <t>METROPOLITANA VII</t>
  </si>
  <si>
    <t>NOROESTE FLUMINENSE</t>
  </si>
  <si>
    <t>NORTE FLUMINENSE</t>
  </si>
  <si>
    <t>SERRANA I</t>
  </si>
  <si>
    <t>SERRANA II</t>
  </si>
  <si>
    <t>SUL FLUMINENSE</t>
  </si>
  <si>
    <t xml:space="preserve">TOTAL GERAL </t>
  </si>
  <si>
    <t>Município</t>
  </si>
  <si>
    <t>Censo</t>
  </si>
  <si>
    <t>Escola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</si>
  <si>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</si>
  <si>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</si>
  <si>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</si>
  <si>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</si>
  <si>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</si>
  <si>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</si>
  <si>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</si>
  <si>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</si>
  <si>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</si>
  <si>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</si>
  <si>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</si>
  <si>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</si>
  <si>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% ENTREGUE (ANUAL)</t>
  </si>
  <si>
    <t>Meses</t>
  </si>
  <si>
    <t>ENTREGUE</t>
  </si>
  <si>
    <t>PENDENTE</t>
  </si>
  <si>
    <t>ARARUAMA</t>
  </si>
  <si>
    <t>CIEP 253 GUIMARAES ROSA</t>
  </si>
  <si>
    <t>CIEP 460 THIOPHYLA BRAGANCA</t>
  </si>
  <si>
    <t>CIEP 148 PROFESSOR CARLOS ELIO VOGAS DA SILVA</t>
  </si>
  <si>
    <t>CE EDMUNDO SILVA</t>
  </si>
  <si>
    <t>CE PROFESSORA CLARICE COELHO MOREIRA CALDAS</t>
  </si>
  <si>
    <t>CE PROFESSOR FONSECA</t>
  </si>
  <si>
    <t>CE ANTONIO PINTO DE MORAES</t>
  </si>
  <si>
    <t>CIEP 384 GONCALVES DIAS</t>
  </si>
  <si>
    <t>CE SARGENTO PM ANTONIO CARLOS OLIVEIRA DE MOURA</t>
  </si>
  <si>
    <t>ARMAÇÃO DOS BÚZIOS</t>
  </si>
  <si>
    <t>CE JOAO DE OLIVEIRA BOTAS</t>
  </si>
  <si>
    <t>ARRAIAL DO CABO</t>
  </si>
  <si>
    <t>CE VINTE DE JULHO</t>
  </si>
  <si>
    <t>CE ALMIRANTE FREDERICO VILLAR</t>
  </si>
  <si>
    <t>CABO FRIO</t>
  </si>
  <si>
    <t>CIEP 458 HERMES BARCELOS</t>
  </si>
  <si>
    <t>CIEP 193 WILSON MENDES</t>
  </si>
  <si>
    <t>CE PROFESSOR RENATO AZEVEDO</t>
  </si>
  <si>
    <t>CE MIGUEL COUTO</t>
  </si>
  <si>
    <t>EE ASPINO ROCHA</t>
  </si>
  <si>
    <t>CE PRAIA DO SIQUEIRA</t>
  </si>
  <si>
    <t>CE PROFESSOR CORDELINO TEIXEIRA PAULO</t>
  </si>
  <si>
    <t>IE PROFESSORA ISMAR GOMES DE AZEVEDO</t>
  </si>
  <si>
    <t>CIEP 357 JOSE DE DOME</t>
  </si>
  <si>
    <t>CIEP 331 LYSIA BERNARDES</t>
  </si>
  <si>
    <t>IGUABA GRANDE</t>
  </si>
  <si>
    <t>CIEP 457 DOUTOR JOSE ELIAS MELLO DOS SANTOS</t>
  </si>
  <si>
    <t>CE DOUTOR FRANCISCO DE PAULA PARANHOS</t>
  </si>
  <si>
    <t>SÃO PEDRO DA ALDEIA</t>
  </si>
  <si>
    <t>CIEP 262 CURVELINA DIAS CURVELLO</t>
  </si>
  <si>
    <t>CIEP 272 GABRIEL JOAQUIM DOS SANTOS</t>
  </si>
  <si>
    <t>CIEP 146 PROFESSOR CORDELINO TEIXEIRA PAULO</t>
  </si>
  <si>
    <t>CE ALMIRANTE TAMANDARE</t>
  </si>
  <si>
    <t>CE DOUTOR FELICIANO SODRE</t>
  </si>
  <si>
    <t>CE JOSE RASCAO</t>
  </si>
  <si>
    <t>CE NOBU YAMAGATA</t>
  </si>
  <si>
    <t>SAQUAREMA</t>
  </si>
  <si>
    <t>CIEP 372 PAULO LEMINSKY</t>
  </si>
  <si>
    <t>CE OSCAR DE MACEDO SOARES</t>
  </si>
  <si>
    <t>CE OLIVEIRA VIANA</t>
  </si>
  <si>
    <t>CE RIO DE AREIA</t>
  </si>
  <si>
    <t>CE DUCLER LAUREANO MATOS</t>
  </si>
  <si>
    <t>CIEP 258 ASTROGILDO PEREIRA</t>
  </si>
  <si>
    <t>CE ISMENIA DE BARROS BARROSO</t>
  </si>
  <si>
    <t>MARICÁ</t>
  </si>
  <si>
    <t>CE ELISIARIO MATTA</t>
  </si>
  <si>
    <t>CE DOMICIO DA GAMA</t>
  </si>
  <si>
    <t>CE PROFESSORA CACILDA SILVA</t>
  </si>
  <si>
    <t>CE DOUTOR JOAO GOMES DE MATTOS SOBRINHO</t>
  </si>
  <si>
    <t>CE CAIO FRANCISCO DE FIGUEIREDO</t>
  </si>
  <si>
    <t>CE EUCLYDES PAULO DA SILVA</t>
  </si>
  <si>
    <t>CE FRANCISCO JOSE DO NASCIMENTO</t>
  </si>
  <si>
    <t>CIEP 391 PROFESSOR ROBSON MENDONCA LOU</t>
  </si>
  <si>
    <t>CIEP 259 PROFESSORA MARIA DO AMPARO RANGEL DE SOUZA</t>
  </si>
  <si>
    <t>CE PROFESSOR DARCY RIBEIRO</t>
  </si>
  <si>
    <t>NITERÓI</t>
  </si>
  <si>
    <t>CIEP BRIZOLAO 251 DONA MARIA PORTUGAL</t>
  </si>
  <si>
    <t>CE AURELINO LEAL</t>
  </si>
  <si>
    <t>CE BALTAZAR BERNARDINO</t>
  </si>
  <si>
    <t>CE BRIGADEIRO CASTRIOTO</t>
  </si>
  <si>
    <t>CE CIZINIO SOARES PINTO</t>
  </si>
  <si>
    <t>CE CONSELHEIRO MACEDO SOARES</t>
  </si>
  <si>
    <t>CE DOUTOR LUCIANO PESTRE</t>
  </si>
  <si>
    <t>CE FERNANDO MAGALHAES</t>
  </si>
  <si>
    <t>CE GUILHERME BRIGGS</t>
  </si>
  <si>
    <t>CE HILARIO RIBEIRO</t>
  </si>
  <si>
    <t>CE JOAQUIM TAVORA</t>
  </si>
  <si>
    <t>CE MACHADO DE ASSIS</t>
  </si>
  <si>
    <t>CE MULLULO DA VEIGA</t>
  </si>
  <si>
    <t>CE PAULO ASSIS RIBEIRO</t>
  </si>
  <si>
    <t>CE RAUL VIDAL</t>
  </si>
  <si>
    <t>CE ZULEIKA RAPOSO VALLADARES</t>
  </si>
  <si>
    <t>CE CONSELHEIRO JOSINO</t>
  </si>
  <si>
    <t>EE DOUTOR MEMORIA</t>
  </si>
  <si>
    <t>CE DUQUE DE CAXIAS</t>
  </si>
  <si>
    <t>EEEE ANNE SULLIVAN</t>
  </si>
  <si>
    <t>CE EMBAIXADOR RAUL FERNANDES</t>
  </si>
  <si>
    <t>CE JOSE BONIFACIO</t>
  </si>
  <si>
    <t>CE LEOPOLDO FROES</t>
  </si>
  <si>
    <t>CE MANUEL DE ABREU</t>
  </si>
  <si>
    <t>CE MARIA PEREIRA DAS NEVES</t>
  </si>
  <si>
    <t>CE PINTO LIMA</t>
  </si>
  <si>
    <t>EEEE PROFESSOR ALVARO CAETANO DE OLIVEIRA</t>
  </si>
  <si>
    <t>EE SAO DOMINGOS SAVIO</t>
  </si>
  <si>
    <t>IE PROFESSOR ISMAEL COUTINHO</t>
  </si>
  <si>
    <t>LICEU NILO PECANHA</t>
  </si>
  <si>
    <t>CE PROFESSORA ALCINA RODRIGUES DE LIMA</t>
  </si>
  <si>
    <t>CE DOUTOR SOUZA SOARES</t>
  </si>
  <si>
    <t>CIEP 449 GOVERNADOR LEONEL DE MOURA BRIZOLA BRASIL FRANCA</t>
  </si>
  <si>
    <t>CIEP 450 DI CAVALCANTI</t>
  </si>
  <si>
    <t>CE DAVID CAPISTRANO</t>
  </si>
  <si>
    <t>CIEP 307 DJANIRA</t>
  </si>
  <si>
    <t>CIEP 448 RUY FRAZAO SOARES</t>
  </si>
  <si>
    <t>CE MATEMATICO JOAQUIM GOMES DE SOUSA INTERCULTURAL BRASIL- CHINA</t>
  </si>
  <si>
    <t>RIO BONITO</t>
  </si>
  <si>
    <t>CE JOSE MATOSO MAIA FORTE</t>
  </si>
  <si>
    <t>CE DESEMBARGADOR JOSE AUGUSTO COELHO ROCHA JUNIOR</t>
  </si>
  <si>
    <t>CE ANTONIO LOPES DE CAMPOS FILHO</t>
  </si>
  <si>
    <t>CE BARAO DO RIO BRANCO</t>
  </si>
  <si>
    <t>CE PROFESSOR DYRCEU RODRIGUES DA COSTA</t>
  </si>
  <si>
    <t>CE BERNARDINO DA COSTA LOPES</t>
  </si>
  <si>
    <t>CE CB PM RAPHAEL DE OLIVEIRA MONTEIRO</t>
  </si>
  <si>
    <t>ENGENHEIRO PAULO DE FRONTIN</t>
  </si>
  <si>
    <t>CE SACRA FAMILIA DO TINGUA</t>
  </si>
  <si>
    <t>MENDES</t>
  </si>
  <si>
    <t>CE PROFESSOR ARAGAO GOMES</t>
  </si>
  <si>
    <t>CE DOUTOR JOAO NERY</t>
  </si>
  <si>
    <t>CE JOAO KOPKE</t>
  </si>
  <si>
    <t>MIGUEL PEREIRA</t>
  </si>
  <si>
    <t>CE VERA CRUZ</t>
  </si>
  <si>
    <t>CE CARMEM DE LUCA ANDREIOLO</t>
  </si>
  <si>
    <t>CE ALVARO ALVIM</t>
  </si>
  <si>
    <t>CE DOUTOR ANTONIO FERNANDES</t>
  </si>
  <si>
    <t>CIEP 494 ALEXANDRE CARVALHO</t>
  </si>
  <si>
    <t>PARAÍBA DO SUL</t>
  </si>
  <si>
    <t>CE MARIA ZULMIRA TORRES</t>
  </si>
  <si>
    <t>CE MONSENHOR FRANCISCO</t>
  </si>
  <si>
    <t>CE LIONS CLUBE DE PARAIBA DO SUL</t>
  </si>
  <si>
    <t>CE BEZERRA DE MENEZES</t>
  </si>
  <si>
    <t>CE BARAO DE PALMEIRAS</t>
  </si>
  <si>
    <t>PATY DO ALFERES</t>
  </si>
  <si>
    <t>CE EDMUNDO PERALTA BERNARDES</t>
  </si>
  <si>
    <t>CE RIBEIRO DE AVELAR</t>
  </si>
  <si>
    <t>CIEP 278 JOAQUIM OSORIO DUQUE ESTRADA</t>
  </si>
  <si>
    <t>VASSOURAS</t>
  </si>
  <si>
    <t>CE ANTONIO DE JESUS GOMES</t>
  </si>
  <si>
    <t>CE CENTENARIO</t>
  </si>
  <si>
    <t>CIEP 297 PADRE SALESIO SCHIMID</t>
  </si>
  <si>
    <t>CE MINISTRO RAUL FERNANDES</t>
  </si>
  <si>
    <t>IE THIAGO COSTA</t>
  </si>
  <si>
    <t>BARRA DO PIRAÍ</t>
  </si>
  <si>
    <t>CIEP 287 ANGELINA TEIXEIRA NETTO SYM</t>
  </si>
  <si>
    <t>CE BARAO DO RIO BONITO</t>
  </si>
  <si>
    <t>CE NILO PECANHA</t>
  </si>
  <si>
    <t>CE DOUTOR ALVARO ROCHA</t>
  </si>
  <si>
    <t>CE JOAQUIM DE MACEDO</t>
  </si>
  <si>
    <t>CE SENADOR PAULO FERNANDES</t>
  </si>
  <si>
    <t>EE PADRE ANTONIO PINTO</t>
  </si>
  <si>
    <t>CE PROFESSOR JOSE ANTONIO MAIA VINAGRE</t>
  </si>
  <si>
    <t>CE PROFESSOR ADELINO TERRA</t>
  </si>
  <si>
    <t>CIEP 286 MURILO PORTUGAL</t>
  </si>
  <si>
    <t>CIEP 310 PROFESSORA ALICE AIEX</t>
  </si>
  <si>
    <t>RIO DAS FLORES</t>
  </si>
  <si>
    <t>CIEP 298 MANUEL DUARTE</t>
  </si>
  <si>
    <t>CE NEPHTALINA CARVALHO AVILA</t>
  </si>
  <si>
    <t>VALENÇA</t>
  </si>
  <si>
    <t>CE JOSE FONSECA</t>
  </si>
  <si>
    <t>CE THEODORICO FONSECA</t>
  </si>
  <si>
    <t>CE ALMIRANTE RODRIGUES SILVA</t>
  </si>
  <si>
    <t>CE CORONEL BENJAMIN GUIMARAES</t>
  </si>
  <si>
    <t>CE DOUTOR OSWALDO TERRA</t>
  </si>
  <si>
    <t>CE PADRE SEBASTIAO DA SILVA PEREIRA</t>
  </si>
  <si>
    <t>CE BARAO DE JUPARANA</t>
  </si>
  <si>
    <t>CE ALFREDO GOMES</t>
  </si>
  <si>
    <t>CE ARNOR SILVESTRE VIEIRA</t>
  </si>
  <si>
    <t>CE DOUTOR GUILHERME MILWARD</t>
  </si>
  <si>
    <t>PARACAMBI</t>
  </si>
  <si>
    <t>CIEP 500 ANTONIO BOTELHO</t>
  </si>
  <si>
    <t>CIEP 152 GARRINCHA ALEGRIA DO POVO</t>
  </si>
  <si>
    <t>CE PRESIDENTE RODRIGUES ALVES</t>
  </si>
  <si>
    <t>BELFORD ROXO</t>
  </si>
  <si>
    <t>CE JORNALISTA BARBOSA LIMA SOBRINHO</t>
  </si>
  <si>
    <t>VOLTA REDONDA</t>
  </si>
  <si>
    <t>CE IRMA TEREZINHA DE BARROS</t>
  </si>
  <si>
    <t>JAPERI</t>
  </si>
  <si>
    <t>CE CARLOS PEREIRA GUIMARAES FILHO</t>
  </si>
  <si>
    <t>CE LUIZ GAMA</t>
  </si>
  <si>
    <t>CE MARINHEIRO JOAO CANDIDO</t>
  </si>
  <si>
    <t>RIO DE JANEIRO</t>
  </si>
  <si>
    <t>CE MARIO QUINTANA</t>
  </si>
  <si>
    <t>CE RUBEM BRAGA</t>
  </si>
  <si>
    <t>CE ANACLETO DE MEDEIROS</t>
  </si>
  <si>
    <t>CE ANGENOR DE OLIVEIRA CARTOLA</t>
  </si>
  <si>
    <t>CE HENRIQUE DE SOUZA FILHO HENFIL</t>
  </si>
  <si>
    <t>CE ROBERTO BURLE MARX</t>
  </si>
  <si>
    <t>CE LUIZA MAHIN</t>
  </si>
  <si>
    <t>CE CANDEIA</t>
  </si>
  <si>
    <t>CE PADRE CARLOS LEONCIO DA SILVA</t>
  </si>
  <si>
    <t>CE PROFESSOR CARLOS DA COSTA</t>
  </si>
  <si>
    <t>CE PROFESSORA ALDA LINS FREIRE</t>
  </si>
  <si>
    <t>CE PROFESSORA SONIA MARIA MENEZES SOARES</t>
  </si>
  <si>
    <t>CE GILDO CANDIDO DA SILVA</t>
  </si>
  <si>
    <t>CE JOSE LEWGOY</t>
  </si>
  <si>
    <t>CE EVANDRO JOAO DA SILVA</t>
  </si>
  <si>
    <t>CE MARIO LAGO</t>
  </si>
  <si>
    <t>CE MARIA MONTESSORI</t>
  </si>
  <si>
    <t>CE PRIMEIRO TENENTE PM HAILTON DOS SANTOS</t>
  </si>
  <si>
    <t>CE PADRE BRUNO TROMBETTA</t>
  </si>
  <si>
    <t>CE ESCRITOR E JORNALISTA GRACILIANO RAMOS</t>
  </si>
  <si>
    <t>CAMPOS DOS GOYTACAZES</t>
  </si>
  <si>
    <t>CE RUI BARBOSA</t>
  </si>
  <si>
    <t>CE THEODORO SAMPAIO</t>
  </si>
  <si>
    <t>NOVA IGUAÇU</t>
  </si>
  <si>
    <t>CE ABDIAS NASCIMENTO</t>
  </si>
  <si>
    <t>CE ALFREDO NEVES</t>
  </si>
  <si>
    <t>CE AMBAI</t>
  </si>
  <si>
    <t>CE ANTONIO DA SILVA</t>
  </si>
  <si>
    <t>CE ARMANDO DIAS</t>
  </si>
  <si>
    <t>CE ARRUDA NEGREIROS</t>
  </si>
  <si>
    <t>CE BARAO DE TINGUA</t>
  </si>
  <si>
    <t>CE BARÃO DO RIO BRANCO</t>
  </si>
  <si>
    <t>CE BERNARDINO MELO JUNIOR</t>
  </si>
  <si>
    <t>CE CALIFORNIA</t>
  </si>
  <si>
    <t>CE CAPITAO JOAQUIM QUARESMA DE OLIVEIRA</t>
  </si>
  <si>
    <t>CE COMENDADOR SOARES</t>
  </si>
  <si>
    <t>CE DOM ADRIANO HIPOLITO</t>
  </si>
  <si>
    <t>QUEIMADOS</t>
  </si>
  <si>
    <t>CE DOM BOSCO</t>
  </si>
  <si>
    <t>CE DOM JOAO VI</t>
  </si>
  <si>
    <t>CE DOM WALMOR</t>
  </si>
  <si>
    <t>CE DOS LIRIOS</t>
  </si>
  <si>
    <t>CE DOUTOR MARIO GUIMARAES</t>
  </si>
  <si>
    <t>CE ENGENHEIRO AREA LEAO</t>
  </si>
  <si>
    <t>CE ENGENHEIRO PEDREIRA</t>
  </si>
  <si>
    <t>CE FIGUEIRA</t>
  </si>
  <si>
    <t>CE FRANCISCO ASSUMPCAO</t>
  </si>
  <si>
    <t>CE JARDIM ALVORADA</t>
  </si>
  <si>
    <t>CE JARDIM MARILICE</t>
  </si>
  <si>
    <t>CE JOAO SANTOS SOUTO</t>
  </si>
  <si>
    <t>CE LEOPOLDO MACHADO</t>
  </si>
  <si>
    <t>CE MARECHAL JUAREZ TAVORA</t>
  </si>
  <si>
    <t>CE MARIA EMILIA AMARAL FONTOURA</t>
  </si>
  <si>
    <t>CE MARIA JUSTINIANO FERNANDES</t>
  </si>
  <si>
    <t>CE MILTON CAMPOS</t>
  </si>
  <si>
    <t>CE NATIVIDADE PATRICIO ANTUNES</t>
  </si>
  <si>
    <t>CE PREFEITO LUIZ GUIMARAES</t>
  </si>
  <si>
    <t>CE PROFESSOR AMAZOR VIEIRA BORGES</t>
  </si>
  <si>
    <t>CE PROFESSORA EVANGELINA SOARES DE MOURA</t>
  </si>
  <si>
    <t>CE PROFESSORA MARIA HELENA AMARAL ALARCAO</t>
  </si>
  <si>
    <t>CE PROFESSORA MARIA JOSE RAUNHEITTI DUCCINI</t>
  </si>
  <si>
    <t>CE PROFESSORA MARINA BENTO</t>
  </si>
  <si>
    <t>CE PROFESSORA VENINA CORREA TORRES</t>
  </si>
  <si>
    <t>CE RAYMUNDO CORREA</t>
  </si>
  <si>
    <t>CE SANTA RITA DE CASSIA</t>
  </si>
  <si>
    <t>CE SANTO ANTONIO DE PADUA</t>
  </si>
  <si>
    <t>CE SAO CRISTOVAO</t>
  </si>
  <si>
    <t>CE SAO FRANCISCO DE PAULA</t>
  </si>
  <si>
    <t>CE SAO JOAO</t>
  </si>
  <si>
    <t>CE SAO JORGE</t>
  </si>
  <si>
    <t>CE SAO JUDAS TADEU</t>
  </si>
  <si>
    <t>CE SARGENTO ANTONIO ERNESTO</t>
  </si>
  <si>
    <t>CE VEREADOR PERCY BATISTA CRISPIN</t>
  </si>
  <si>
    <t>CE VICENTINA GOULART</t>
  </si>
  <si>
    <t>CE YONNE MARIA SIQUEIRA DE ANDRADE</t>
  </si>
  <si>
    <t>CIEP 021 GENERAL OSORIO</t>
  </si>
  <si>
    <t>CIEP 025 GETULIO SALES RODRIGUES</t>
  </si>
  <si>
    <t>CIEP 026 SAO VICENTE DE PAULA</t>
  </si>
  <si>
    <t>CIEP 075 JARDIM CABUCU</t>
  </si>
  <si>
    <t>CIEP 113 PROFESSOR WALDICK PEREIRA</t>
  </si>
  <si>
    <t>CIEP 117 CARLOS DRUMMOND DE ANDRADE BRASIL ESTADOS UNIDOS</t>
  </si>
  <si>
    <t>CIEP 119 AUSTIN</t>
  </si>
  <si>
    <t>CIEP 134 VEREADOR JOSE LOPES DE ARAUJO</t>
  </si>
  <si>
    <t>CIEP 166 ABILIO AUGUSTO TÁVORA</t>
  </si>
  <si>
    <t>CIEP 167 JARDIM PARAISO</t>
  </si>
  <si>
    <t>CIEP 168 HILDA SILVEIRA RODRIGUES</t>
  </si>
  <si>
    <t>CIEP 172 NELSON RODRIGUES</t>
  </si>
  <si>
    <t>CIEP 188 MARIANO FLOR CAVALCANTE</t>
  </si>
  <si>
    <t>CIEP 196 SAO TEODORO</t>
  </si>
  <si>
    <t>CIEP 200 PROFESSOR TERLI FIORAVANTE DA ROCHA</t>
  </si>
  <si>
    <t>CIEP 206 PROFESSORA CYRENE MORAES COSTA</t>
  </si>
  <si>
    <t>CIEP 207 GILSON AMADO</t>
  </si>
  <si>
    <t>CIEP 216 PREFEITO JUAREZ ANTUNES</t>
  </si>
  <si>
    <t>CIEP 317 AURELIO BUARQUE DE HOLANDA</t>
  </si>
  <si>
    <t>CIEP 324 MAHATMA GANDHI</t>
  </si>
  <si>
    <t>CIEP 333 CACILDA BECKER</t>
  </si>
  <si>
    <t>CIEP 334 MOACYR JOSE PEREIRA GERK</t>
  </si>
  <si>
    <t>CIEP 335 PROFESSOR JOAQUIM DE FREITAS</t>
  </si>
  <si>
    <t>CIEP 341 SEBASTIAO PEREIRA PORTES</t>
  </si>
  <si>
    <t>CIEP 344 ADONIRAN BARBOSA</t>
  </si>
  <si>
    <t>CIEP 345 YJUCA PIRAMA</t>
  </si>
  <si>
    <t>CIEP 346 BELARMINO ALFREDO DOS SANTOS</t>
  </si>
  <si>
    <t>CIEP 351 MINISTRO SALGADO FILHO</t>
  </si>
  <si>
    <t>CIEP 352 SENADOR SEVERO GOMES</t>
  </si>
  <si>
    <t>CIEP 354 MARTINS PENA</t>
  </si>
  <si>
    <t>CIEP 355 ROQUETE PINTO</t>
  </si>
  <si>
    <t>CIEP 356 AUGUSTO RUSCHI</t>
  </si>
  <si>
    <t>CIEP 358 ALBERTO PASQUALINI</t>
  </si>
  <si>
    <t>CIEP 359 CHARLES PERRAULT</t>
  </si>
  <si>
    <t>CIEP 365 ASA BRANCA</t>
  </si>
  <si>
    <t>CIEP 383 MAXIMO GORKI</t>
  </si>
  <si>
    <t>CIEP 387 HANS CRISTIAN ANDERSEN</t>
  </si>
  <si>
    <t>CIEP 390 CHAO DE ESTRELAS</t>
  </si>
  <si>
    <t>CIEP 394 CANDIDO AUGUSTO RIBEIRO NETO</t>
  </si>
  <si>
    <t>CIEP 395 LUIZ HENRIQUE REZENDE NOVAES</t>
  </si>
  <si>
    <t>CIEP 396 LUIZ PEIXOTO</t>
  </si>
  <si>
    <t>CIEP 402 APARICIO TORELLI</t>
  </si>
  <si>
    <t>EE HUMBERTO DE CAMPOS</t>
  </si>
  <si>
    <t>EE JOAO DO VALE</t>
  </si>
  <si>
    <t>EE MACHADO DE ASSIS</t>
  </si>
  <si>
    <t>EE MESTRE HIRAM</t>
  </si>
  <si>
    <t>EE MONSENHOR JOAO MUSH</t>
  </si>
  <si>
    <t>EE NILO PECANHA</t>
  </si>
  <si>
    <t>IE RANGEL PESTANA</t>
  </si>
  <si>
    <t>SÃO GONÇALO</t>
  </si>
  <si>
    <t>CE ALECRIM</t>
  </si>
  <si>
    <t>CE AMANDA VELASCO</t>
  </si>
  <si>
    <t>TANGUÁ</t>
  </si>
  <si>
    <t>CE ANTONIO FRANCISCO LEAL</t>
  </si>
  <si>
    <t>CE ARMANDO GONCALVES</t>
  </si>
  <si>
    <t>CE AUGUSTO CEZARIO DIAZ ANDRE</t>
  </si>
  <si>
    <t>CE CAPITAO OSWALDO ORNELLAS</t>
  </si>
  <si>
    <t>CE COMENDADOR VALENTIM DOS SANTOS DINIZ</t>
  </si>
  <si>
    <t>CE CORONEL FRANCISCO LIMA</t>
  </si>
  <si>
    <t>CE CORONEL JOAO TARCISIO BUENO</t>
  </si>
  <si>
    <t>CE CORONEL SERRADO</t>
  </si>
  <si>
    <t>CE DESEMBARGADOR FERREIRA PINTO</t>
  </si>
  <si>
    <t>CE DOM ANTONIO DE ALMEIDA MORAES JUNIOR</t>
  </si>
  <si>
    <t>CE DORVAL FERREIRA DA CUNHA</t>
  </si>
  <si>
    <t>CE DOUTOR ADINO XAVIER</t>
  </si>
  <si>
    <t>CE DOUTOR ARMANDO SA COUTO</t>
  </si>
  <si>
    <t>CE DOUTOR HUMBERTO SOEIRO DE CARVALHO</t>
  </si>
  <si>
    <t>ITABORAÍ</t>
  </si>
  <si>
    <t>CE DOUTOR MOACYR MEIRELLES PADILHA</t>
  </si>
  <si>
    <t>CE DOUTOR RODOLPHO SIQUEIRA</t>
  </si>
  <si>
    <t>CE ELIZA MARIA DUTRA</t>
  </si>
  <si>
    <t>CE FRANCESCA CAREY</t>
  </si>
  <si>
    <t>CE FREDERICO AZEVEDO</t>
  </si>
  <si>
    <t>CE HILKA DE ARAUJO PECANHA</t>
  </si>
  <si>
    <t>CE ISMAEL BRANCO</t>
  </si>
  <si>
    <t>CE JOVINA AMARAL DE OLIVEIRA</t>
  </si>
  <si>
    <t>CE LAURO CORREA</t>
  </si>
  <si>
    <t>CE MARIO TAMBORINDEGUY</t>
  </si>
  <si>
    <t>CE MAUA</t>
  </si>
  <si>
    <t>CE MELCHIADES PICANCO</t>
  </si>
  <si>
    <t>CE MINISTRO JOSE DE MOURA E SILVA</t>
  </si>
  <si>
    <t>CE MONSENHOR BARENCO COELHO</t>
  </si>
  <si>
    <t>CE PADRE MANUEL DA NOBREGA</t>
  </si>
  <si>
    <t>CE PANDIA CALOGERAS</t>
  </si>
  <si>
    <t>CE PAULINO PINHEIRO BAPTISTA</t>
  </si>
  <si>
    <t>CE PROFESSOR FRANCISCO DE PAULA ACHILLES</t>
  </si>
  <si>
    <t>CE PROFESSORA ABIGAIL CARDOSO</t>
  </si>
  <si>
    <t>CE PROFESSORA ADELIA MARTINS</t>
  </si>
  <si>
    <t>CE PROFESSORA ANTONIETA PALMEIRA</t>
  </si>
  <si>
    <t>CE PROFESSORA DALILA DE OLIVEIRA COSTA</t>
  </si>
  <si>
    <t>CE PROFESSORA LUIZA HONORIA DO PRADO</t>
  </si>
  <si>
    <t>CE PROFESSORA MARIA INOCENCIA FERREIRA</t>
  </si>
  <si>
    <t>CE PROFESSORA ODYSSEA SILVEIRA DE SIQUEIRA</t>
  </si>
  <si>
    <t>CE SALVADOR DE MENDONCA</t>
  </si>
  <si>
    <t>CE SANTOS DIAS</t>
  </si>
  <si>
    <t>CE TRASILBO FILGUEIRAS</t>
  </si>
  <si>
    <t>CE VILA GUARANI</t>
  </si>
  <si>
    <t>CE VISCONDE DE ITABORAI</t>
  </si>
  <si>
    <t>CE VITAL BRASIL</t>
  </si>
  <si>
    <t>CE WALTER ORLANDINE</t>
  </si>
  <si>
    <t>CIEP 041 VITAL BRAZIL</t>
  </si>
  <si>
    <t>CIEP 050 PABLO NERUDA</t>
  </si>
  <si>
    <t>CIEP 052 PROFESSORA ROMANDA GOUVEIA GONCALVES</t>
  </si>
  <si>
    <t>CIEP 121 PROFESSOR JOADELIO CODECO</t>
  </si>
  <si>
    <t>CIEP 122 ERMEZINDA DIONIZIO NECCO</t>
  </si>
  <si>
    <t>CIEP 126 ALMEDORINA AZEREDO</t>
  </si>
  <si>
    <t>CIEP 129 JOSE MARIA NANCI</t>
  </si>
  <si>
    <t>CIEP 130 DOUTOR ELIAS DE MIRANDA SARAIVA</t>
  </si>
  <si>
    <t>CIEP 238 DOUTOR ILTON FARIA DA COSTA</t>
  </si>
  <si>
    <t>CIEP 239 PROFESSORA ELZA VIANNA FIALHO</t>
  </si>
  <si>
    <t>CIEP 240 PROFESSOR HAROLDO TEIXEIRA VALLADAO</t>
  </si>
  <si>
    <t>CIEP 246 PROFESSORA ADALGISA CABRAL DE FARIA</t>
  </si>
  <si>
    <t>CIEP 248 PROFESSOR TULIO RODRIGUES PERLINGEIRO</t>
  </si>
  <si>
    <t>CIEP 249 PASTOR WALDEMAR ZARRO</t>
  </si>
  <si>
    <t>CIEP 252 JOAO BAPTISTA CAFFARO</t>
  </si>
  <si>
    <t>CIEP 306 DEPUTADO DAVID QUINDERE</t>
  </si>
  <si>
    <t>CIEP 308 PASCOAL CARLOS MAGNO</t>
  </si>
  <si>
    <t>CIEP 309 ZUZU ANGEL</t>
  </si>
  <si>
    <t>CIEP 408 SERGIO CARDOSO</t>
  </si>
  <si>
    <t>CIEP 409 ALAIDE DE FIGUEREDO SANTOS</t>
  </si>
  <si>
    <t>CIEP 410 PATRICIA GALVAO PAGU</t>
  </si>
  <si>
    <t>CIEP 412 DOUTOR ZERBINI</t>
  </si>
  <si>
    <t>CIEP 413 ADAO PEREIRA NUNES</t>
  </si>
  <si>
    <t>CIEP 415 MIGUEL DE CERVANTES</t>
  </si>
  <si>
    <t>CIEP 421 DEPUTADA CRISTINA TAVARES</t>
  </si>
  <si>
    <t>CIEP 422 NICANOR FERREIRA NUNES</t>
  </si>
  <si>
    <t>CIEP 423 MORA GUIMARAES</t>
  </si>
  <si>
    <t>CIEP 424 PEDRO AMORIM</t>
  </si>
  <si>
    <t>CIEP 426 EDUARDO RIBEIRO DE CARVALHO</t>
  </si>
  <si>
    <t>CIEP 430 CARLOS MARIGHELLA</t>
  </si>
  <si>
    <t>CIEP 439 LUIZ GONZAGA JUNIOR GONZAGUINHA</t>
  </si>
  <si>
    <t>CIEP 440 MAJOR JOAQUIM DE AZEVEDO COUTINHO</t>
  </si>
  <si>
    <t>CIEP 451 ELIZA ANTONIA RAINHO DIAS</t>
  </si>
  <si>
    <t>CIEP 453 DOUTOR MILTON RODRIGUES ROCHA</t>
  </si>
  <si>
    <t>CIEP 513 GEORGE SAVALLA GOMES PALHACO CAREQUINHA</t>
  </si>
  <si>
    <t>EE CAPITAO BELARMINO DE MATTOS</t>
  </si>
  <si>
    <t>EE CONEGO GOULART</t>
  </si>
  <si>
    <t>EE CRUZEIRO DO SUL</t>
  </si>
  <si>
    <t>EE FREDERICO OZANAM</t>
  </si>
  <si>
    <t>EE LEONOR FRANCO MOREIRA</t>
  </si>
  <si>
    <t>IE CLELIA NANCI</t>
  </si>
  <si>
    <t>CE SUBTEN. PM MARCO ANTÔNIO GRIPP</t>
  </si>
  <si>
    <t>CE CEL. PM MARCUS JARDIM</t>
  </si>
  <si>
    <t>CAIC THEOPHILO DE SOUZA PINTO</t>
  </si>
  <si>
    <t>CE ACARI</t>
  </si>
  <si>
    <t>CE ADLAI STEVENSON</t>
  </si>
  <si>
    <t>CE AGRIPINO GRIECO</t>
  </si>
  <si>
    <t>CE AMAPA</t>
  </si>
  <si>
    <t>CE ANITA GARIBALDI</t>
  </si>
  <si>
    <t>CE ANTONIO HOUAISS</t>
  </si>
  <si>
    <t>CE BAHIA</t>
  </si>
  <si>
    <t>CE BARAO DE MACAUBAS</t>
  </si>
  <si>
    <t>CE BELGICA</t>
  </si>
  <si>
    <t>CE BERNARDO DE VASCONCELOS</t>
  </si>
  <si>
    <t>CE BOLIVAR</t>
  </si>
  <si>
    <t>CE BRANT HORTA</t>
  </si>
  <si>
    <t>CE CARDEAL ARCOVERDE</t>
  </si>
  <si>
    <t>CE CENTRAL DO BRASIL</t>
  </si>
  <si>
    <t>CE CHARLES CHAPLIN</t>
  </si>
  <si>
    <t>CE CHILE</t>
  </si>
  <si>
    <t>CE CIDADE DE LISBOA</t>
  </si>
  <si>
    <t>CE COMPOSITOR MANACEIA JOSE DE ANDRADE</t>
  </si>
  <si>
    <t>CE CONDE AFONSO CELSO</t>
  </si>
  <si>
    <t>CE CONDE DE AGROLONGO</t>
  </si>
  <si>
    <t>CE CONDE PEREIRA CARNEIRO</t>
  </si>
  <si>
    <t>CE CUBA</t>
  </si>
  <si>
    <t>CE CYRO MONTEIRO</t>
  </si>
  <si>
    <t>CE DEPUTADO PEDRO FERNANDES</t>
  </si>
  <si>
    <t>CE DOM HELDER CAMARA</t>
  </si>
  <si>
    <t>CE DUNSHEE DE ABRANCHES</t>
  </si>
  <si>
    <t>CE EMBAIXADOR BARROS HURTADO</t>
  </si>
  <si>
    <t>CE FRANCISCO JOBIM</t>
  </si>
  <si>
    <t>CE FRANCISCO PALHETA</t>
  </si>
  <si>
    <t>CE GENERAL OSORIO</t>
  </si>
  <si>
    <t>CE GOMES FREIRE DE ANDRADE</t>
  </si>
  <si>
    <t>CE GRACILIANO RAMOS</t>
  </si>
  <si>
    <t>CE GUADALUPE</t>
  </si>
  <si>
    <t>CE HEITOR LIRA</t>
  </si>
  <si>
    <t>CE HISPANO BRASILEIRO JOAO CABRAL DE MELO NETO</t>
  </si>
  <si>
    <t>CE ITALIA</t>
  </si>
  <si>
    <t>CE JOAO MARQUES DOS REIS</t>
  </si>
  <si>
    <t>CE JORNALISTA RODOLFO FERNANDES</t>
  </si>
  <si>
    <t>CE JORNALISTA TIM LOPES</t>
  </si>
  <si>
    <t>CE JOSE EDUARDO DE MACEDO SOARES</t>
  </si>
  <si>
    <t>CE JOSE MARTI</t>
  </si>
  <si>
    <t>CE JOSUE DE CASTRO</t>
  </si>
  <si>
    <t>CE LAURO SODRE</t>
  </si>
  <si>
    <t>CE LEONEL AZEVEDO</t>
  </si>
  <si>
    <t>CE LUIZ DE CAMOES</t>
  </si>
  <si>
    <t>CE MARANHAO</t>
  </si>
  <si>
    <t>CE MARECHAL JOAO BAPTISTA DE MATTOS</t>
  </si>
  <si>
    <t>CE MARQUES REBELO</t>
  </si>
  <si>
    <t>CE MATO GROSSO</t>
  </si>
  <si>
    <t>CE MAX FLEIUSS</t>
  </si>
  <si>
    <t>CE MINISTRO OROZIMBO NONATO</t>
  </si>
  <si>
    <t>CE NUNO ALVARES PEREIRA</t>
  </si>
  <si>
    <t>CE OLAVO JOSINO DE SALLES</t>
  </si>
  <si>
    <t>CE OLEGARIO MARIANO</t>
  </si>
  <si>
    <t>CE OLGA BENARIO PRESTES</t>
  </si>
  <si>
    <t>CE OLIMPIA DO COUTO</t>
  </si>
  <si>
    <t>CE OLINTO DA GAMA BOTELHO</t>
  </si>
  <si>
    <t>CE OSWALDO TEIXEIRA</t>
  </si>
  <si>
    <t>CE PARAIBA</t>
  </si>
  <si>
    <t>CE PARANA</t>
  </si>
  <si>
    <t>CE PASTOR MIRANDA PINTO</t>
  </si>
  <si>
    <t>CE PAULO FREIRE</t>
  </si>
  <si>
    <t>CE PERNAMBUCO</t>
  </si>
  <si>
    <t>CE PREFEITO MENDES DE MORAES</t>
  </si>
  <si>
    <t>CE PROFESSOR AUGUSTO MOTTA</t>
  </si>
  <si>
    <t>CE PROFESSOR CLOVIS MONTEIRO</t>
  </si>
  <si>
    <t>CE PROFESSOR HORACIO MACEDO</t>
  </si>
  <si>
    <t>CE PROFESSOR JOAO BORGES DE MORAES</t>
  </si>
  <si>
    <t>CE PROFESSOR JOEL DE OLIVEIRA</t>
  </si>
  <si>
    <t>CE PROFESSOR JOSE ACCIOLI</t>
  </si>
  <si>
    <t>CE PROFESSOR JOSE DE SOUZA MARQUES</t>
  </si>
  <si>
    <t>CE PROFESSOR MANOEL MAURICIO DE ALBUQUERQUE</t>
  </si>
  <si>
    <t>CE PROFESSOR SOUSA DA SILVEIRA</t>
  </si>
  <si>
    <t>CE PROFESSORA DIUMA MADEIRA SALLES DE SOUZA</t>
  </si>
  <si>
    <t>CE PROFESSORA LUIZA MARINHO</t>
  </si>
  <si>
    <t>CE PROFESSORA MARIA DE LOURDES DE OLIVEIRA LAVOR TIA LAVOR</t>
  </si>
  <si>
    <t>CE PROFESSORA MARIA NAZARETH CAVALCANTI SILVA</t>
  </si>
  <si>
    <t>CE PROFESSORA SONIA REGINA SCUDESE DESSIMONI PINTO</t>
  </si>
  <si>
    <t>CE REPUBLICA DE ANGOLA</t>
  </si>
  <si>
    <t>CE REPUBLICA DE CABO VERDE</t>
  </si>
  <si>
    <t>CE REPUBLICA DE GUINE BISSAU</t>
  </si>
  <si>
    <t>CE REPUBLICA DO PERU</t>
  </si>
  <si>
    <t>CE RODRIGO OTAVIO FILHO</t>
  </si>
  <si>
    <t>CE ROSA LUXEMBURGO</t>
  </si>
  <si>
    <t>CE ROTARY</t>
  </si>
  <si>
    <t>CE RUY BARBOSA</t>
  </si>
  <si>
    <t>CE SANTOS DUMONT</t>
  </si>
  <si>
    <t>CE SAO JOAO BATISTA</t>
  </si>
  <si>
    <t>CE SENADOR FRANCISCO GALLOTTI</t>
  </si>
  <si>
    <t>CE TENENTE GENERAL NAPION</t>
  </si>
  <si>
    <t>CE TERESA CRISTINA</t>
  </si>
  <si>
    <t>CE VIRGILIO DE MELO FRANCO</t>
  </si>
  <si>
    <t>CE VISCONDE DE CAIRU</t>
  </si>
  <si>
    <t>CE WALDEMIRO POTSCH</t>
  </si>
  <si>
    <t>CIEP 092 FREDERICO FELLINI</t>
  </si>
  <si>
    <t>CIEP 173 RAINHA NZINGA ANGOLA</t>
  </si>
  <si>
    <t>CIEP 195 ANIBAL MACHADO</t>
  </si>
  <si>
    <t>CIEP 323 MARIA WERNECK DE CASTRO</t>
  </si>
  <si>
    <t>CIEP 326 PROFESSOR CESAR PERNETTA</t>
  </si>
  <si>
    <t>CIEP 339 MARIO TAMBORINDEGUY</t>
  </si>
  <si>
    <t>CIEP 379 RAUL SEIXAS</t>
  </si>
  <si>
    <t>IE CARMELA DUTRA</t>
  </si>
  <si>
    <t>ITAGUAÍ</t>
  </si>
  <si>
    <t>CIEP 498 IRMA DULCE</t>
  </si>
  <si>
    <t>CIEP 048 DJALMA MARANHAO</t>
  </si>
  <si>
    <t>CE CLODOMIRO VASCONCELOS</t>
  </si>
  <si>
    <t>CE PROFESSOR NEY CIDADE PALMEIRO</t>
  </si>
  <si>
    <t>CE PROFESSORA ELIANA DE ALMEIDA SANTOS</t>
  </si>
  <si>
    <t>CE JOSE MARIA DE BRITO</t>
  </si>
  <si>
    <t>CE PIRANEMA</t>
  </si>
  <si>
    <t>CE SANDRA ROLDAN BARBOZA</t>
  </si>
  <si>
    <t>CIEP 368 JOAO CONCEICAO CANUTO</t>
  </si>
  <si>
    <t>CIEP 329 JUAN MARTINHO CARRASCO</t>
  </si>
  <si>
    <t>CE PROFESSORA MARIA IZABEL DO COUTO BRANDAO</t>
  </si>
  <si>
    <t>SEROPÉDICA</t>
  </si>
  <si>
    <t>CIEP 155 MARIA JOAQUINA DE OLIVEIRA</t>
  </si>
  <si>
    <t>CIEP 156 DOUTOR ALBERTO SABIN</t>
  </si>
  <si>
    <t>CE BARAO DE TEFE</t>
  </si>
  <si>
    <t>CE PRESIDENTE DUTRA</t>
  </si>
  <si>
    <t>CE ALICE DE SOUZA BRUNO</t>
  </si>
  <si>
    <t>CE ALVARINA DE CARVALHO JANOTTI</t>
  </si>
  <si>
    <t>CE PROFESSOR ROBERTO LYRA</t>
  </si>
  <si>
    <t>CE PROFESSOR WALDEMAR RAYTHE</t>
  </si>
  <si>
    <t>CE BANANAL</t>
  </si>
  <si>
    <t>CE ALDEBARA</t>
  </si>
  <si>
    <t>CE CHARLES DICKENS</t>
  </si>
  <si>
    <t>CE VIRIATO CORREA</t>
  </si>
  <si>
    <t>CE STUART EDGAR ANGEL JONES</t>
  </si>
  <si>
    <t>CE AGOSTINHO NETO</t>
  </si>
  <si>
    <t>CE BANGU</t>
  </si>
  <si>
    <t>CE COLLECCHIO</t>
  </si>
  <si>
    <t>CE JORGE ZARUR</t>
  </si>
  <si>
    <t>CE LEOPOLDINA DA SILVEIRA</t>
  </si>
  <si>
    <t>CE NICARAGUA</t>
  </si>
  <si>
    <t>CE PROFESSOR DALTRO SANTOS</t>
  </si>
  <si>
    <t>CE REPUBLICA DE MOCAMBIQUE</t>
  </si>
  <si>
    <t>CE BARONESA DE SAAVEDRA</t>
  </si>
  <si>
    <t>CE CRISTOVAO COLOMBO</t>
  </si>
  <si>
    <t>CE DALVA DE OLIVEIRA</t>
  </si>
  <si>
    <t>CE ENGENHEIRO JOAO THOME</t>
  </si>
  <si>
    <t>CE ESTADO DE ISRAEL</t>
  </si>
  <si>
    <t>CE MARIETA CUNHA DA SILVA</t>
  </si>
  <si>
    <t>CE MOACYR PADILHA</t>
  </si>
  <si>
    <t>CE RAMIZ GALVAO</t>
  </si>
  <si>
    <t>CE JOAO SALIM MIGUEL</t>
  </si>
  <si>
    <t>CIE MIECIMO DA SILVA</t>
  </si>
  <si>
    <t>CE FRANCISCO CALDEIRA DE ALVARENGA</t>
  </si>
  <si>
    <t>CE FREIRE ALLEMAO</t>
  </si>
  <si>
    <t>CE PROFESSOR FERNANDO ANTONIO RAJA GABAGLIA</t>
  </si>
  <si>
    <t>CE DOUTOR ALBERT SABIN</t>
  </si>
  <si>
    <t>CE ALMIRANTE FRONTIN</t>
  </si>
  <si>
    <t>CE AMAZONAS</t>
  </si>
  <si>
    <t>CE BARAO DE SANTA MARGARIDA</t>
  </si>
  <si>
    <t>CE GEORGE WASHINGTON</t>
  </si>
  <si>
    <t>CE JOAO PROENCA</t>
  </si>
  <si>
    <t>CE MONTEIRO LOBATO</t>
  </si>
  <si>
    <t>CE PRESIDENTE ANTONIO CARLOS</t>
  </si>
  <si>
    <t>CE PROFESSOR GONCALVES</t>
  </si>
  <si>
    <t>CE PROFESSORA JUREMA PECANHA GIRAUD</t>
  </si>
  <si>
    <t>CE RAINHA VITORIA</t>
  </si>
  <si>
    <t>CE PROFESSOR VIEIRA FAZENDA</t>
  </si>
  <si>
    <t>IE SARAH KUBITSCHEK</t>
  </si>
  <si>
    <t>CE PESTALOZZI</t>
  </si>
  <si>
    <t>CE COELHO NETO</t>
  </si>
  <si>
    <t>CE DEBORAH MENDES DE MORAES</t>
  </si>
  <si>
    <t>CAIC NACOES UNIDAS</t>
  </si>
  <si>
    <t>CIEP 311 DEPUTADO BOCAYUVA CUNHA</t>
  </si>
  <si>
    <t>CIEP 223 OLYMPIO MARQUES DOS SANTOS</t>
  </si>
  <si>
    <t>CIEP 336 OCTAVIO MALTA</t>
  </si>
  <si>
    <t>CIEP 435 HELIO PELLEGRINO</t>
  </si>
  <si>
    <t>CIEP 224 TARSO DE CASTRO</t>
  </si>
  <si>
    <t>CIEP 386 GUILHERME DA SILVEIRA FILHO</t>
  </si>
  <si>
    <t>CIEP 382 ASPIRANTE FRANCISCO MEGA</t>
  </si>
  <si>
    <t>CIEP BRIZOLAO 312 RAUL RYFF</t>
  </si>
  <si>
    <t>CIEP 183 JOAO VITTA</t>
  </si>
  <si>
    <t>CIEP 432 ALBERTO CAVALCANTI</t>
  </si>
  <si>
    <t>CIEP 392 MARIO DE ANDRADE</t>
  </si>
  <si>
    <t>CIEP 305 HEITOR DOS PRAZERES</t>
  </si>
  <si>
    <t>CIEP 225 MARIO QUINTANA</t>
  </si>
  <si>
    <t>CIEP 244 OSWALDO ARANHA</t>
  </si>
  <si>
    <t>CIEP 362 ROBERTO BURLE MARX</t>
  </si>
  <si>
    <t>CIEP 313 RUBEM BRAGA</t>
  </si>
  <si>
    <t>CIEP 433 TOGO RENAN SOARES KANELA</t>
  </si>
  <si>
    <t>CIEP 165 BRIGADEIRO SERGIO CARVALHO</t>
  </si>
  <si>
    <t>CIEP 418 ANTONIO CARLOS BERNARDES MUSSUM</t>
  </si>
  <si>
    <t>CE MISSIONARIO MARIO WAY</t>
  </si>
  <si>
    <t>CE IRINEU JOSE FERREIRA</t>
  </si>
  <si>
    <t>CE CORA CORALINA</t>
  </si>
  <si>
    <t>CE MINISTRO MARCOS FREIRE</t>
  </si>
  <si>
    <t>CE MADRE TERESA DE CALCUTA</t>
  </si>
  <si>
    <t>CE MARECHAL RONDON</t>
  </si>
  <si>
    <t>CE BARAO DE ITARARE</t>
  </si>
  <si>
    <t>CE CARLOS MAGNO NAZARETH CERQUEIRA</t>
  </si>
  <si>
    <t>CE PROFESSORA VILMA ATANAZIO</t>
  </si>
  <si>
    <t>CE PROFESSORA VANIA DO AMARAL MATIAS EDDE</t>
  </si>
  <si>
    <t>CE PROFESSORA ALBA CANIZARES DO NASCIMENTO</t>
  </si>
  <si>
    <t>CE MONSENHOR MIGUEL DE SANTA MARIA MOCHON</t>
  </si>
  <si>
    <t>CE GANDHI</t>
  </si>
  <si>
    <t>CE PROFESSORA JEANNETTE DE SOUZA COELHO MANNARINO</t>
  </si>
  <si>
    <t>CE ROSARIA TROTTA</t>
  </si>
  <si>
    <t>CE LIBERDADE</t>
  </si>
  <si>
    <t>CE PROFESSOR OZEAS GOMES LARANGEIRAS</t>
  </si>
  <si>
    <t>CE CARLOS ARNOLDO ABRUZZINI DA FONSECA</t>
  </si>
  <si>
    <t>CE ERICH WALTER HEINE</t>
  </si>
  <si>
    <t>CE HEBE CAMARGO</t>
  </si>
  <si>
    <t>CE JORNALISTA ARTUR DA TAVOLA</t>
  </si>
  <si>
    <t>DUQUE DE CAXIAS</t>
  </si>
  <si>
    <t>CE ABDALA CHAMA</t>
  </si>
  <si>
    <t>CE ADELINA CASTRO</t>
  </si>
  <si>
    <t>CE ALEMY TAVARES DA SILVA</t>
  </si>
  <si>
    <t>CE ALEXANDER GRAHAM BELL</t>
  </si>
  <si>
    <t>CE ALVARO NEGROMONTE</t>
  </si>
  <si>
    <t>CE AURA BARRETO</t>
  </si>
  <si>
    <t>CE BARAO DE MAUA</t>
  </si>
  <si>
    <t>CE CIRCULO OPERARIO</t>
  </si>
  <si>
    <t>CE DOUTOR ALFREDO BACKER</t>
  </si>
  <si>
    <t>CE DOUTOR IGNACIO BEZERRA DE MENEZES</t>
  </si>
  <si>
    <t>CE DULCE PETRI</t>
  </si>
  <si>
    <t>CE EUCLIDES DA CUNHA</t>
  </si>
  <si>
    <t>CE EVANGELINA PORTO DA MOTTA</t>
  </si>
  <si>
    <t>CE FERNANDO FIGUEIREDO</t>
  </si>
  <si>
    <t>CE FIDELIS MEDEIROS</t>
  </si>
  <si>
    <t>CE FREI HENRIQUE DE COIMBRA</t>
  </si>
  <si>
    <t>CE GETULIO VARGAS</t>
  </si>
  <si>
    <t>CE GUADALAJARA</t>
  </si>
  <si>
    <t>CE HELIO RANGEL</t>
  </si>
  <si>
    <t>CE HERBERT MOSES</t>
  </si>
  <si>
    <t>CE HERVALINA DINIZ PIRES</t>
  </si>
  <si>
    <t>CE IRINEU MARINHO</t>
  </si>
  <si>
    <t>CE LARA VILLELA</t>
  </si>
  <si>
    <t>CE LIA MARCIA GONCALVES PANARO</t>
  </si>
  <si>
    <t>CE MANOEL BANDEIRA</t>
  </si>
  <si>
    <t>CE MINAS GERAIS</t>
  </si>
  <si>
    <t>CE NOVA AMERICA</t>
  </si>
  <si>
    <t>CE NOVA CAMPINA (CE PATRONO DUQUE DE CAXIAS)</t>
  </si>
  <si>
    <t>CE OPERARIO JOAO VICENTE</t>
  </si>
  <si>
    <t>CE PADRE ANCHIETA</t>
  </si>
  <si>
    <t>CE PARADA ANGELICA</t>
  </si>
  <si>
    <t>CE PROFESSOR FRANCISCO PORTUGAL NEVES</t>
  </si>
  <si>
    <t>CE PROFESSOR JOSE DE SOUZA HERDY</t>
  </si>
  <si>
    <t>CE PROFESSORA MINERVINA BARBOSA DE CASTRO</t>
  </si>
  <si>
    <t>CE PROFESSORA NORMA TOOP URUGUAY</t>
  </si>
  <si>
    <t>CE PROFESSORA VERA LUCIA TAVARES ROMAO</t>
  </si>
  <si>
    <t>CE SANTO ANTONIO</t>
  </si>
  <si>
    <t>CE SANTO INACIO</t>
  </si>
  <si>
    <t>CE SAO BENTO</t>
  </si>
  <si>
    <t>CE VINICIUS DE MORAES</t>
  </si>
  <si>
    <t>CE ZUMBI DOS PALMARES</t>
  </si>
  <si>
    <t>CIEP 031 LIRIO DO LAGUNA</t>
  </si>
  <si>
    <t>CIEP 032 CORA CORALINA</t>
  </si>
  <si>
    <t>CIEP 035 MARECHAL HENRIQUE TEIXEIRA LOTT</t>
  </si>
  <si>
    <t>CIEP 087 CLEMENTINA DE JESUS</t>
  </si>
  <si>
    <t>CIEP 089 GRACILIANO RAMOS</t>
  </si>
  <si>
    <t>CIEP 097 CARLOS CHAGAS - BRASIL-CHINA</t>
  </si>
  <si>
    <t>CIEP 098 PROFESSOR HILDA DO CARMO SIQUEIRA</t>
  </si>
  <si>
    <t>CIEP 118 VEREADOR VILSON CAMPOS DE MACEDO</t>
  </si>
  <si>
    <t>CIEP 131 PROFESSORA ARMANDA ALVARO ALBERTO</t>
  </si>
  <si>
    <t>CIEP 171 JOSE AMERICO PESSANHA</t>
  </si>
  <si>
    <t>CIEP 176 CHICO MENDES</t>
  </si>
  <si>
    <t>CIEP 198 PROFESSORA ROZA FERREIRA DE MATTOS</t>
  </si>
  <si>
    <t>CIEP 199 CHARLES CHAPLIN</t>
  </si>
  <si>
    <t>CIEP 201 AARAO STEINBRUCH</t>
  </si>
  <si>
    <t>CIEP 208 ALCEU AMOROSO LIMA</t>
  </si>
  <si>
    <t>CIEP 209 ATAULFO ALVES</t>
  </si>
  <si>
    <t>CIEP 218 MINISTRO HERMES LIMA BRASILTURQUIA</t>
  </si>
  <si>
    <t>CIEP 226 PORTO DA ESTRELA</t>
  </si>
  <si>
    <t>CIEP 228 DARCY VARGAS</t>
  </si>
  <si>
    <t>CIEP 229 CANDIDO PORTINARI</t>
  </si>
  <si>
    <t>CIEP 320 ERCILIA ANTONIA DA SILVA</t>
  </si>
  <si>
    <t>CIEP 340 PROFESSORA LAIS MARTINS</t>
  </si>
  <si>
    <t>CIEP 348 EUGENIA MOREYRA</t>
  </si>
  <si>
    <t>CIEP 350 TULIO ROBERTO QUINTILIANO CARDOSO</t>
  </si>
  <si>
    <t>CIEP 369 JORNALISTA SANDRO MOREYRA</t>
  </si>
  <si>
    <t>CIEP 370 PROFESSOR SYLVIO GNECCO DE CARVALHO</t>
  </si>
  <si>
    <t>CIEP 404 CLARICE LISPECTOR</t>
  </si>
  <si>
    <t>CIEP 434 PROFESSORA MARIA JOSE MACHADO</t>
  </si>
  <si>
    <t>CIEP 476 ELIAS LAZARONI</t>
  </si>
  <si>
    <t>EE ARARIBOIA</t>
  </si>
  <si>
    <t>EE ASSIS CHATEAUBRIAND</t>
  </si>
  <si>
    <t>EE BAIRRO SENHOR DO BONFIM</t>
  </si>
  <si>
    <t>EE GILBERTO FREIRE</t>
  </si>
  <si>
    <t>EE JOAO XXIII</t>
  </si>
  <si>
    <t>EE PROFESSORA CORDELIA PAIVA</t>
  </si>
  <si>
    <t>EE PROFESSORA SARAH FARIA BRAZ</t>
  </si>
  <si>
    <t>IE GOVERNADOR ROBERTO SILVEIRA</t>
  </si>
  <si>
    <t>CE REVERENDO HUGH CLARENCE TUCKER</t>
  </si>
  <si>
    <t>CE JULIA KUBITSCHEK</t>
  </si>
  <si>
    <t>CE SOUZA AGUIAR</t>
  </si>
  <si>
    <t>CE PAULO DE FRONTIN</t>
  </si>
  <si>
    <t>CE TOMAS ANTONIO GONZAGA</t>
  </si>
  <si>
    <t>CE MEM DE SA</t>
  </si>
  <si>
    <t>CE CHICO ANYSIO</t>
  </si>
  <si>
    <t>CE AMARO CAVALCANTI</t>
  </si>
  <si>
    <t>CE MEXICO</t>
  </si>
  <si>
    <t>CE DEODORO</t>
  </si>
  <si>
    <t>CE INFANTE DOM HENRIQUE</t>
  </si>
  <si>
    <t>CE PEDRO ALVARES CABRAL</t>
  </si>
  <si>
    <t>CE CASTELNUOVO</t>
  </si>
  <si>
    <t>CE PROFESSOR ANTONIO MARIA TEIXEIRA FILHO</t>
  </si>
  <si>
    <t>CE ANDRE MAUROIS</t>
  </si>
  <si>
    <t>CE IGNACIO AZEVEDO DO AMARAL</t>
  </si>
  <si>
    <t>CE MANUEL BANDEIRA</t>
  </si>
  <si>
    <t>CE OLAVO BILAC</t>
  </si>
  <si>
    <t>CE PROFESSOR ERNESTO FARIA</t>
  </si>
  <si>
    <t>CE GONCALVES DIAS</t>
  </si>
  <si>
    <t>CE ANTONIO PRADO JUNIOR</t>
  </si>
  <si>
    <t>CE PROFESSOR CLOVIS SALGADO</t>
  </si>
  <si>
    <t>CE SOARES PEREIRA</t>
  </si>
  <si>
    <t>CE FRANCISCO CAMPOS</t>
  </si>
  <si>
    <t>CE JOAO ALFREDO</t>
  </si>
  <si>
    <t>CE AFFONSO PENNA</t>
  </si>
  <si>
    <t>CE DELFIM MOREIRA</t>
  </si>
  <si>
    <t>CE SARMIENTO</t>
  </si>
  <si>
    <t>CE ADALGISA MONTEIRO</t>
  </si>
  <si>
    <t>CE BRIGADEIRO SCHORCHT</t>
  </si>
  <si>
    <t>CE CARLOS LACERDA</t>
  </si>
  <si>
    <t>CE EDUARDO MONDLANE</t>
  </si>
  <si>
    <t>CE ENGENHEIRO BERNARDO SAYAO</t>
  </si>
  <si>
    <t>CE MAHATMA GANDHI</t>
  </si>
  <si>
    <t>CE CARDEAL DOM EUGENIO DE ARAUJO SALES</t>
  </si>
  <si>
    <t>CE EUNICE WEAVER</t>
  </si>
  <si>
    <t>CE PRESIDENTE JOAO GOULART</t>
  </si>
  <si>
    <t>CE SENADOR TEOTONIO VILELA</t>
  </si>
  <si>
    <t>CE ALBERTO RANGEL</t>
  </si>
  <si>
    <t>CE ALINA DE BRITO</t>
  </si>
  <si>
    <t>CE EMBAIXADOR DIAS CARNEIRO</t>
  </si>
  <si>
    <t>CE FREDERICO EYER</t>
  </si>
  <si>
    <t>CE GENERAL CARLOS CAETANO MIRAGAYA</t>
  </si>
  <si>
    <t>CE HONDURAS</t>
  </si>
  <si>
    <t>CE MARECHAL CANROBERT PEREIRA DA COSTA</t>
  </si>
  <si>
    <t>CE ROSA DO POVO</t>
  </si>
  <si>
    <t>CE VICTOR HUGO</t>
  </si>
  <si>
    <t>CE AUGUSTO RUSCHI</t>
  </si>
  <si>
    <t>CE VICENTE JANNUZZI</t>
  </si>
  <si>
    <t>CE GILSON AMADO</t>
  </si>
  <si>
    <t>CE GOLDA MEIR</t>
  </si>
  <si>
    <t>CIEP 321 DOUTOR ULISSES GUIMARAES</t>
  </si>
  <si>
    <t>CIEP 241 NACAO MANGUEIRENSE GOVERNADOR LEONEL DE MOURA BRIZOLA</t>
  </si>
  <si>
    <t>CAIC EUCLYDES DA CUNHA</t>
  </si>
  <si>
    <t>CIEP 303 AYRTON SENNA DA SILVA</t>
  </si>
  <si>
    <t>CIEP 205 FREI AGOSTINHO FINCIAS</t>
  </si>
  <si>
    <t>CE PROFESSOR TEOFILO MOREIRA DA COSTA</t>
  </si>
  <si>
    <t>CE FINLANDIA</t>
  </si>
  <si>
    <t>CE HERBERT DE SOUZA</t>
  </si>
  <si>
    <t>CE COMPOSITOR LUIZ GONZAGA</t>
  </si>
  <si>
    <t>CE MONTEIRO DE CARVALHO</t>
  </si>
  <si>
    <t>CE CHIQUINHA GONZAGA</t>
  </si>
  <si>
    <t>CE PROFESSORA MARIA TEREZINHA DE CARVALHO MACHADO</t>
  </si>
  <si>
    <t>CE ARTHUR ANTONIO SENDAS</t>
  </si>
  <si>
    <t>CE STELLA MATUTINA</t>
  </si>
  <si>
    <t>CE JORNALISTA MAURICIO AZEDO</t>
  </si>
  <si>
    <t>CE JOSE LEITE LOPES</t>
  </si>
  <si>
    <t>CE COMPOSITOR LUIZ CARLOS DA VILA</t>
  </si>
  <si>
    <t>CE GUSTAVO BARROSO</t>
  </si>
  <si>
    <t>CAIC 1003 DONA DARCY VARGAS</t>
  </si>
  <si>
    <t>CIEP 178 JOAO SALDANHA</t>
  </si>
  <si>
    <t>CIEP 314 GALILEU GALILEI</t>
  </si>
  <si>
    <t>CIEP 316 GENERAL LADARIO PEREIRA TELLES</t>
  </si>
  <si>
    <t>CIEP 375 WILSON GREY</t>
  </si>
  <si>
    <t>CIEP 376 CLAUDIO COUTINHO</t>
  </si>
  <si>
    <t>CIEP 377 CARMEM DA SILVA</t>
  </si>
  <si>
    <t>CIEP 037 ERNESTO GUEVARA</t>
  </si>
  <si>
    <t>CIEP 374  AUGUSTO RODRIGUES</t>
  </si>
  <si>
    <t>CIEP 197 MINISTRO MARCOS DE BARROS FREIRE</t>
  </si>
  <si>
    <t>CIEP 112 MONSENHOR SOLANO DANTAS MENEZES</t>
  </si>
  <si>
    <t>CIEP 116 VILA MAIA</t>
  </si>
  <si>
    <t>CE ALICE PACCINI GELIO</t>
  </si>
  <si>
    <t>CE BAIRRO NOVA AURORA</t>
  </si>
  <si>
    <t>CE JARDIM GLAUCIA</t>
  </si>
  <si>
    <t>CE PRESIDENTE KENNEDY</t>
  </si>
  <si>
    <t>CE RICARDA LEON</t>
  </si>
  <si>
    <t>CE SARGENTO WOLFF</t>
  </si>
  <si>
    <t>CE TENENTE OTAVIO PINHEIRO</t>
  </si>
  <si>
    <t>CE BOM PASTOR</t>
  </si>
  <si>
    <t>CE BAIRRO JARDIM AMERICA</t>
  </si>
  <si>
    <t>EE CASTRO ALVES</t>
  </si>
  <si>
    <t>CE MARCILIO DIAS</t>
  </si>
  <si>
    <t>CIEP 210 MARIO ALVES DE SOUZA VIEIRA</t>
  </si>
  <si>
    <t>CE NOVA ALVORADA</t>
  </si>
  <si>
    <t>CE PRESIDENTE JOÃO GOULART</t>
  </si>
  <si>
    <t>CE SAO BERNARDO</t>
  </si>
  <si>
    <t>CE SANTA TEREZA</t>
  </si>
  <si>
    <t>EE VITAL BRASIL</t>
  </si>
  <si>
    <t>CE BRANDÃO MONTEIRO</t>
  </si>
  <si>
    <t>CE VARZEA DA ALEGRIA</t>
  </si>
  <si>
    <t>CE JARDIM IPE</t>
  </si>
  <si>
    <t>CE PARQUE AMORIM</t>
  </si>
  <si>
    <t>CIEP 380 JORACY CAMARGO</t>
  </si>
  <si>
    <t>CIEP 388 LASAR SEGALL</t>
  </si>
  <si>
    <t>CIEP 337 BERTA LUTZ</t>
  </si>
  <si>
    <t>MESQUITA</t>
  </si>
  <si>
    <t>CIEP 364 NELSON RAMOS</t>
  </si>
  <si>
    <t>CIEP 111 GELSON FREITAS</t>
  </si>
  <si>
    <t>CIEP 100 SAO FRANCISCO DE ASSIS</t>
  </si>
  <si>
    <t>CE BRASIL</t>
  </si>
  <si>
    <t>CE DOM PEDRO I</t>
  </si>
  <si>
    <t>CE PIERRE PLANCHER</t>
  </si>
  <si>
    <t>CE PRESIDENTE CASTELO BRANCO</t>
  </si>
  <si>
    <t>CE VILA BELA</t>
  </si>
  <si>
    <t>CE ANA NERI</t>
  </si>
  <si>
    <t>CE POETA MARIO QUINTANA</t>
  </si>
  <si>
    <t>NILÓPOLIS</t>
  </si>
  <si>
    <t>CE ANTONIO FIGUEIRA DE ALMEIDA</t>
  </si>
  <si>
    <t>CE AYDANO DE ALMEIDA</t>
  </si>
  <si>
    <t>CE JOAO CARDOSO</t>
  </si>
  <si>
    <t>CE PROFESSOR MARIO CAMPOS</t>
  </si>
  <si>
    <t>CE BERTHA D ALESSANDRO</t>
  </si>
  <si>
    <t>CE PROFESSOR UBIRATAN REIS BARBOSA</t>
  </si>
  <si>
    <t>IE CARLOS PASQUALE</t>
  </si>
  <si>
    <t>CE NUTA BARTHLET JAMES</t>
  </si>
  <si>
    <t>CE JOAQUIM DE ALMEIDA FLORES</t>
  </si>
  <si>
    <t>CE MARECHAL ZENOBIO DA COSTA</t>
  </si>
  <si>
    <t>CIEP 230 MANOEL MALAQUIAS GURGEL DA SILVA</t>
  </si>
  <si>
    <t>CIEP 389 HAROLDO BARBOSA</t>
  </si>
  <si>
    <t>SÃO JOÃO DE MERITI</t>
  </si>
  <si>
    <t>CIEP 398 MARIO LIMA</t>
  </si>
  <si>
    <t>CIEP 114 PROFESSORA MARIA GAVAZIO MARTINS</t>
  </si>
  <si>
    <t>CIEP 016 LUCILENE DE SOUZA PECLAT</t>
  </si>
  <si>
    <t>CIEP 135 AFONSO HENRIQUES LIMA BARRETO</t>
  </si>
  <si>
    <t>CIEP 115 ANTONIO FRANCISCO LISBOA</t>
  </si>
  <si>
    <t>CIEP 139 MANUEL BANDEIRA</t>
  </si>
  <si>
    <t>CE ANTONIO GONCALVES</t>
  </si>
  <si>
    <t>CE CAETANO BELLONI</t>
  </si>
  <si>
    <t>CE JARDIM MERITI</t>
  </si>
  <si>
    <t>CE PROFESSORA FRANCISCA JEREMIAS DA SILVEIRA MENEZES</t>
  </si>
  <si>
    <t>CE PROFESSOR MURILO BRAGA</t>
  </si>
  <si>
    <t>CE RUBENS FARRULLA</t>
  </si>
  <si>
    <t>CE PROFESSORA REGINA CELIA DOS REIS OLIVEIRA</t>
  </si>
  <si>
    <t>CE DOUTOR ANIBAL VIRIATO DE AZEVEDO</t>
  </si>
  <si>
    <t>CE DOUTOR OSCAR PIMENTA SOARES</t>
  </si>
  <si>
    <t>CE JOSE DO PATROCINIO</t>
  </si>
  <si>
    <t>EE PROFESSORA ODYLA DO COUTO</t>
  </si>
  <si>
    <t>CE PROFESSORA SANDRA MARIA SANTOS DE SOUSA</t>
  </si>
  <si>
    <t>CIEP 179 PROFESSOR CLAUDIO GAMA</t>
  </si>
  <si>
    <t>CIEP 029 JOSUE DE CASTRO</t>
  </si>
  <si>
    <t>CIEP 030 MARINHEIRO JOAO CANDIDO</t>
  </si>
  <si>
    <t>CE CASEMIRO MEIRELLES</t>
  </si>
  <si>
    <t>CE AGOSTINHO PORTO</t>
  </si>
  <si>
    <t>CE DUQUE COSTA</t>
  </si>
  <si>
    <t>CE GOVERNADOR ROBERTO SILVEIRA</t>
  </si>
  <si>
    <t>EE PRAÇA DA BANDEIRA</t>
  </si>
  <si>
    <t>EE PROFESSOR ALFREDO MAURICIO BRUM</t>
  </si>
  <si>
    <t>CE HILTON GAMA</t>
  </si>
  <si>
    <t>CE PROFESSORA ALZIRA DOS SANTOS DA SILVA</t>
  </si>
  <si>
    <t>EE SAO FRANCISCO DE ASSIS</t>
  </si>
  <si>
    <t>CIEP 397 PAULO PONTES</t>
  </si>
  <si>
    <t>CIEP 399 JEAN BAPTISTE DEBRET</t>
  </si>
  <si>
    <t>CIEP 400 GP OSWALD DE ANDRADE</t>
  </si>
  <si>
    <t>EE VILAR DOS TELES</t>
  </si>
  <si>
    <t>CIEP 169 MARIA AUGUSTA CORREIA</t>
  </si>
  <si>
    <t>CIEP 170 GREGORIO BEZERRA</t>
  </si>
  <si>
    <t>CIEP 175 JOSE LINS DO REGO</t>
  </si>
  <si>
    <t>APERIBÉ</t>
  </si>
  <si>
    <t>CE LOURENCA GUIMARAES</t>
  </si>
  <si>
    <t>CIEP 419 BENIGNO BAIRRAL</t>
  </si>
  <si>
    <t>BOM JESUS DO ITABAPOANA</t>
  </si>
  <si>
    <t>CE ALCINDA LOPES PEREIRA PINTO</t>
  </si>
  <si>
    <t>CE EUCLIDES FELICIANO TARDIN</t>
  </si>
  <si>
    <t>IE EBER TEIXEIRA DE FIGUEIREDO</t>
  </si>
  <si>
    <t>CE MARIA DA CONCEICAO PEREIRA PINTO</t>
  </si>
  <si>
    <t>CE LUIZ TITO DE ALMEIDA</t>
  </si>
  <si>
    <t>ITALVA</t>
  </si>
  <si>
    <t>CIEP141 VEREADOR SAID TANNUS JOSÉ</t>
  </si>
  <si>
    <t>CE JOAO GUIMARAES</t>
  </si>
  <si>
    <t>ITAOCARA</t>
  </si>
  <si>
    <t>CE FREI TOMAS</t>
  </si>
  <si>
    <t>CE LAURINDO PITA</t>
  </si>
  <si>
    <t>CE JOHENIR HENRIQUES VIEGAS</t>
  </si>
  <si>
    <t>CE JAIME QUEIROZ DE SOUZA</t>
  </si>
  <si>
    <t>CIEP 275 LENINE CORTES FALANTE</t>
  </si>
  <si>
    <t>ITAPERUNA</t>
  </si>
  <si>
    <t>CE AGRÍCOLA PROF. LUIZ PAULO RODRIGUES</t>
  </si>
  <si>
    <t>CE DEZ DE MAIO</t>
  </si>
  <si>
    <t xml:space="preserve"> 33001294</t>
  </si>
  <si>
    <t>CE BUARQUE DE NAZARETH</t>
  </si>
  <si>
    <t>CE LUIZ FERRAZ</t>
  </si>
  <si>
    <t>CE ROMUALDO MONTEIRO DE BARROS</t>
  </si>
  <si>
    <t>CE CHEQUER JORGE</t>
  </si>
  <si>
    <t>CE LIONS CLUBE DE ITAPERUNA</t>
  </si>
  <si>
    <t>CE SENADOR SA TINOCO</t>
  </si>
  <si>
    <t>+</t>
  </si>
  <si>
    <t>CE NICOLAO BASTOS FILHO</t>
  </si>
  <si>
    <t>CE DOUTOR JOSE BASTOS FRANCA</t>
  </si>
  <si>
    <t>CE ETELVINA ALVES DA SILVA</t>
  </si>
  <si>
    <t>CE JOSE GARCIA DE FREITAS</t>
  </si>
  <si>
    <t>CIEP 263 LINA BO BARDI</t>
  </si>
  <si>
    <t>LAJE DO MURIAÉ</t>
  </si>
  <si>
    <t>CIEP 343 PROFESSORA EMILIA DINIZ LIGIERO</t>
  </si>
  <si>
    <t>MIRACEMA</t>
  </si>
  <si>
    <t>IE DE MIRACEMA</t>
  </si>
  <si>
    <t>CE DEODATO LINHARES</t>
  </si>
  <si>
    <t>CE MANOEL RODRIGUES DE BARROS</t>
  </si>
  <si>
    <t>CIEP 267 MARIA APARECIDA LIMA S. TOSTES</t>
  </si>
  <si>
    <t>CE PROFESSORA SONIA DO AMARAL TORRES</t>
  </si>
  <si>
    <t>NATIVIDADE</t>
  </si>
  <si>
    <t>CIEP 468 OLGA THURLER MENDONCA DA FONSECA</t>
  </si>
  <si>
    <t>CE FLAVIO RIBEIRO DE REZENDE</t>
  </si>
  <si>
    <t>CE FRANCISCO PORTELLA</t>
  </si>
  <si>
    <t>CE CORONEL JOSE ROSA DA SILVA</t>
  </si>
  <si>
    <t>PORCIÚNCULA</t>
  </si>
  <si>
    <t>CE GERALDINO SILVA</t>
  </si>
  <si>
    <t>CE DEPUTADO CARLOS PINTO FILHO</t>
  </si>
  <si>
    <t>IE ELIANA DUARTE DA SILVA BREIJAO</t>
  </si>
  <si>
    <t>SANTO ANTÔNIO DE PÁDUA</t>
  </si>
  <si>
    <t>CE RUI GUIMARAES DE ALMEIDA</t>
  </si>
  <si>
    <t>CE ALMIRANTE BARAO DE TEFFE</t>
  </si>
  <si>
    <t>CE LEONEL HOMEM DA COSTA</t>
  </si>
  <si>
    <t>CE TEMISTOCLES DE ALMEIDA</t>
  </si>
  <si>
    <t>CE JOAO MAURICIO BRUM</t>
  </si>
  <si>
    <t>CE SUBTENENTE PM CLÁUDIO HENTZY FERREIRA</t>
  </si>
  <si>
    <t>SÃO JOSÉ DE UBÁ</t>
  </si>
  <si>
    <t>CE MARIA LENY VIEIRA FERREIRA SILVA</t>
  </si>
  <si>
    <t>VARRE-SAI</t>
  </si>
  <si>
    <t>CIEP DOUTOR MIGUEL COUTO FILHO</t>
  </si>
  <si>
    <t>CAMBUCI</t>
  </si>
  <si>
    <t>CE WALDEMIRO PITA</t>
  </si>
  <si>
    <t>CE OSCAR BATISTA</t>
  </si>
  <si>
    <t>RIO DAS OSTRAS</t>
  </si>
  <si>
    <t>CE JACINTHO XAVIER MARTINS</t>
  </si>
  <si>
    <t>CE CINAMOMO</t>
  </si>
  <si>
    <t>CIEP 257 JOAQUIM DO REGO BARROS</t>
  </si>
  <si>
    <t>CIEP 056 DOUTOR CUSTODIO SIQUEIRA</t>
  </si>
  <si>
    <t>CIEP 057 DOUTOR NILO PECANHA</t>
  </si>
  <si>
    <t>CE BENTA PEREIRA</t>
  </si>
  <si>
    <t>CE CORONEL JOAO BATISTA DE PAULA BARROSO</t>
  </si>
  <si>
    <t>CE DOUTOR FELIX MIRANDA</t>
  </si>
  <si>
    <t>CE DOUTOR SYLVIO BASTOS TAVARES</t>
  </si>
  <si>
    <t>CE JOAO PESSOA</t>
  </si>
  <si>
    <t>CE VISCONDE DO RIO BRANCO</t>
  </si>
  <si>
    <t>CE QUINZE DE NOVEMBRO</t>
  </si>
  <si>
    <t>CE CONSTANTINO FERNANDES</t>
  </si>
  <si>
    <t>CE DESEMBARGADOR ALVARO FERREIRA PINTO</t>
  </si>
  <si>
    <t>CE DOM OTAVIANO DE ALBUQUERQUE</t>
  </si>
  <si>
    <t>CE DOUTOR CESAR TINOCO</t>
  </si>
  <si>
    <t>CE DOUTOR JOAO MURILO CARNEIRO DE OLIVEIRA</t>
  </si>
  <si>
    <t>CE DOUTOR MAXIMO DE AZEVEDO</t>
  </si>
  <si>
    <t>CE DOUTOR PHILLIPPE UEBE</t>
  </si>
  <si>
    <t>CE DOUTOR THIERS CARDOSO</t>
  </si>
  <si>
    <t>CE GENERAL DUTRA</t>
  </si>
  <si>
    <t>EE JOAQUIM ATAYDE</t>
  </si>
  <si>
    <t>CE JOSE FRANCISCO SALES</t>
  </si>
  <si>
    <t>CE JULIAO NOGUEIRA</t>
  </si>
  <si>
    <t>CE ROTARY II</t>
  </si>
  <si>
    <t>LICEU DE HUMANIDADES DE CAMPOS</t>
  </si>
  <si>
    <t>CE NILO FERNANDES PEREIRA</t>
  </si>
  <si>
    <t>CE PAULO ROBERTO DUARTE DE MENDONCA</t>
  </si>
  <si>
    <t>CE NOTIVAL PEDRO MOLL</t>
  </si>
  <si>
    <t>CE THEOTONIO FERREIRA DE ARAUJO</t>
  </si>
  <si>
    <t>CE DOUTOR BARROS BARRETO</t>
  </si>
  <si>
    <t>CE DOUTOR JOSE PEREIRA PINTO</t>
  </si>
  <si>
    <t>CE MANOEL PEREIRA GONCALVES</t>
  </si>
  <si>
    <t>CE ESTEFANIA PEREIRA PINTO</t>
  </si>
  <si>
    <t>CE LEONCIO PEREIRA GOMES</t>
  </si>
  <si>
    <t>CE ATILANO CHRYSOSTOMO DE OLIVEIRA</t>
  </si>
  <si>
    <t>CE CORONEL FRANCISCO RIBEIRO DA MOTTA VASCONCELOS</t>
  </si>
  <si>
    <t>CE MARIA ISABEL RANGEL DE ARAUJO</t>
  </si>
  <si>
    <t>CE ALMIRANTE BARROSO</t>
  </si>
  <si>
    <t>CE NELSON PEREIRA REBEL</t>
  </si>
  <si>
    <t>CE ALCEBIADES SCHUARTZ</t>
  </si>
  <si>
    <t>CE PROFESSOR HERVAL DE SOUZA TAVARES</t>
  </si>
  <si>
    <t>CIEP 461 CLOVIS TAVARES</t>
  </si>
  <si>
    <t>CIEP 466 NINA ARUEIRA</t>
  </si>
  <si>
    <t>CIEP 270 PREFEITO JOSE ALVES DE AZEVEDO</t>
  </si>
  <si>
    <t>CIEP 462 NACAO GOITACA</t>
  </si>
  <si>
    <t>CIEP 463 JOAO BORGES BARRETO</t>
  </si>
  <si>
    <t>CIEP 417 JOSE DO PATROCINIO</t>
  </si>
  <si>
    <t>CIEP 268 LUIZ CARLOS DE LACERDA</t>
  </si>
  <si>
    <t>CARAPEBUS</t>
  </si>
  <si>
    <t>CE THOMAZ GOMES</t>
  </si>
  <si>
    <t>CARDOSO MOREIRA</t>
  </si>
  <si>
    <t>CE BALTAZAR CARNEIRO</t>
  </si>
  <si>
    <t>CIEP 464 ADMAR FERREIRA DE MEDEIROS</t>
  </si>
  <si>
    <t>CONCEIÇÃO DE MACABU</t>
  </si>
  <si>
    <t>CIEP 271 JOSE BONIFACIO TASSARA</t>
  </si>
  <si>
    <t>CE TOBIAS TOSTES MACHADO</t>
  </si>
  <si>
    <t>CE ELSA BARBOSA DAUMAS</t>
  </si>
  <si>
    <t>EE JOSE DE PAULA BARRETO</t>
  </si>
  <si>
    <t>CE MARIA LOBO VIANA</t>
  </si>
  <si>
    <t>CE BOCAINA</t>
  </si>
  <si>
    <t>MACAÉ</t>
  </si>
  <si>
    <t>CE LUIZ REID</t>
  </si>
  <si>
    <t>CE PRIMEIRO DE MAIO</t>
  </si>
  <si>
    <t>CE TELIO BARRETO</t>
  </si>
  <si>
    <t>CE IRENE MEIRELLES</t>
  </si>
  <si>
    <t>CE JORNALISTA ALVARO BASTOS</t>
  </si>
  <si>
    <t>CE MATIAS NETO</t>
  </si>
  <si>
    <t>CE RACHEL REID PEREIRA DE SOUZA</t>
  </si>
  <si>
    <t>CE VISCONDE DE ARAUJO</t>
  </si>
  <si>
    <t>CE PROFESSORA VANILDE NATALINO MATTOS</t>
  </si>
  <si>
    <t>CIEP 393 PREFEITO CARLOS EMIR MUSSI</t>
  </si>
  <si>
    <t>QUISSAMÃ</t>
  </si>
  <si>
    <t>CE VISCONDE DE QUISSAMA</t>
  </si>
  <si>
    <t>SÃO FIDÉLIS</t>
  </si>
  <si>
    <t>CE DE SAO FIDELIS</t>
  </si>
  <si>
    <t>CE MONTESE</t>
  </si>
  <si>
    <t>CE ELVIDIO COSTA</t>
  </si>
  <si>
    <t>CE GERAQUE COLET</t>
  </si>
  <si>
    <t>SÃO FRANCISCO DE ITABAPOANA</t>
  </si>
  <si>
    <t>CE AGOSTINHO CHRYZANTO DE ARAUJO</t>
  </si>
  <si>
    <t>CE ERCILIA MUYLAERT DE MENEZES</t>
  </si>
  <si>
    <t>CE PEDRO CERQUEIRA</t>
  </si>
  <si>
    <t>CE ANA NUNES VIANA</t>
  </si>
  <si>
    <t>CE DOMIRES MACHADO</t>
  </si>
  <si>
    <t>CE JOAQUIM GOMES CRESPO</t>
  </si>
  <si>
    <t>CIEP 470 CELSO MARTINS CORDEIRO</t>
  </si>
  <si>
    <t>SÃO JOÃO DA BARRA</t>
  </si>
  <si>
    <t>CE ALBERTO TORRES</t>
  </si>
  <si>
    <t>CE ADMARDO ALVES TORRES</t>
  </si>
  <si>
    <t>CE DOUTOR NEWTON ALVES</t>
  </si>
  <si>
    <t>CE DOUTOR OLIMPIO SATURNINO DE BRITO</t>
  </si>
  <si>
    <t>CE JOAO COELHO DA SILVA</t>
  </si>
  <si>
    <t>CE CHRISANTO HENRIQUE DE SOUZA</t>
  </si>
  <si>
    <t>AREAL</t>
  </si>
  <si>
    <t>CE MARIANO PROCOPIO</t>
  </si>
  <si>
    <t xml:space="preserve">CE JOAQUIM VITAL VIEIRA </t>
  </si>
  <si>
    <t>COMENDADOR LEVY GASPARIAN</t>
  </si>
  <si>
    <t>CE CORONEL ANTONIO PECANHA</t>
  </si>
  <si>
    <t>SAPUCAIA</t>
  </si>
  <si>
    <t>CE MAURICIO DE ABREU</t>
  </si>
  <si>
    <t>CE PAULINO FERNANDES</t>
  </si>
  <si>
    <t>CE PROFESSORA MARIA APARECIDA BASTOS</t>
  </si>
  <si>
    <t>CIEP 285 LUIZ JOSE DAFLON GOMES</t>
  </si>
  <si>
    <t>TRÊS RIOS</t>
  </si>
  <si>
    <t>CIEP 456 PROFESSOR MARCOS COSTA REIS DUTRA</t>
  </si>
  <si>
    <t>CE DOUTOR VALMIR PECANHA</t>
  </si>
  <si>
    <t>CE ROBERTO COELHO PEDROSO</t>
  </si>
  <si>
    <t>CE CONDESSA DO RIO NOVO</t>
  </si>
  <si>
    <t>CE PROFESSOR KOPKE</t>
  </si>
  <si>
    <t>CE URBANO CARLOS DE ALMEIDA</t>
  </si>
  <si>
    <t>IE PROFESSOR JOEL MONNERAT</t>
  </si>
  <si>
    <t>GUAPIMIRIM</t>
  </si>
  <si>
    <t>CE ALCINDO GUANABARA</t>
  </si>
  <si>
    <t>CE PROFESSORA ALVINA VALERIO DA SILVA</t>
  </si>
  <si>
    <t>CE CORTUME CARIOCA</t>
  </si>
  <si>
    <t>MAGÉ</t>
  </si>
  <si>
    <t>CIEP 444 ISRAEL JACOB AVERBACK</t>
  </si>
  <si>
    <t>CIEP 128 MAGEPE MIRIM</t>
  </si>
  <si>
    <t>CEI AGROECOLOGICO BARAO DE LANGSDORFF</t>
  </si>
  <si>
    <t>CE DE MAGE</t>
  </si>
  <si>
    <t>CE PROFESSORA SONIA MARIA PIEDADE DE MOURA</t>
  </si>
  <si>
    <t>CE SAO FRANCISCO DE ASSIS</t>
  </si>
  <si>
    <t>CE VISCONDE DE SEPETIBA</t>
  </si>
  <si>
    <t>CE OSWALDO CRUZ</t>
  </si>
  <si>
    <t>CIEP 441 MANE GARRINCHA</t>
  </si>
  <si>
    <t>CIEP 127 FREI ACURSIO ALOISIO GONZAGA BOLWER</t>
  </si>
  <si>
    <t>CE JOSE VERISSIMO</t>
  </si>
  <si>
    <t>CE PROFESSOR ALFREDO BALTHAZAR DA SILVEIRA</t>
  </si>
  <si>
    <t>CE PROFESSORA ALDA BERNARDO DOS SANTOS TAVARES</t>
  </si>
  <si>
    <t>CE JOAQUIM LEITAO</t>
  </si>
  <si>
    <t>CE PROFESSORA RUTH TALDO FRANCA</t>
  </si>
  <si>
    <t>CIEP 327 PEDRO AMERICO</t>
  </si>
  <si>
    <t>CE CORONEL SERGIO JOSE DO AMARAL</t>
  </si>
  <si>
    <t>CIEP 260 JOSE BARBOSA PORTO</t>
  </si>
  <si>
    <t>PETRÓPOLIS</t>
  </si>
  <si>
    <t>CE DOM PEDRO II</t>
  </si>
  <si>
    <t>CE PRINCESA ISABEL</t>
  </si>
  <si>
    <t>CE CARDOSO FONTES</t>
  </si>
  <si>
    <t>CIEP 137 CECILIA MEIRELES</t>
  </si>
  <si>
    <t>CE IRMA CECILIA JARDIM</t>
  </si>
  <si>
    <t>CIEP 472 CANDIDO PORTINARI</t>
  </si>
  <si>
    <t>CE EMBAIXADOR JOSE BONIFACIO</t>
  </si>
  <si>
    <t>CIEP 281 GABRIELA MISTRAL</t>
  </si>
  <si>
    <t>SÃO JOSÉ DO VALE DO RIO PRETO</t>
  </si>
  <si>
    <t>CE CORONEL JOAO LIMONGI</t>
  </si>
  <si>
    <t>TERESÓPOLIS</t>
  </si>
  <si>
    <t>CE EDMUNDO BITTENCOURT</t>
  </si>
  <si>
    <t>CE EUCLYDES DA CUNHA</t>
  </si>
  <si>
    <t>CE PRESIDENTE BERNARDES</t>
  </si>
  <si>
    <t>CE CAMPOS SALLES</t>
  </si>
  <si>
    <t>CE FANY NISKIER</t>
  </si>
  <si>
    <t>CE HIGINO DA SILVEIRA</t>
  </si>
  <si>
    <t>CE LIONS CLUB</t>
  </si>
  <si>
    <t>CIA JOSE FRANCISCO LIPPI</t>
  </si>
  <si>
    <t>CE GUILHERMINA GUINLE</t>
  </si>
  <si>
    <t>CE CB BM FLÁVIO UANDERSON RODRIGUES DE FREITAS</t>
  </si>
  <si>
    <t>BOM JARDIM</t>
  </si>
  <si>
    <t>CIEP 322 MOZART CUNHA GUIMARAES</t>
  </si>
  <si>
    <t>CE RAMIRO BRAGA</t>
  </si>
  <si>
    <t>CE DOUTOR PERICLES CORREA DA ROCHA</t>
  </si>
  <si>
    <t>CE LEOPOLDO OSCAR STUTZ</t>
  </si>
  <si>
    <t>CE PROFESSOR JOAO BRASIL</t>
  </si>
  <si>
    <t>CACHOEIRAS DE MACACU</t>
  </si>
  <si>
    <t>CIEP 140 MARIO CESAR GOMES DA SILVA</t>
  </si>
  <si>
    <t>CE QUINTINO BOCAIUVA</t>
  </si>
  <si>
    <t>CIEP BRIZOLAO 479 MARIO SIMAO ASSAF</t>
  </si>
  <si>
    <t>CIEP 353 BROCHADO DA ROCHA</t>
  </si>
  <si>
    <t>CE BACCOPARO MARTINS</t>
  </si>
  <si>
    <t>CE SOL NASCENTE</t>
  </si>
  <si>
    <t>CE MARIA VERALBA FERRAZ</t>
  </si>
  <si>
    <t>CE SAO JOSE</t>
  </si>
  <si>
    <t>CANTAGALO</t>
  </si>
  <si>
    <t>CIEP 277 JOAO NICOLAO FILHO JANJAO</t>
  </si>
  <si>
    <t>CE JOAO DE ABREU JUNIOR</t>
  </si>
  <si>
    <t>CE CONDE DE NOVA FRIBURGO</t>
  </si>
  <si>
    <t>CE DOUTOR FRANCISCO LEITE TEIXEIRA</t>
  </si>
  <si>
    <t>CARMO</t>
  </si>
  <si>
    <t>CIEP 280 PROFESSOR VASCO FERNANDES DA SILVA PORTO</t>
  </si>
  <si>
    <t>CE PROFESSOR AURELIO DUARTE</t>
  </si>
  <si>
    <t>CE FRANCISCO VARELLA</t>
  </si>
  <si>
    <t>CE INDEPENDENCIA</t>
  </si>
  <si>
    <t>CE 1° SGT BM LUIZ CARLOS GONÇALVES FISCHER</t>
  </si>
  <si>
    <t>CASIMIRO DE ABREU</t>
  </si>
  <si>
    <t>CE CASIMIRO DE ABREU</t>
  </si>
  <si>
    <t>CE PROFESSOR SOUZA</t>
  </si>
  <si>
    <t>CE BARRA DE SAO JOAO</t>
  </si>
  <si>
    <t>CE RIO DOURADO</t>
  </si>
  <si>
    <t>CE SANTA MARIA</t>
  </si>
  <si>
    <t>CE INDAIACU</t>
  </si>
  <si>
    <t>CORDEIRO</t>
  </si>
  <si>
    <t>CIEP 145 DOUTOR OSWALDO CRUZ</t>
  </si>
  <si>
    <t>CE ANTONIO PECLY</t>
  </si>
  <si>
    <t>CE CONSTANCA SOARES TEIXEIRA</t>
  </si>
  <si>
    <t>IE INOCENCIO DE ANDRADE</t>
  </si>
  <si>
    <t>CE 2° TEN. BM SÉRGIO RODRIGUES DA SILVA</t>
  </si>
  <si>
    <t>DUAS BARRAS</t>
  </si>
  <si>
    <t>CE ALMIRANTE PROTOGENES</t>
  </si>
  <si>
    <t>CE MARIA ROSA TEIXEIRA</t>
  </si>
  <si>
    <t>CIEP 511 ALAIDE ARAUJO STORCK MELLOR MARQUES</t>
  </si>
  <si>
    <t>MACUCO</t>
  </si>
  <si>
    <t>CE JOSE CARLOS BOARETTO</t>
  </si>
  <si>
    <t>CE FARMACEUTICO RODOLFO ALBINO</t>
  </si>
  <si>
    <t>NOVA FRIBURGO</t>
  </si>
  <si>
    <t>CE CANADA</t>
  </si>
  <si>
    <t>CE PROFESSOR JAMIL EL JAICK</t>
  </si>
  <si>
    <t>CE AUGUSTO SPINELLI</t>
  </si>
  <si>
    <t>CE DOUTOR GALDINO DO VALLE FILHO</t>
  </si>
  <si>
    <t>CE DOUTOR JOAO BAZET</t>
  </si>
  <si>
    <t>CE DOUTOR TUFFY EL JAICK</t>
  </si>
  <si>
    <t>CE ETELVINA SCHOTTZ</t>
  </si>
  <si>
    <t>CE JULIO SALUSSE</t>
  </si>
  <si>
    <t>EE MARCILIO DIAS</t>
  </si>
  <si>
    <t>CE PADRE FRANCA</t>
  </si>
  <si>
    <t>CE PADRE MADUREIRA</t>
  </si>
  <si>
    <t>CE PROFESSOR CARLOS CORTES</t>
  </si>
  <si>
    <t>CE PROFESSORA ZELIA DOS SANTOS CORTES</t>
  </si>
  <si>
    <t>CE SALUSTIANO JOSE RIBEIRO SERAFIM</t>
  </si>
  <si>
    <t>CE EDUARDO BREDER</t>
  </si>
  <si>
    <t>CE DOUTOR VICENTE DE MORAES</t>
  </si>
  <si>
    <t>CE CARLOS MARIA MARCHON</t>
  </si>
  <si>
    <t>CE EMILIA ROSCHEMANT</t>
  </si>
  <si>
    <t>CE JOSE MARTINS DA COSTA</t>
  </si>
  <si>
    <t>CE DOUTOR FELICIANO COSTA</t>
  </si>
  <si>
    <t>CENTRO FAMILIAR DE FORMACAO POR ALTERNANCIA COLEGIO ESTADUAL AGRICOLA REI ALBERTO I</t>
  </si>
  <si>
    <t>CIEP 480 PROFESSOR LUIZ CARLOS VERONESE</t>
  </si>
  <si>
    <t>CE RAPHAEL LUIZ DE SIQUEIRA JACCOUD</t>
  </si>
  <si>
    <t>SANTA MARIA MADALENA</t>
  </si>
  <si>
    <t>CE BARAO DE SANTA MARIA MADALENA</t>
  </si>
  <si>
    <t>SÃO SEBASTIÃO DO ALTO</t>
  </si>
  <si>
    <t>CE JOSE CARDOSO DE MORAES</t>
  </si>
  <si>
    <t>CE JANUARIO DE TOLEDO PIZZA</t>
  </si>
  <si>
    <t>CIEP 274 MARIA AMELIA DAFLON FERRO</t>
  </si>
  <si>
    <t>SILVA JARDIM</t>
  </si>
  <si>
    <t>CE SERVULO MELO</t>
  </si>
  <si>
    <t>CE SAO SEBASTIAO</t>
  </si>
  <si>
    <t>SUMIDOURO</t>
  </si>
  <si>
    <t>CIEP 283 MARIA AMELIA PACHECO</t>
  </si>
  <si>
    <t>CE CAMPINAS II</t>
  </si>
  <si>
    <t>TRAJANO DE MORAES</t>
  </si>
  <si>
    <t>CE MARIA MARINA PINTO SILVA</t>
  </si>
  <si>
    <t>CE JOSE DE MORAES SOUZA</t>
  </si>
  <si>
    <t>CE JOAO DE MORAES MARTINS</t>
  </si>
  <si>
    <t>EE HONESTALDA DE MORAES MARTINS</t>
  </si>
  <si>
    <t>CIEP 279 PROFESSORA GUIOMAR GONCALVES NEVES</t>
  </si>
  <si>
    <t>ANGRA DOS REIS</t>
  </si>
  <si>
    <t>CE NAZIRA SALOMAO</t>
  </si>
  <si>
    <t>CIEP 055 JOAO GREGORIO GALINDO</t>
  </si>
  <si>
    <t>CE DOUTOR ARTUR VARGAS</t>
  </si>
  <si>
    <t>CE HONORIO LIMA</t>
  </si>
  <si>
    <t>CE ANTONIO DIAS LIMA</t>
  </si>
  <si>
    <t>CE LEOPOLDO AMERICO M DE MELLO</t>
  </si>
  <si>
    <t>CE ROBERTO MONTENEGRO</t>
  </si>
  <si>
    <t>CIE GUARANI KARAI KUERY RENDA</t>
  </si>
  <si>
    <t>CIEP 302 CHARLES DICKENS</t>
  </si>
  <si>
    <t>CIEP 495 ALBERTO DA VEIGA GUIGNARD</t>
  </si>
  <si>
    <t>CE BRIGADEIRO NOBREGA</t>
  </si>
  <si>
    <t>CE PEDRO SOARES</t>
  </si>
  <si>
    <t>MANGARATIBA</t>
  </si>
  <si>
    <t>CE JOAO PAULO II</t>
  </si>
  <si>
    <t>CE MONTEBELLO BONDIM</t>
  </si>
  <si>
    <t>CE CAETANO DE OLIVEIRA</t>
  </si>
  <si>
    <t>PARATY</t>
  </si>
  <si>
    <t>CIEP 999 DOM PEDRO DALCANTARA DE BRAGANCA PRIMEIRO IMPERADOR DO BRASIL</t>
  </si>
  <si>
    <t>CE ENGENHEIRO MARIO MOURA BRASIL DO AMARAL</t>
  </si>
  <si>
    <t>CE ALMIRANTE ALVARO ALBERTO</t>
  </si>
  <si>
    <t>BARRA MANSA</t>
  </si>
  <si>
    <t>CE BALDOMERO BARBARA</t>
  </si>
  <si>
    <t>CE BARAO DE AIURUOCA</t>
  </si>
  <si>
    <t>CE BOA VISTA</t>
  </si>
  <si>
    <t>CE COMENDADOR PEREIRA IGNACIO</t>
  </si>
  <si>
    <t>CE IRACEMA LEITE NADER</t>
  </si>
  <si>
    <t>CE JAYME SILVESTRE CAMARGO</t>
  </si>
  <si>
    <t>CE PROFESSOR LUIZ GONZAGA DE MATTOS</t>
  </si>
  <si>
    <t>CE SAO PEDRO</t>
  </si>
  <si>
    <t>CE VILA MARIA</t>
  </si>
  <si>
    <t>CE ROSELANDIA</t>
  </si>
  <si>
    <t>CE MARECHAL FLORIANO PEIXOTO</t>
  </si>
  <si>
    <t>CE NOSSA SENHORA DO AMPARO</t>
  </si>
  <si>
    <t>CIEP 486 PROFESSOR LUIZ VALLEJO</t>
  </si>
  <si>
    <t>CIEP 493 PROFESSORA ANTONIETA SALINAS DE CASTRO</t>
  </si>
  <si>
    <t>CIEP 485 PROFESSOR JOAO BATISTA DE BARROS</t>
  </si>
  <si>
    <t>CIEP 292 PROFESSORA JANDIRA REIS DE OLIVEIRA</t>
  </si>
  <si>
    <t>ITATIAIA</t>
  </si>
  <si>
    <t>CIEP 488 EZEQUIEL FREIRE</t>
  </si>
  <si>
    <t>PINHEIRAL</t>
  </si>
  <si>
    <t>CIEP 291 DOM MARTINHO SCHLUDE</t>
  </si>
  <si>
    <t>CE CELIO BARBOSA ANCHITE</t>
  </si>
  <si>
    <t>PIRAÍ</t>
  </si>
  <si>
    <t>CE AFFONSINA MAZZILLO TEIXEIRA CAMPOS</t>
  </si>
  <si>
    <t>CE OCTAVIO TEIXEIRA CAMPOS</t>
  </si>
  <si>
    <t>CE CORONEL CAMISAO</t>
  </si>
  <si>
    <t>PORTO REAL</t>
  </si>
  <si>
    <t>CE REPUBLICA ITALIANA</t>
  </si>
  <si>
    <t>QUATIS</t>
  </si>
  <si>
    <t>CE AMERICO PIMENTA</t>
  </si>
  <si>
    <t>RESENDE</t>
  </si>
  <si>
    <t>CE ANTONINA RAMOS FREIRE</t>
  </si>
  <si>
    <t>CE PEDRO BRAILE NETO</t>
  </si>
  <si>
    <t>CE MARECHAL SOUZA DANTAS</t>
  </si>
  <si>
    <t>CE DOUTOR JOAO MAIA</t>
  </si>
  <si>
    <t>CE OLIVEIRA BOTELHO</t>
  </si>
  <si>
    <t>CE ANIBAL BENEVOLO</t>
  </si>
  <si>
    <t>CE PROFESSOR JOSE MEDEIROS DE CAMARGO</t>
  </si>
  <si>
    <t>CE ENGENHEIRO PASSOS</t>
  </si>
  <si>
    <t>CIEP 347 DOUTOR JORGE MIGUEL JAYME</t>
  </si>
  <si>
    <t>CE ANTONIO QUIRINO</t>
  </si>
  <si>
    <t>RIO CLARO</t>
  </si>
  <si>
    <t>CE FAGUNDES VARELA</t>
  </si>
  <si>
    <t>CIEP 296 PRESIDENTE BENES</t>
  </si>
  <si>
    <t>CE ALFREDO PUJOL</t>
  </si>
  <si>
    <t>CIEP 299 JIULIO CARUSO</t>
  </si>
  <si>
    <t>CIEP 053 DOUTOR NELSON DOS SANTOS GONCALVES</t>
  </si>
  <si>
    <t>CIEP 295 PROFESSORA GLORIA ROUSSIM GUEDES PINTO</t>
  </si>
  <si>
    <t>CE PIAUI</t>
  </si>
  <si>
    <t>CE RIO DE JANEIRO</t>
  </si>
  <si>
    <t>CE ACACIA AMARELA</t>
  </si>
  <si>
    <t>CE PREFEITO FRANCISCO FONTES TORRES</t>
  </si>
  <si>
    <t>CE BRASILIA</t>
  </si>
  <si>
    <t>CE GUANABARA</t>
  </si>
  <si>
    <t>CE NITEROI</t>
  </si>
  <si>
    <t>CE PEDRO RAYMUNDO DE MAGALHAES</t>
  </si>
  <si>
    <t>CE PRESIDENTE ROOSEVELT</t>
  </si>
  <si>
    <t>CE RIO GRANDE DO NORTE</t>
  </si>
  <si>
    <t>CE RIO GRANDE DO SUL</t>
  </si>
  <si>
    <t>CE RONDONIA</t>
  </si>
  <si>
    <t>CE SAO PAULO</t>
  </si>
  <si>
    <t>CIEP 403 MARIA DE LOURDES GIOVANETTI</t>
  </si>
  <si>
    <t>CIEP 484 GP TONINHO MARQUES</t>
  </si>
  <si>
    <t>IE PROFESSOR MANUEL MARINHO</t>
  </si>
  <si>
    <t>CIESP DIOGO LEVENHAGEN</t>
  </si>
  <si>
    <t>CE GECY VIEIRA GONCALVES</t>
  </si>
  <si>
    <t>CIEP 293 WALMIR DE FREITAS MONTEIRO</t>
  </si>
  <si>
    <t>CE HERMINIA DE OLIVEIRA MATTOS</t>
  </si>
  <si>
    <t>CIEP 038 SANTOS DUMONT</t>
  </si>
  <si>
    <t>CE PAULINO BARBOSA</t>
  </si>
  <si>
    <t>CE PROFESSOR ANDRE CAVALCANTE DE CARVALHO (antigo CE SANTA AMELIA)</t>
  </si>
  <si>
    <t>CIEP 133 OSWALDO JOSE LOURENCO</t>
  </si>
  <si>
    <t>CE PADRE MELLO</t>
  </si>
  <si>
    <t>C.E.JOSÉ DE LANNES DANTAS BRANDÃO</t>
  </si>
  <si>
    <t>CE ROCHA LEÃO</t>
  </si>
  <si>
    <t>CE RAIMUNDO DE MAGALHAES</t>
  </si>
  <si>
    <t>IE DE NOVA FRIBURGO</t>
  </si>
  <si>
    <t>CE MENEZES VIEIRA</t>
  </si>
  <si>
    <t>CIA MONSENHOR TOMÁS TEJERINA DO PRADO</t>
  </si>
  <si>
    <t>CE PEDRO BAPTISTA DE SOUZA</t>
  </si>
  <si>
    <t xml:space="preserve">CIEP 276 ERNESTO PAIVA </t>
  </si>
  <si>
    <t xml:space="preserve">CE REPUBLICA DO LÍBANO </t>
  </si>
  <si>
    <t xml:space="preserve">CE DE ARARAS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</si>
</sst>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scheme val="minor"/>
    </font>
    <font>
      <sz val="8"/>
      <color theme="1"/>
      <name val="Calibri"/>
    </font>
    <font>
      <sz val="10"/>
      <color theme="1"/>
      <name val="Calibri"/>
      <scheme val="minor"/>
    </font>
    <font>
      <sz val="11"/>
      <color theme="1"/>
      <name val="Calibri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medium">
        <color theme="4" tint="-0.24997711111789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theme="0" tint="-0.499984740745262"/>
      </left>
      <right style="thin">
        <color rgb="FF000000"/>
      </right>
      <top style="medium">
        <color theme="0" tint="-0.499984740745262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theme="0" tint="-0.499984740745262"/>
      </top>
      <bottom style="thin">
        <color rgb="FF000000"/>
      </bottom>
      <diagonal/>
    </border>
    <border>
      <left style="thin">
        <color rgb="FF000000"/>
      </left>
      <right/>
      <top style="medium">
        <color theme="0" tint="-0.499984740745262"/>
      </top>
      <bottom style="thin">
        <color rgb="FF000000"/>
      </bottom>
      <diagonal/>
    </border>
    <border>
      <left style="medium">
        <color theme="0" tint="-0.49998474074526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 style="thin">
        <color rgb="FF000000"/>
      </right>
      <top/>
      <bottom style="thin">
        <color rgb="FF000000"/>
      </bottom>
      <diagonal/>
    </border>
    <border>
      <left style="medium">
        <color theme="0" tint="-0.499984740745262"/>
      </left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0" fillId="0" borderId="13" xfId="0" applyBorder="1"/>
    <xf numFmtId="0" fontId="0" fillId="0" borderId="10" xfId="0" applyBorder="1"/>
    <xf numFmtId="0" fontId="0" fillId="0" borderId="19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1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9" fontId="1" fillId="0" borderId="20" xfId="1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0" fontId="0" fillId="6" borderId="20" xfId="0" applyFill="1" applyBorder="1"/>
    <xf numFmtId="0" fontId="0" fillId="6" borderId="1" xfId="0" applyFill="1" applyBorder="1"/>
    <xf numFmtId="0" fontId="0" fillId="6" borderId="23" xfId="0" applyFill="1" applyBorder="1"/>
    <xf numFmtId="0" fontId="8" fillId="0" borderId="14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9" fontId="8" fillId="0" borderId="1" xfId="1" applyFont="1" applyBorder="1" applyAlignment="1">
      <alignment horizontal="center"/>
    </xf>
    <xf numFmtId="0" fontId="8" fillId="6" borderId="1" xfId="0" applyFont="1" applyFill="1" applyBorder="1"/>
    <xf numFmtId="0" fontId="8" fillId="0" borderId="1" xfId="0" applyFont="1" applyBorder="1"/>
    <xf numFmtId="0" fontId="8" fillId="0" borderId="15" xfId="0" applyFont="1" applyBorder="1"/>
    <xf numFmtId="0" fontId="8" fillId="0" borderId="0" xfId="0" applyFont="1"/>
    <xf numFmtId="0" fontId="2" fillId="4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3" fillId="6" borderId="0" xfId="0" applyFont="1" applyFill="1"/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3" fillId="0" borderId="25" xfId="1" applyFont="1" applyBorder="1" applyAlignment="1">
      <alignment horizontal="center" vertical="center"/>
    </xf>
    <xf numFmtId="9" fontId="3" fillId="0" borderId="29" xfId="1" applyFont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0" fillId="9" borderId="28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/>
    <xf numFmtId="9" fontId="0" fillId="0" borderId="0" xfId="1" applyFont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7" fillId="5" borderId="30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" fontId="12" fillId="11" borderId="5" xfId="0" applyNumberFormat="1" applyFont="1" applyFill="1" applyBorder="1" applyAlignment="1">
      <alignment horizontal="center" vertical="center"/>
    </xf>
    <xf numFmtId="1" fontId="13" fillId="12" borderId="3" xfId="0" applyNumberFormat="1" applyFont="1" applyFill="1" applyBorder="1" applyAlignment="1">
      <alignment horizontal="center" vertical="center"/>
    </xf>
    <xf numFmtId="1" fontId="13" fillId="11" borderId="3" xfId="0" applyNumberFormat="1" applyFont="1" applyFill="1" applyBorder="1" applyAlignment="1">
      <alignment horizontal="center" vertical="center"/>
    </xf>
    <xf numFmtId="1" fontId="13" fillId="11" borderId="36" xfId="0" applyNumberFormat="1" applyFont="1" applyFill="1" applyBorder="1" applyAlignment="1">
      <alignment horizontal="center" vertical="center" wrapText="1"/>
    </xf>
    <xf numFmtId="1" fontId="13" fillId="13" borderId="3" xfId="0" applyNumberFormat="1" applyFont="1" applyFill="1" applyBorder="1" applyAlignment="1">
      <alignment horizontal="center" vertical="center"/>
    </xf>
    <xf numFmtId="9" fontId="14" fillId="0" borderId="25" xfId="1" applyFont="1" applyBorder="1" applyAlignment="1">
      <alignment horizontal="center" vertical="center"/>
    </xf>
    <xf numFmtId="14" fontId="0" fillId="11" borderId="5" xfId="0" applyNumberFormat="1" applyFill="1" applyBorder="1" applyAlignment="1">
      <alignment horizontal="center"/>
    </xf>
    <xf numFmtId="1" fontId="0" fillId="14" borderId="1" xfId="0" applyNumberFormat="1" applyFill="1" applyBorder="1" applyAlignment="1">
      <alignment horizontal="center"/>
    </xf>
    <xf numFmtId="1" fontId="0" fillId="15" borderId="1" xfId="0" applyNumberFormat="1" applyFill="1" applyBorder="1" applyAlignment="1">
      <alignment horizontal="center"/>
    </xf>
    <xf numFmtId="1" fontId="12" fillId="11" borderId="38" xfId="0" applyNumberFormat="1" applyFont="1" applyFill="1" applyBorder="1" applyAlignment="1">
      <alignment horizontal="center" vertical="center"/>
    </xf>
    <xf numFmtId="14" fontId="13" fillId="11" borderId="38" xfId="0" applyNumberFormat="1" applyFont="1" applyFill="1" applyBorder="1" applyAlignment="1">
      <alignment horizontal="center" vertical="center"/>
    </xf>
    <xf numFmtId="14" fontId="13" fillId="11" borderId="5" xfId="0" applyNumberFormat="1" applyFont="1" applyFill="1" applyBorder="1" applyAlignment="1">
      <alignment horizontal="center" vertical="center"/>
    </xf>
    <xf numFmtId="14" fontId="13" fillId="12" borderId="3" xfId="0" applyNumberFormat="1" applyFont="1" applyFill="1" applyBorder="1" applyAlignment="1">
      <alignment horizont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15" fillId="0" borderId="42" xfId="0" applyFont="1" applyBorder="1" applyAlignment="1">
      <alignment vertical="center"/>
    </xf>
    <xf numFmtId="0" fontId="0" fillId="0" borderId="4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5" fillId="0" borderId="6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6" fillId="0" borderId="0" xfId="0" applyFont="1"/>
    <xf numFmtId="0" fontId="0" fillId="0" borderId="43" xfId="0" applyBorder="1" applyAlignment="1">
      <alignment vertical="center"/>
    </xf>
    <xf numFmtId="0" fontId="0" fillId="0" borderId="43" xfId="0" applyBorder="1"/>
    <xf numFmtId="0" fontId="0" fillId="0" borderId="3" xfId="0" applyBorder="1"/>
    <xf numFmtId="0" fontId="0" fillId="0" borderId="6" xfId="0" applyBorder="1"/>
    <xf numFmtId="0" fontId="0" fillId="0" borderId="34" xfId="0" applyBorder="1"/>
    <xf numFmtId="0" fontId="0" fillId="0" borderId="44" xfId="0" applyBorder="1"/>
    <xf numFmtId="0" fontId="0" fillId="0" borderId="35" xfId="0" applyBorder="1"/>
    <xf numFmtId="0" fontId="0" fillId="0" borderId="6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2" borderId="6" xfId="0" applyFill="1" applyBorder="1"/>
    <xf numFmtId="0" fontId="17" fillId="0" borderId="43" xfId="0" applyFont="1" applyBorder="1"/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7" fillId="0" borderId="6" xfId="0" applyFont="1" applyBorder="1"/>
    <xf numFmtId="14" fontId="0" fillId="0" borderId="43" xfId="0" applyNumberFormat="1" applyBorder="1"/>
    <xf numFmtId="0" fontId="0" fillId="0" borderId="45" xfId="0" applyBorder="1"/>
    <xf numFmtId="0" fontId="18" fillId="0" borderId="46" xfId="0" applyFont="1" applyBorder="1"/>
    <xf numFmtId="0" fontId="18" fillId="0" borderId="36" xfId="0" applyFont="1" applyBorder="1"/>
    <xf numFmtId="0" fontId="19" fillId="0" borderId="2" xfId="0" applyFont="1" applyBorder="1" applyAlignment="1">
      <alignment horizontal="center" vertical="center"/>
    </xf>
    <xf numFmtId="0" fontId="18" fillId="0" borderId="37" xfId="0" applyFont="1" applyBorder="1"/>
    <xf numFmtId="0" fontId="18" fillId="0" borderId="47" xfId="0" applyFont="1" applyBorder="1"/>
    <xf numFmtId="0" fontId="18" fillId="0" borderId="7" xfId="0" applyFont="1" applyBorder="1"/>
    <xf numFmtId="0" fontId="19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8" fillId="3" borderId="6" xfId="0" applyFont="1" applyFill="1" applyBorder="1"/>
    <xf numFmtId="0" fontId="0" fillId="0" borderId="43" xfId="0" quotePrefix="1" applyBorder="1"/>
    <xf numFmtId="0" fontId="0" fillId="0" borderId="6" xfId="0" applyBorder="1" applyAlignment="1">
      <alignment horizontal="left"/>
    </xf>
    <xf numFmtId="49" fontId="0" fillId="0" borderId="3" xfId="0" applyNumberFormat="1" applyBorder="1"/>
    <xf numFmtId="49" fontId="0" fillId="0" borderId="6" xfId="0" applyNumberFormat="1" applyBorder="1"/>
    <xf numFmtId="0" fontId="0" fillId="0" borderId="5" xfId="0" applyBorder="1"/>
    <xf numFmtId="0" fontId="0" fillId="0" borderId="35" xfId="0" applyBorder="1" applyAlignment="1">
      <alignment vertical="center"/>
    </xf>
    <xf numFmtId="0" fontId="0" fillId="0" borderId="48" xfId="0" applyBorder="1"/>
    <xf numFmtId="0" fontId="15" fillId="0" borderId="43" xfId="0" applyFont="1" applyBorder="1"/>
    <xf numFmtId="0" fontId="15" fillId="0" borderId="3" xfId="0" applyFont="1" applyBorder="1"/>
    <xf numFmtId="0" fontId="15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0" fillId="0" borderId="4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16" borderId="3" xfId="0" applyFill="1" applyBorder="1" applyAlignment="1">
      <alignment horizontal="center"/>
    </xf>
    <xf numFmtId="14" fontId="0" fillId="11" borderId="8" xfId="0" applyNumberFormat="1" applyFill="1" applyBorder="1" applyAlignment="1">
      <alignment horizontal="center"/>
    </xf>
    <xf numFmtId="14" fontId="0" fillId="11" borderId="4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16" borderId="3" xfId="0" applyFill="1" applyBorder="1"/>
    <xf numFmtId="0" fontId="7" fillId="5" borderId="1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</cellXfs>
  <cellStyles count="13">
    <cellStyle name="Moeda 2" xfId="6" xr:uid="{00000000-0005-0000-0000-000000000000}"/>
    <cellStyle name="Normal" xfId="0" builtinId="0"/>
    <cellStyle name="Normal 2" xfId="2" xr:uid="{00000000-0005-0000-0000-000002000000}"/>
    <cellStyle name="Normal 2 2" xfId="5" xr:uid="{00000000-0005-0000-0000-000003000000}"/>
    <cellStyle name="Normal 3" xfId="4" xr:uid="{00000000-0005-0000-0000-000004000000}"/>
    <cellStyle name="Normal 3 2" xfId="9" xr:uid="{00000000-0005-0000-0000-000005000000}"/>
    <cellStyle name="Normal 3 3" xfId="11" xr:uid="{00000000-0005-0000-0000-000006000000}"/>
    <cellStyle name="Porcentagem" xfId="1" builtinId="5"/>
    <cellStyle name="Separador de milhares 2" xfId="7" xr:uid="{00000000-0005-0000-0000-000008000000}"/>
    <cellStyle name="Separador de milhares 2 2" xfId="8" xr:uid="{00000000-0005-0000-0000-000009000000}"/>
    <cellStyle name="Vírgula 2" xfId="3" xr:uid="{00000000-0005-0000-0000-00000A000000}"/>
    <cellStyle name="Vírgula 3" xfId="10" xr:uid="{00000000-0005-0000-0000-00000B000000}"/>
    <cellStyle name="Vírgula 3 2" xfId="12" xr:uid="{00000000-0005-0000-0000-00000C000000}"/>
  </cellStyles>
  <dxfs count="10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medium">
          <color theme="0" tint="-0.499984740745262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" formatCode="0"/>
      <fill>
        <patternFill patternType="solid">
          <fgColor indexed="64"/>
          <bgColor rgb="FFFFF2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" formatCode="0"/>
      <fill>
        <patternFill patternType="solid">
          <fgColor indexed="64"/>
          <bgColor rgb="FFDDEBF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" formatCode="0"/>
      <fill>
        <patternFill patternType="solid">
          <fgColor indexed="64"/>
          <bgColor rgb="FFFFF2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" formatCode="0"/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9" formatCode="dd/mm/yyyy"/>
      <fill>
        <patternFill patternType="solid">
          <fgColor indexed="64"/>
          <bgColor rgb="FFDDEBF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9" formatCode="dd/mm/yyyy"/>
      <fill>
        <patternFill patternType="solid">
          <fgColor indexed="64"/>
          <bgColor rgb="FFFFF2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9" formatCode="dd/mm/yyyy"/>
      <fill>
        <patternFill patternType="solid">
          <fgColor indexed="64"/>
          <bgColor rgb="FFDDEBF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9" formatCode="dd/mm/yyyy"/>
      <fill>
        <patternFill patternType="solid">
          <fgColor indexed="64"/>
          <bgColor rgb="FFDDEBF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9" formatCode="dd/mm/yyyy"/>
      <fill>
        <patternFill patternType="solid">
          <fgColor indexed="64"/>
          <bgColor rgb="FFDDEBF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9" formatCode="dd/mm/yyyy"/>
      <fill>
        <patternFill patternType="solid">
          <fgColor indexed="64"/>
          <bgColor rgb="FFDDEBF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  <fill>
        <patternFill patternType="solid">
          <fgColor indexed="64"/>
          <bgColor rgb="FFDDEBF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Entregas</a:t>
            </a:r>
            <a:r>
              <a:rPr lang="pt-BR" baseline="0"/>
              <a:t> de merenda (% mensal)</a:t>
            </a:r>
            <a:endParaRPr lang="pt-BR"/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STATUS!$A$17</c:f>
              <c:strCache>
                <c:ptCount val="1"/>
                <c:pt idx="0">
                  <c:v>ENTREGUE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STATUS!$B$16:$M$16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STATUS!$B$17:$M$17</c:f>
              <c:numCache>
                <c:formatCode>0%</c:formatCode>
                <c:ptCount val="12"/>
                <c:pt idx="0">
                  <c:v>0</c:v>
                </c:pt>
                <c:pt idx="1">
                  <c:v>0.94407345575959933</c:v>
                </c:pt>
                <c:pt idx="2">
                  <c:v>0.93989983305509184</c:v>
                </c:pt>
                <c:pt idx="3">
                  <c:v>0.93155258764607685</c:v>
                </c:pt>
                <c:pt idx="4">
                  <c:v>0.91903171953255425</c:v>
                </c:pt>
                <c:pt idx="5">
                  <c:v>0.90400667779632726</c:v>
                </c:pt>
                <c:pt idx="6">
                  <c:v>0.88313856427378967</c:v>
                </c:pt>
                <c:pt idx="7">
                  <c:v>0.86477462437395658</c:v>
                </c:pt>
                <c:pt idx="8">
                  <c:v>0.835559265442404</c:v>
                </c:pt>
                <c:pt idx="9">
                  <c:v>0.8180300500834724</c:v>
                </c:pt>
                <c:pt idx="10">
                  <c:v>0.76878130217028384</c:v>
                </c:pt>
                <c:pt idx="11">
                  <c:v>0.71368948247078468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1-4A4F-AA91-BE67E51D31C8}"/>
            </c:ext>
          </c:extLst>
        </c:ser>
        <c:ser>
          <c:idx val="1"/>
          <c:order val="1"/>
          <c:tx>
            <c:strRef>
              <c:f>STATUS!$A$18</c:f>
              <c:strCache>
                <c:ptCount val="1"/>
                <c:pt idx="0">
                  <c:v>PENDENTE</c:v>
                </c:pt>
              </c:strCache>
            </c:strRef>
          </c:tx>
          <c:spPr>
            <a:pattFill prst="ltDnDiag">
              <a:fgClr>
                <a:schemeClr val="bg1">
                  <a:lumMod val="75000"/>
                </a:schemeClr>
              </a:fgClr>
              <a:bgClr>
                <a:schemeClr val="bg1">
                  <a:lumMod val="95000"/>
                </a:schemeClr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STATUS!$B$16:$M$16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STATUS!$B$18:$M$18</c:f>
              <c:numCache>
                <c:formatCode>0%</c:formatCode>
                <c:ptCount val="12"/>
                <c:pt idx="0">
                  <c:v>0</c:v>
                </c:pt>
                <c:pt idx="1">
                  <c:v>5.5926544240400666E-2</c:v>
                </c:pt>
                <c:pt idx="2">
                  <c:v>6.0100166944908183E-2</c:v>
                </c:pt>
                <c:pt idx="3">
                  <c:v>6.8447412353923209E-2</c:v>
                </c:pt>
                <c:pt idx="4">
                  <c:v>8.0968280467445738E-2</c:v>
                </c:pt>
                <c:pt idx="5">
                  <c:v>9.5993322203672793E-2</c:v>
                </c:pt>
                <c:pt idx="6">
                  <c:v>0.11686143572621036</c:v>
                </c:pt>
                <c:pt idx="7">
                  <c:v>0.13522537562604339</c:v>
                </c:pt>
                <c:pt idx="8">
                  <c:v>0.164440734557596</c:v>
                </c:pt>
                <c:pt idx="9">
                  <c:v>0.18196994991652754</c:v>
                </c:pt>
                <c:pt idx="10">
                  <c:v>0.23121869782971619</c:v>
                </c:pt>
                <c:pt idx="11">
                  <c:v>0.28631051752921538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1-4A4F-AA91-BE67E51D31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43768832"/>
        <c:axId val="40991488"/>
      </c:barChart>
      <c:catAx>
        <c:axId val="43768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pt-BR"/>
          </a:p>
        </c:txPr>
        <c:crossAx val="40991488"/>
        <c:crosses val="autoZero"/>
        <c:auto val="1"/>
        <c:lblAlgn val="ctr"/>
        <c:lblOffset val="100"/>
        <c:noMultiLvlLbl val="0"/>
      </c:catAx>
      <c:valAx>
        <c:axId val="40991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3768832"/>
        <c:crosses val="autoZero"/>
        <c:crossBetween val="between"/>
      </c:valAx>
      <c:spPr>
        <a:noFill/>
      </c:spPr>
    </c:plotArea>
    <c:legend>
      <c:legendPos val="b"/>
      <c:overlay val="0"/>
      <c:spPr>
        <a:noFill/>
      </c:spPr>
      <c:txPr>
        <a:bodyPr/>
        <a:lstStyle/>
        <a:p>
          <a:pPr>
            <a:defRPr sz="1100" b="1"/>
          </a:pPr>
          <a:endParaRPr lang="pt-BR"/>
        </a:p>
      </c:txPr>
    </c:legend>
    <c:plotVisOnly val="1"/>
    <c:dispBlanksAs val="gap"/>
    <c:showDLblsOverMax val="0"/>
  </c:chart>
  <c:spPr>
    <a:noFill/>
    <a:ln>
      <a:solidFill>
        <a:schemeClr val="bg2">
          <a:lumMod val="90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19050</xdr:rowOff>
    </xdr:from>
    <xdr:to>
      <xdr:col>14</xdr:col>
      <xdr:colOff>457200</xdr:colOff>
      <xdr:row>19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ESES" displayName="MESES" ref="E1:Q1201" totalsRowShown="0" headerRowDxfId="101" dataDxfId="99" headerRowBorderDxfId="100" tableBorderDxfId="98" totalsRowBorderDxfId="97">
  <tableColumns count="13">
    <tableColumn id="14" xr3:uid="{00000000-0010-0000-0000-00000E000000}" name="JAN" dataDxfId="96"/>
    <tableColumn id="1" xr3:uid="{00000000-0010-0000-0000-000001000000}" name="FEV" dataDxfId="95"/>
    <tableColumn id="2" xr3:uid="{00000000-0010-0000-0000-000002000000}" name="MAR" dataDxfId="94"/>
    <tableColumn id="3" xr3:uid="{00000000-0010-0000-0000-000003000000}" name="ABR" dataDxfId="93"/>
    <tableColumn id="4" xr3:uid="{00000000-0010-0000-0000-000004000000}" name="MAI" dataDxfId="92"/>
    <tableColumn id="5" xr3:uid="{00000000-0010-0000-0000-000005000000}" name="JUN" dataDxfId="91"/>
    <tableColumn id="6" xr3:uid="{00000000-0010-0000-0000-000006000000}" name="JUL" dataDxfId="90"/>
    <tableColumn id="7" xr3:uid="{00000000-0010-0000-0000-000007000000}" name="AGO" dataDxfId="89"/>
    <tableColumn id="8" xr3:uid="{00000000-0010-0000-0000-000008000000}" name="SET" dataDxfId="88"/>
    <tableColumn id="9" xr3:uid="{00000000-0010-0000-0000-000009000000}" name="OUT" dataDxfId="87"/>
    <tableColumn id="10" xr3:uid="{00000000-0010-0000-0000-00000A000000}" name="NOV" dataDxfId="86"/>
    <tableColumn id="11" xr3:uid="{00000000-0010-0000-0000-00000B000000}" name="DEZ" dataDxfId="85"/>
    <tableColumn id="12" xr3:uid="{00000000-0010-0000-0000-00000C000000}" name="% ENTREGUE (ANUAL)" dataDxfId="84" dataCellStyle="Porcentagem">
      <calculatedColumnFormula>COUNTIF(F2:P2,"ENTREGUE")/COUNTA(MESES[[#This Row],[FEV]:[DEZ]])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1:D1199" totalsRowShown="0" headerRowDxfId="83" tableBorderDxfId="82">
  <tableColumns count="4">
    <tableColumn id="1" xr3:uid="{00000000-0010-0000-0100-000001000000}" name="Diretoria Regional" dataDxfId="81"/>
    <tableColumn id="2" xr3:uid="{00000000-0010-0000-0100-000002000000}" name="Município" dataDxfId="80"/>
    <tableColumn id="3" xr3:uid="{00000000-0010-0000-0100-000003000000}" name="Censo" dataDxfId="79"/>
    <tableColumn id="4" xr3:uid="{00000000-0010-0000-0100-000004000000}" name="Escola" dataDxfId="7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workbookViewId="0">
      <pane ySplit="3" topLeftCell="A4" activePane="bottomLeft" state="frozen"/>
      <selection pane="bottomLeft" activeCell="A4" sqref="A4:A19"/>
    </sheetView>
  </sheetViews>
  <sheetFormatPr defaultRowHeight="15" x14ac:dyDescent="0.25"/>
  <cols>
    <col min="1" max="1" width="30.85546875" bestFit="1" customWidth="1"/>
    <col min="2" max="2" width="11.28515625" style="2" bestFit="1" customWidth="1"/>
    <col min="3" max="3" width="8.85546875" style="2" bestFit="1" customWidth="1"/>
    <col min="4" max="4" width="9.140625" style="2"/>
    <col min="5" max="5" width="9.42578125" style="2" bestFit="1" customWidth="1"/>
    <col min="7" max="7" width="1.5703125" customWidth="1"/>
    <col min="8" max="8" width="8.85546875" bestFit="1" customWidth="1"/>
    <col min="10" max="10" width="10.28515625" customWidth="1"/>
    <col min="13" max="13" width="30.5703125" customWidth="1"/>
  </cols>
  <sheetData>
    <row r="1" spans="1:13" ht="30.75" thickBot="1" x14ac:dyDescent="0.3">
      <c r="A1" s="5" t="s">
        <v>0</v>
      </c>
      <c r="B1" s="16"/>
      <c r="C1" s="16"/>
      <c r="D1" s="16"/>
      <c r="E1" s="16"/>
      <c r="F1" s="6"/>
      <c r="G1" s="6"/>
      <c r="H1" s="6"/>
      <c r="I1" s="6"/>
      <c r="J1" s="6"/>
      <c r="K1" s="7"/>
      <c r="M1" s="32" t="s">
        <v>1</v>
      </c>
    </row>
    <row r="2" spans="1:13" ht="45.75" thickBot="1" x14ac:dyDescent="0.3">
      <c r="A2" s="140" t="s">
        <v>2</v>
      </c>
      <c r="B2" s="142" t="s">
        <v>3</v>
      </c>
      <c r="C2" s="146" t="s">
        <v>4</v>
      </c>
      <c r="D2" s="144"/>
      <c r="E2" s="144"/>
      <c r="F2" s="145"/>
      <c r="G2" s="34"/>
      <c r="H2" s="144" t="s">
        <v>5</v>
      </c>
      <c r="I2" s="144"/>
      <c r="J2" s="144"/>
      <c r="K2" s="145"/>
      <c r="M2" s="33" t="s">
        <v>6</v>
      </c>
    </row>
    <row r="3" spans="1:13" ht="15.75" thickBot="1" x14ac:dyDescent="0.3">
      <c r="A3" s="141"/>
      <c r="B3" s="143"/>
      <c r="C3" s="35" t="s">
        <v>7</v>
      </c>
      <c r="D3" s="36" t="s">
        <v>8</v>
      </c>
      <c r="E3" s="37" t="s">
        <v>9</v>
      </c>
      <c r="F3" s="37" t="s">
        <v>8</v>
      </c>
      <c r="G3" s="34"/>
      <c r="H3" s="35" t="s">
        <v>7</v>
      </c>
      <c r="I3" s="36" t="s">
        <v>8</v>
      </c>
      <c r="J3" s="37" t="s">
        <v>9</v>
      </c>
      <c r="K3" s="37" t="s">
        <v>8</v>
      </c>
      <c r="M3" s="4"/>
    </row>
    <row r="4" spans="1:13" ht="15.75" thickBot="1" x14ac:dyDescent="0.3">
      <c r="A4" s="8" t="s">
        <v>10</v>
      </c>
      <c r="B4" s="17">
        <v>96</v>
      </c>
      <c r="C4" s="17">
        <v>56</v>
      </c>
      <c r="D4" s="20">
        <f>C4/B4</f>
        <v>0.58333333333333337</v>
      </c>
      <c r="E4" s="17">
        <v>40</v>
      </c>
      <c r="F4" s="21">
        <f>E4/B4</f>
        <v>0.41666666666666669</v>
      </c>
      <c r="G4" s="22"/>
      <c r="H4" s="9"/>
      <c r="I4" s="9"/>
      <c r="J4" s="9"/>
      <c r="K4" s="10"/>
    </row>
    <row r="5" spans="1:13" ht="15.75" thickBot="1" x14ac:dyDescent="0.3">
      <c r="A5" s="11" t="s">
        <v>11</v>
      </c>
      <c r="B5" s="18">
        <v>48</v>
      </c>
      <c r="C5" s="18">
        <v>24</v>
      </c>
      <c r="D5" s="20">
        <f t="shared" ref="D5:D19" si="0">C5/B5</f>
        <v>0.5</v>
      </c>
      <c r="E5" s="18">
        <v>24</v>
      </c>
      <c r="F5" s="21">
        <f t="shared" ref="F5:F19" si="1">E5/B5</f>
        <v>0.5</v>
      </c>
      <c r="G5" s="23"/>
      <c r="H5" s="3"/>
      <c r="I5" s="3"/>
      <c r="J5" s="3"/>
      <c r="K5" s="12"/>
    </row>
    <row r="6" spans="1:13" ht="15.75" thickBot="1" x14ac:dyDescent="0.3">
      <c r="A6" s="11" t="s">
        <v>12</v>
      </c>
      <c r="B6" s="18">
        <v>26</v>
      </c>
      <c r="C6" s="18">
        <v>26</v>
      </c>
      <c r="D6" s="20">
        <f t="shared" si="0"/>
        <v>1</v>
      </c>
      <c r="E6" s="18"/>
      <c r="F6" s="21">
        <f t="shared" si="1"/>
        <v>0</v>
      </c>
      <c r="G6" s="23"/>
      <c r="H6" s="3"/>
      <c r="I6" s="3"/>
      <c r="J6" s="3"/>
      <c r="K6" s="12"/>
    </row>
    <row r="7" spans="1:13" ht="15.75" thickBot="1" x14ac:dyDescent="0.3">
      <c r="A7" s="11" t="s">
        <v>13</v>
      </c>
      <c r="B7" s="18">
        <v>101</v>
      </c>
      <c r="C7" s="18"/>
      <c r="D7" s="20">
        <f t="shared" si="0"/>
        <v>0</v>
      </c>
      <c r="E7" s="18">
        <v>101</v>
      </c>
      <c r="F7" s="21">
        <f t="shared" si="1"/>
        <v>1</v>
      </c>
      <c r="G7" s="23"/>
      <c r="H7" s="3"/>
      <c r="I7" s="3"/>
      <c r="J7" s="3"/>
      <c r="K7" s="12"/>
    </row>
    <row r="8" spans="1:13" ht="15.75" thickBot="1" x14ac:dyDescent="0.3">
      <c r="A8" s="11" t="s">
        <v>14</v>
      </c>
      <c r="B8" s="18">
        <v>92</v>
      </c>
      <c r="C8" s="18">
        <v>73</v>
      </c>
      <c r="D8" s="20">
        <f t="shared" si="0"/>
        <v>0.79347826086956519</v>
      </c>
      <c r="E8" s="18">
        <v>19</v>
      </c>
      <c r="F8" s="21">
        <f t="shared" si="1"/>
        <v>0.20652173913043478</v>
      </c>
      <c r="G8" s="23"/>
      <c r="H8" s="3"/>
      <c r="I8" s="3"/>
      <c r="J8" s="3"/>
      <c r="K8" s="12"/>
    </row>
    <row r="9" spans="1:13" ht="15.75" thickBot="1" x14ac:dyDescent="0.3">
      <c r="A9" s="11" t="s">
        <v>15</v>
      </c>
      <c r="B9" s="18">
        <v>104</v>
      </c>
      <c r="C9" s="18">
        <v>104</v>
      </c>
      <c r="D9" s="20">
        <f t="shared" si="0"/>
        <v>1</v>
      </c>
      <c r="E9" s="18"/>
      <c r="F9" s="21">
        <f t="shared" si="1"/>
        <v>0</v>
      </c>
      <c r="G9" s="23"/>
      <c r="H9" s="3"/>
      <c r="I9" s="3"/>
      <c r="J9" s="3"/>
      <c r="K9" s="12"/>
    </row>
    <row r="10" spans="1:13" ht="15.75" thickBot="1" x14ac:dyDescent="0.3">
      <c r="A10" s="11" t="s">
        <v>16</v>
      </c>
      <c r="B10" s="18">
        <v>104</v>
      </c>
      <c r="C10" s="18">
        <v>62</v>
      </c>
      <c r="D10" s="20">
        <f t="shared" si="0"/>
        <v>0.59615384615384615</v>
      </c>
      <c r="E10" s="18">
        <v>42</v>
      </c>
      <c r="F10" s="21">
        <f t="shared" si="1"/>
        <v>0.40384615384615385</v>
      </c>
      <c r="G10" s="23"/>
      <c r="H10" s="3"/>
      <c r="I10" s="3"/>
      <c r="J10" s="3"/>
      <c r="K10" s="12"/>
    </row>
    <row r="11" spans="1:13" ht="15.75" thickBot="1" x14ac:dyDescent="0.3">
      <c r="A11" s="11" t="s">
        <v>17</v>
      </c>
      <c r="B11" s="18">
        <v>1</v>
      </c>
      <c r="C11" s="18"/>
      <c r="D11" s="20">
        <f t="shared" si="0"/>
        <v>0</v>
      </c>
      <c r="E11" s="18">
        <v>1</v>
      </c>
      <c r="F11" s="21">
        <f t="shared" si="1"/>
        <v>1</v>
      </c>
      <c r="G11" s="23"/>
      <c r="H11" s="3"/>
      <c r="I11" s="3"/>
      <c r="J11" s="3"/>
      <c r="K11" s="12"/>
    </row>
    <row r="12" spans="1:13" ht="15.75" thickBot="1" x14ac:dyDescent="0.3">
      <c r="A12" s="11" t="s">
        <v>18</v>
      </c>
      <c r="B12" s="18">
        <v>84</v>
      </c>
      <c r="C12" s="18">
        <v>64</v>
      </c>
      <c r="D12" s="20">
        <f t="shared" si="0"/>
        <v>0.76190476190476186</v>
      </c>
      <c r="E12" s="18">
        <v>20</v>
      </c>
      <c r="F12" s="21">
        <f t="shared" si="1"/>
        <v>0.23809523809523808</v>
      </c>
      <c r="G12" s="23"/>
      <c r="H12" s="3"/>
      <c r="I12" s="3"/>
      <c r="J12" s="3"/>
      <c r="K12" s="12"/>
    </row>
    <row r="13" spans="1:13" ht="15.75" thickBot="1" x14ac:dyDescent="0.3">
      <c r="A13" s="11" t="s">
        <v>19</v>
      </c>
      <c r="B13" s="18">
        <v>70</v>
      </c>
      <c r="C13" s="18">
        <v>36</v>
      </c>
      <c r="D13" s="20">
        <f t="shared" si="0"/>
        <v>0.51428571428571423</v>
      </c>
      <c r="E13" s="18">
        <v>34</v>
      </c>
      <c r="F13" s="21">
        <f t="shared" si="1"/>
        <v>0.48571428571428571</v>
      </c>
      <c r="G13" s="23"/>
      <c r="H13" s="3"/>
      <c r="I13" s="3"/>
      <c r="J13" s="3"/>
      <c r="K13" s="12"/>
    </row>
    <row r="14" spans="1:13" ht="15.75" thickBot="1" x14ac:dyDescent="0.3">
      <c r="A14" s="11" t="s">
        <v>20</v>
      </c>
      <c r="B14" s="18">
        <v>102</v>
      </c>
      <c r="C14" s="18">
        <v>84</v>
      </c>
      <c r="D14" s="20">
        <f t="shared" si="0"/>
        <v>0.82352941176470584</v>
      </c>
      <c r="E14" s="18">
        <v>18</v>
      </c>
      <c r="F14" s="21">
        <f t="shared" si="1"/>
        <v>0.17647058823529413</v>
      </c>
      <c r="G14" s="23"/>
      <c r="H14" s="3"/>
      <c r="I14" s="3"/>
      <c r="J14" s="3"/>
      <c r="K14" s="12"/>
    </row>
    <row r="15" spans="1:13" ht="15.75" thickBot="1" x14ac:dyDescent="0.3">
      <c r="A15" s="11" t="s">
        <v>21</v>
      </c>
      <c r="B15" s="18">
        <v>57</v>
      </c>
      <c r="C15" s="18">
        <v>46</v>
      </c>
      <c r="D15" s="20">
        <f t="shared" si="0"/>
        <v>0.80701754385964908</v>
      </c>
      <c r="E15" s="18">
        <v>11</v>
      </c>
      <c r="F15" s="21">
        <f t="shared" si="1"/>
        <v>0.19298245614035087</v>
      </c>
      <c r="G15" s="23"/>
      <c r="H15" s="3"/>
      <c r="I15" s="3"/>
      <c r="J15" s="3"/>
      <c r="K15" s="12"/>
    </row>
    <row r="16" spans="1:13" ht="15.75" thickBot="1" x14ac:dyDescent="0.3">
      <c r="A16" s="11" t="s">
        <v>22</v>
      </c>
      <c r="B16" s="18">
        <v>92</v>
      </c>
      <c r="C16" s="18">
        <v>42</v>
      </c>
      <c r="D16" s="20">
        <f t="shared" si="0"/>
        <v>0.45652173913043476</v>
      </c>
      <c r="E16" s="18">
        <v>50</v>
      </c>
      <c r="F16" s="21">
        <f t="shared" si="1"/>
        <v>0.54347826086956519</v>
      </c>
      <c r="G16" s="23"/>
      <c r="H16" s="3"/>
      <c r="I16" s="3"/>
      <c r="J16" s="3"/>
      <c r="K16" s="12"/>
    </row>
    <row r="17" spans="1:11" ht="15.75" thickBot="1" x14ac:dyDescent="0.3">
      <c r="A17" s="11" t="s">
        <v>23</v>
      </c>
      <c r="B17" s="18">
        <v>59</v>
      </c>
      <c r="C17" s="18">
        <v>30</v>
      </c>
      <c r="D17" s="20">
        <f t="shared" si="0"/>
        <v>0.50847457627118642</v>
      </c>
      <c r="E17" s="18">
        <v>29</v>
      </c>
      <c r="F17" s="21">
        <f t="shared" si="1"/>
        <v>0.49152542372881358</v>
      </c>
      <c r="G17" s="23"/>
      <c r="H17" s="3"/>
      <c r="I17" s="3"/>
      <c r="J17" s="3"/>
      <c r="K17" s="12"/>
    </row>
    <row r="18" spans="1:11" ht="15.75" thickBot="1" x14ac:dyDescent="0.3">
      <c r="A18" s="11" t="s">
        <v>24</v>
      </c>
      <c r="B18" s="18">
        <v>77</v>
      </c>
      <c r="C18" s="18">
        <v>60</v>
      </c>
      <c r="D18" s="20">
        <f t="shared" si="0"/>
        <v>0.77922077922077926</v>
      </c>
      <c r="E18" s="18">
        <v>17</v>
      </c>
      <c r="F18" s="21">
        <f t="shared" si="1"/>
        <v>0.22077922077922077</v>
      </c>
      <c r="G18" s="23"/>
      <c r="H18" s="3"/>
      <c r="I18" s="3"/>
      <c r="J18" s="3"/>
      <c r="K18" s="12"/>
    </row>
    <row r="19" spans="1:11" x14ac:dyDescent="0.25">
      <c r="A19" s="11" t="s">
        <v>25</v>
      </c>
      <c r="B19" s="18">
        <v>82</v>
      </c>
      <c r="C19" s="18">
        <v>29</v>
      </c>
      <c r="D19" s="20">
        <f t="shared" si="0"/>
        <v>0.35365853658536583</v>
      </c>
      <c r="E19" s="18">
        <v>53</v>
      </c>
      <c r="F19" s="21">
        <f t="shared" si="1"/>
        <v>0.64634146341463417</v>
      </c>
      <c r="G19" s="23"/>
      <c r="H19" s="3"/>
      <c r="I19" s="3"/>
      <c r="J19" s="3"/>
      <c r="K19" s="12"/>
    </row>
    <row r="20" spans="1:11" s="31" customFormat="1" ht="15.75" x14ac:dyDescent="0.25">
      <c r="A20" s="25" t="s">
        <v>26</v>
      </c>
      <c r="B20" s="26">
        <f>SUM(B4:B19)</f>
        <v>1195</v>
      </c>
      <c r="C20" s="26">
        <f t="shared" ref="C20:E20" si="2">SUM(C4:C19)</f>
        <v>736</v>
      </c>
      <c r="D20" s="27">
        <f>C20/B20</f>
        <v>0.61589958158995817</v>
      </c>
      <c r="E20" s="26">
        <f t="shared" si="2"/>
        <v>459</v>
      </c>
      <c r="F20" s="27">
        <f>E20/B20</f>
        <v>0.38410041841004183</v>
      </c>
      <c r="G20" s="28"/>
      <c r="H20" s="29"/>
      <c r="I20" s="29"/>
      <c r="J20" s="29"/>
      <c r="K20" s="30"/>
    </row>
    <row r="21" spans="1:11" ht="15.75" thickBot="1" x14ac:dyDescent="0.3">
      <c r="A21" s="13"/>
      <c r="B21" s="19"/>
      <c r="C21" s="19"/>
      <c r="D21" s="19"/>
      <c r="E21" s="19"/>
      <c r="F21" s="14"/>
      <c r="G21" s="24"/>
      <c r="H21" s="14"/>
      <c r="I21" s="14"/>
      <c r="J21" s="14"/>
      <c r="K21" s="15"/>
    </row>
  </sheetData>
  <mergeCells count="4">
    <mergeCell ref="A2:A3"/>
    <mergeCell ref="B2:B3"/>
    <mergeCell ref="H2:K2"/>
    <mergeCell ref="C2:F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201"/>
  <sheetViews>
    <sheetView tabSelected="1" zoomScale="80" zoomScaleNormal="80" workbookViewId="0">
      <pane ySplit="1" topLeftCell="A2" activePane="bottomLeft" state="frozen"/>
      <selection pane="bottomLeft" activeCell="D2" sqref="D2"/>
    </sheetView>
  </sheetViews>
  <sheetFormatPr defaultRowHeight="12.75" x14ac:dyDescent="0.2"/>
  <cols>
    <col min="1" max="1" width="21.7109375" style="61" bestFit="1" customWidth="1"/>
    <col min="2" max="2" width="18" style="1" customWidth="1"/>
    <col min="3" max="3" width="9.7109375" style="56" customWidth="1"/>
    <col min="4" max="4" width="65" style="1" customWidth="1"/>
    <col min="5" max="5" width="14.140625" style="1" hidden="1" customWidth="1"/>
    <col min="6" max="6" width="12.140625" style="1" customWidth="1"/>
    <col min="7" max="7" width="11.85546875" style="1" customWidth="1"/>
    <col min="8" max="8" width="12.5703125" style="1" customWidth="1"/>
    <col min="9" max="16" width="11.28515625" style="1" customWidth="1"/>
    <col min="17" max="17" width="24.5703125" style="1" customWidth="1"/>
    <col min="18" max="18" width="9.140625" style="1"/>
    <col min="19" max="19" width="9.42578125" style="1" bestFit="1" customWidth="1"/>
    <col min="20" max="21" width="12.5703125" style="1" customWidth="1"/>
    <col min="22" max="16384" width="9.140625" style="1"/>
  </cols>
  <sheetData>
    <row r="1" spans="1:21" ht="30.75" customHeight="1" thickBot="1" x14ac:dyDescent="0.25">
      <c r="A1" s="60" t="s">
        <v>2</v>
      </c>
      <c r="B1" s="49" t="s">
        <v>27</v>
      </c>
      <c r="C1" s="49" t="s">
        <v>28</v>
      </c>
      <c r="D1" s="49" t="s">
        <v>29</v>
      </c>
      <c r="E1" s="47" t="s">
        <v>30</v>
      </c>
      <c r="F1" s="46" t="s">
        <v>31</v>
      </c>
      <c r="G1" s="47" t="s">
        <v>32</v>
      </c>
      <c r="H1" s="47" t="s">
        <v>33</v>
      </c>
      <c r="I1" s="47" t="s">
        <v>34</v>
      </c>
      <c r="J1" s="47" t="s">
        <v>35</v>
      </c>
      <c r="K1" s="47" t="s">
        <v>36</v>
      </c>
      <c r="L1" s="47" t="s">
        <v>37</v>
      </c>
      <c r="M1" s="47" t="s">
        <v>38</v>
      </c>
      <c r="N1" s="47" t="s">
        <v>39</v>
      </c>
      <c r="O1" s="47" t="s">
        <v>40</v>
      </c>
      <c r="P1" s="47" t="s">
        <v>41</v>
      </c>
      <c r="Q1" s="48" t="s">
        <v>42</v>
      </c>
      <c r="S1" s="57" t="s">
        <v>43</v>
      </c>
      <c r="T1" s="42" t="s">
        <v>44</v>
      </c>
      <c r="U1" s="42" t="s">
        <v>45</v>
      </c>
    </row>
    <row r="2" spans="1:21" s="39" customFormat="1" ht="15" customHeight="1" x14ac:dyDescent="0.25">
      <c r="A2" s="75" t="s">
        <v>10</v>
      </c>
      <c r="B2" s="76" t="s">
        <v>46</v>
      </c>
      <c r="C2" s="131">
        <v>33026386</v>
      </c>
      <c r="D2" s="77" t="s">
        <v>47</v>
      </c>
      <c r="E2" s="68" t="s">
        <v>44</v>
      </c>
      <c r="F2" s="68" t="s">
        <v>44</v>
      </c>
      <c r="G2" s="68" t="s">
        <v>44</v>
      </c>
      <c r="H2" s="68" t="s">
        <v>44</v>
      </c>
      <c r="I2" s="68" t="s">
        <v>44</v>
      </c>
      <c r="J2" s="68" t="s">
        <v>44</v>
      </c>
      <c r="K2" s="68" t="s">
        <v>45</v>
      </c>
      <c r="L2" s="68" t="s">
        <v>44</v>
      </c>
      <c r="M2" s="68" t="s">
        <v>44</v>
      </c>
      <c r="N2" s="68" t="s">
        <v>44</v>
      </c>
      <c r="O2" s="68" t="s">
        <v>45</v>
      </c>
      <c r="P2" s="68" t="s">
        <v>44</v>
      </c>
      <c r="Q2" s="44">
        <f>COUNTIF(F2:P2,"ENTREGUE")/COUNTA(MESES[[#This Row],[FEV]:[DEZ]])</f>
        <v>0.81818181818181823</v>
      </c>
      <c r="S2" s="38" t="s">
        <v>30</v>
      </c>
      <c r="T2" s="43">
        <f>COUNTIF(MESES[JAN],STATUS!$A$9)</f>
        <v>1104</v>
      </c>
      <c r="U2" s="43">
        <f>COUNTIF(MESES[JAN],STATUS!$A$10)</f>
        <v>94</v>
      </c>
    </row>
    <row r="3" spans="1:21" s="39" customFormat="1" ht="15" customHeight="1" x14ac:dyDescent="0.25">
      <c r="A3" s="78" t="s">
        <v>10</v>
      </c>
      <c r="B3" s="79" t="s">
        <v>46</v>
      </c>
      <c r="C3" s="82">
        <v>33026394</v>
      </c>
      <c r="D3" s="80" t="s">
        <v>48</v>
      </c>
      <c r="E3" s="68" t="s">
        <v>44</v>
      </c>
      <c r="F3" s="68" t="s">
        <v>44</v>
      </c>
      <c r="G3" s="68" t="s">
        <v>44</v>
      </c>
      <c r="H3" s="68" t="s">
        <v>44</v>
      </c>
      <c r="I3" s="68" t="s">
        <v>45</v>
      </c>
      <c r="J3" s="68" t="s">
        <v>44</v>
      </c>
      <c r="K3" s="68" t="s">
        <v>44</v>
      </c>
      <c r="L3" s="68" t="s">
        <v>44</v>
      </c>
      <c r="M3" s="68" t="s">
        <v>45</v>
      </c>
      <c r="N3" s="68" t="s">
        <v>45</v>
      </c>
      <c r="O3" s="68" t="s">
        <v>45</v>
      </c>
      <c r="P3" s="68" t="s">
        <v>45</v>
      </c>
      <c r="Q3" s="44">
        <f>COUNTIF(F3:P3,"ENTREGUE")/COUNTA(MESES[[#This Row],[FEV]:[DEZ]])</f>
        <v>0.54545454545454541</v>
      </c>
      <c r="S3" s="38" t="s">
        <v>31</v>
      </c>
      <c r="T3" s="43">
        <f>COUNTIF(MESES[FEV],STATUS!$A$9)</f>
        <v>1131</v>
      </c>
      <c r="U3" s="43">
        <f>COUNTIF(MESES[FEV],STATUS!$A$10)</f>
        <v>67</v>
      </c>
    </row>
    <row r="4" spans="1:21" s="39" customFormat="1" ht="15" customHeight="1" x14ac:dyDescent="0.25">
      <c r="A4" s="78" t="s">
        <v>10</v>
      </c>
      <c r="B4" s="81" t="s">
        <v>46</v>
      </c>
      <c r="C4" s="82">
        <v>33026408</v>
      </c>
      <c r="D4" s="83" t="s">
        <v>49</v>
      </c>
      <c r="E4" s="68" t="s">
        <v>44</v>
      </c>
      <c r="F4" s="68" t="s">
        <v>44</v>
      </c>
      <c r="G4" s="68" t="s">
        <v>44</v>
      </c>
      <c r="H4" s="68" t="s">
        <v>44</v>
      </c>
      <c r="I4" s="68" t="s">
        <v>44</v>
      </c>
      <c r="J4" s="68" t="s">
        <v>44</v>
      </c>
      <c r="K4" s="68" t="s">
        <v>44</v>
      </c>
      <c r="L4" s="68" t="s">
        <v>44</v>
      </c>
      <c r="M4" s="68" t="s">
        <v>44</v>
      </c>
      <c r="N4" s="68" t="s">
        <v>44</v>
      </c>
      <c r="O4" s="68" t="s">
        <v>44</v>
      </c>
      <c r="P4" s="68" t="s">
        <v>44</v>
      </c>
      <c r="Q4" s="44">
        <f>COUNTIF(F4:P4,"ENTREGUE")/COUNTA(MESES[[#This Row],[FEV]:[DEZ]])</f>
        <v>1</v>
      </c>
      <c r="S4" s="38" t="s">
        <v>32</v>
      </c>
      <c r="T4" s="43">
        <f>COUNTIF(MESES[MAR],STATUS!$A$9)</f>
        <v>1126</v>
      </c>
      <c r="U4" s="43">
        <f>COUNTIF(MESES[MAR],STATUS!$A$10)</f>
        <v>72</v>
      </c>
    </row>
    <row r="5" spans="1:21" s="39" customFormat="1" ht="15" customHeight="1" x14ac:dyDescent="0.25">
      <c r="A5" s="78" t="s">
        <v>10</v>
      </c>
      <c r="B5" s="79" t="s">
        <v>46</v>
      </c>
      <c r="C5" s="82">
        <v>33026432</v>
      </c>
      <c r="D5" s="80" t="s">
        <v>50</v>
      </c>
      <c r="E5" s="68" t="s">
        <v>44</v>
      </c>
      <c r="F5" s="68" t="s">
        <v>44</v>
      </c>
      <c r="G5" s="68" t="s">
        <v>44</v>
      </c>
      <c r="H5" s="68" t="s">
        <v>44</v>
      </c>
      <c r="I5" s="68" t="s">
        <v>44</v>
      </c>
      <c r="J5" s="68" t="s">
        <v>44</v>
      </c>
      <c r="K5" s="68" t="s">
        <v>44</v>
      </c>
      <c r="L5" s="68" t="s">
        <v>44</v>
      </c>
      <c r="M5" s="68" t="s">
        <v>44</v>
      </c>
      <c r="N5" s="68" t="s">
        <v>44</v>
      </c>
      <c r="O5" s="68" t="s">
        <v>44</v>
      </c>
      <c r="P5" s="68" t="s">
        <v>44</v>
      </c>
      <c r="Q5" s="44">
        <f>COUNTIF(F5:P5,"ENTREGUE")/COUNTA(MESES[[#This Row],[FEV]:[DEZ]])</f>
        <v>1</v>
      </c>
      <c r="S5" s="38" t="s">
        <v>33</v>
      </c>
      <c r="T5" s="43">
        <f>COUNTIF(MESES[ABR],STATUS!$A$9)</f>
        <v>1116</v>
      </c>
      <c r="U5" s="43">
        <f>COUNTIF(MESES[ABR],STATUS!$A$10)</f>
        <v>82</v>
      </c>
    </row>
    <row r="6" spans="1:21" s="39" customFormat="1" ht="15" customHeight="1" x14ac:dyDescent="0.25">
      <c r="A6" s="78" t="s">
        <v>10</v>
      </c>
      <c r="B6" s="79" t="s">
        <v>46</v>
      </c>
      <c r="C6" s="82">
        <v>33026440</v>
      </c>
      <c r="D6" s="83" t="s">
        <v>51</v>
      </c>
      <c r="E6" s="68" t="s">
        <v>44</v>
      </c>
      <c r="F6" s="68" t="s">
        <v>44</v>
      </c>
      <c r="G6" s="68" t="s">
        <v>44</v>
      </c>
      <c r="H6" s="68" t="s">
        <v>44</v>
      </c>
      <c r="I6" s="68" t="s">
        <v>44</v>
      </c>
      <c r="J6" s="68" t="s">
        <v>44</v>
      </c>
      <c r="K6" s="68" t="s">
        <v>44</v>
      </c>
      <c r="L6" s="68" t="s">
        <v>44</v>
      </c>
      <c r="M6" s="68" t="s">
        <v>44</v>
      </c>
      <c r="N6" s="68" t="s">
        <v>44</v>
      </c>
      <c r="O6" s="68" t="s">
        <v>44</v>
      </c>
      <c r="P6" s="68" t="s">
        <v>44</v>
      </c>
      <c r="Q6" s="44">
        <f>COUNTIF(F6:P6,"ENTREGUE")/COUNTA(MESES[[#This Row],[FEV]:[DEZ]])</f>
        <v>1</v>
      </c>
      <c r="S6" s="38" t="s">
        <v>34</v>
      </c>
      <c r="T6" s="43">
        <f>COUNTIF(MESES[MAI],STATUS!$A$9)</f>
        <v>1101</v>
      </c>
      <c r="U6" s="43">
        <f>COUNTIF(MESES[MAI],STATUS!$A$10)</f>
        <v>97</v>
      </c>
    </row>
    <row r="7" spans="1:21" s="39" customFormat="1" ht="15" customHeight="1" x14ac:dyDescent="0.25">
      <c r="A7" s="78" t="s">
        <v>10</v>
      </c>
      <c r="B7" s="79" t="s">
        <v>46</v>
      </c>
      <c r="C7" s="82">
        <v>33026726</v>
      </c>
      <c r="D7" s="80" t="s">
        <v>52</v>
      </c>
      <c r="E7" s="68" t="s">
        <v>44</v>
      </c>
      <c r="F7" s="68" t="s">
        <v>44</v>
      </c>
      <c r="G7" s="68" t="s">
        <v>44</v>
      </c>
      <c r="H7" s="68" t="s">
        <v>44</v>
      </c>
      <c r="I7" s="68" t="s">
        <v>44</v>
      </c>
      <c r="J7" s="68" t="s">
        <v>44</v>
      </c>
      <c r="K7" s="68" t="s">
        <v>44</v>
      </c>
      <c r="L7" s="68" t="s">
        <v>44</v>
      </c>
      <c r="M7" s="68" t="s">
        <v>44</v>
      </c>
      <c r="N7" s="68" t="s">
        <v>44</v>
      </c>
      <c r="O7" s="68" t="s">
        <v>44</v>
      </c>
      <c r="P7" s="68" t="s">
        <v>44</v>
      </c>
      <c r="Q7" s="44">
        <f>COUNTIF(F7:P7,"ENTREGUE")/COUNTA(MESES[[#This Row],[FEV]:[DEZ]])</f>
        <v>1</v>
      </c>
      <c r="S7" s="38" t="s">
        <v>35</v>
      </c>
      <c r="T7" s="43">
        <f>COUNTIF(MESES[JUN],STATUS!$A$9)</f>
        <v>1083</v>
      </c>
      <c r="U7" s="43">
        <f>COUNTIF(MESES[JUN],STATUS!$A$10)</f>
        <v>115</v>
      </c>
    </row>
    <row r="8" spans="1:21" s="39" customFormat="1" ht="15" customHeight="1" x14ac:dyDescent="0.25">
      <c r="A8" s="78" t="s">
        <v>10</v>
      </c>
      <c r="B8" s="79" t="s">
        <v>46</v>
      </c>
      <c r="C8" s="82">
        <v>33026734</v>
      </c>
      <c r="D8" s="80" t="s">
        <v>53</v>
      </c>
      <c r="E8" s="68" t="s">
        <v>44</v>
      </c>
      <c r="F8" s="68" t="s">
        <v>44</v>
      </c>
      <c r="G8" s="68" t="s">
        <v>44</v>
      </c>
      <c r="H8" s="68" t="s">
        <v>44</v>
      </c>
      <c r="I8" s="68" t="s">
        <v>44</v>
      </c>
      <c r="J8" s="68" t="s">
        <v>44</v>
      </c>
      <c r="K8" s="68" t="s">
        <v>44</v>
      </c>
      <c r="L8" s="68" t="s">
        <v>44</v>
      </c>
      <c r="M8" s="68" t="s">
        <v>44</v>
      </c>
      <c r="N8" s="68" t="s">
        <v>44</v>
      </c>
      <c r="O8" s="68" t="s">
        <v>45</v>
      </c>
      <c r="P8" s="68" t="s">
        <v>45</v>
      </c>
      <c r="Q8" s="44">
        <f>COUNTIF(F8:P8,"ENTREGUE")/COUNTA(MESES[[#This Row],[FEV]:[DEZ]])</f>
        <v>0.81818181818181823</v>
      </c>
      <c r="S8" s="38" t="s">
        <v>36</v>
      </c>
      <c r="T8" s="43">
        <f>COUNTIF(MESES[JUL],STATUS!$A$9)</f>
        <v>1058</v>
      </c>
      <c r="U8" s="43">
        <f>COUNTIF(MESES[JUL],STATUS!$A$10)</f>
        <v>140</v>
      </c>
    </row>
    <row r="9" spans="1:21" s="39" customFormat="1" ht="15" customHeight="1" x14ac:dyDescent="0.25">
      <c r="A9" s="78" t="s">
        <v>10</v>
      </c>
      <c r="B9" s="79" t="s">
        <v>46</v>
      </c>
      <c r="C9" s="82">
        <v>33026874</v>
      </c>
      <c r="D9" s="80" t="s">
        <v>54</v>
      </c>
      <c r="E9" s="68" t="s">
        <v>44</v>
      </c>
      <c r="F9" s="68" t="s">
        <v>44</v>
      </c>
      <c r="G9" s="68" t="s">
        <v>44</v>
      </c>
      <c r="H9" s="68" t="s">
        <v>44</v>
      </c>
      <c r="I9" s="68" t="s">
        <v>44</v>
      </c>
      <c r="J9" s="68" t="s">
        <v>44</v>
      </c>
      <c r="K9" s="68" t="s">
        <v>44</v>
      </c>
      <c r="L9" s="68" t="s">
        <v>44</v>
      </c>
      <c r="M9" s="68" t="s">
        <v>44</v>
      </c>
      <c r="N9" s="68" t="s">
        <v>44</v>
      </c>
      <c r="O9" s="68" t="s">
        <v>45</v>
      </c>
      <c r="P9" s="68" t="s">
        <v>45</v>
      </c>
      <c r="Q9" s="44">
        <f>COUNTIF(F9:P9,"ENTREGUE")/COUNTA(MESES[[#This Row],[FEV]:[DEZ]])</f>
        <v>0.81818181818181823</v>
      </c>
      <c r="S9" s="38" t="s">
        <v>37</v>
      </c>
      <c r="T9" s="43">
        <f>COUNTIF(MESES[AGO],STATUS!$A$9)</f>
        <v>1036</v>
      </c>
      <c r="U9" s="43">
        <f>COUNTIF(MESES[AGO],STATUS!$A$10)</f>
        <v>162</v>
      </c>
    </row>
    <row r="10" spans="1:21" s="39" customFormat="1" ht="15" customHeight="1" x14ac:dyDescent="0.25">
      <c r="A10" s="78" t="s">
        <v>10</v>
      </c>
      <c r="B10" s="79" t="s">
        <v>46</v>
      </c>
      <c r="C10" s="82">
        <v>33183759</v>
      </c>
      <c r="D10" s="84" t="s">
        <v>55</v>
      </c>
      <c r="E10" s="68" t="s">
        <v>44</v>
      </c>
      <c r="F10" s="68" t="s">
        <v>44</v>
      </c>
      <c r="G10" s="68" t="s">
        <v>44</v>
      </c>
      <c r="H10" s="68" t="s">
        <v>44</v>
      </c>
      <c r="I10" s="68" t="s">
        <v>44</v>
      </c>
      <c r="J10" s="68" t="s">
        <v>44</v>
      </c>
      <c r="K10" s="68" t="s">
        <v>44</v>
      </c>
      <c r="L10" s="68" t="s">
        <v>44</v>
      </c>
      <c r="M10" s="68" t="s">
        <v>44</v>
      </c>
      <c r="N10" s="68" t="s">
        <v>44</v>
      </c>
      <c r="O10" s="68" t="s">
        <v>44</v>
      </c>
      <c r="P10" s="68" t="s">
        <v>45</v>
      </c>
      <c r="Q10" s="44">
        <f>COUNTIF(F10:P10,"ENTREGUE")/COUNTA(MESES[[#This Row],[FEV]:[DEZ]])</f>
        <v>0.90909090909090906</v>
      </c>
      <c r="S10" s="38" t="s">
        <v>38</v>
      </c>
      <c r="T10" s="43">
        <f>COUNTIF(MESES[SET],STATUS!$A$9)</f>
        <v>1001</v>
      </c>
      <c r="U10" s="43">
        <f>COUNTIF(MESES[SET],STATUS!$A$10)</f>
        <v>197</v>
      </c>
    </row>
    <row r="11" spans="1:21" s="39" customFormat="1" ht="15" customHeight="1" x14ac:dyDescent="0.25">
      <c r="A11" s="78" t="s">
        <v>10</v>
      </c>
      <c r="B11" s="79" t="s">
        <v>56</v>
      </c>
      <c r="C11" s="82">
        <v>33027820</v>
      </c>
      <c r="D11" s="80" t="s">
        <v>57</v>
      </c>
      <c r="E11" s="68" t="s">
        <v>45</v>
      </c>
      <c r="F11" s="68" t="s">
        <v>45</v>
      </c>
      <c r="G11" s="68" t="s">
        <v>45</v>
      </c>
      <c r="H11" s="68" t="s">
        <v>45</v>
      </c>
      <c r="I11" s="68" t="s">
        <v>45</v>
      </c>
      <c r="J11" s="68" t="s">
        <v>45</v>
      </c>
      <c r="K11" s="68" t="s">
        <v>45</v>
      </c>
      <c r="L11" s="68" t="s">
        <v>45</v>
      </c>
      <c r="M11" s="68" t="s">
        <v>45</v>
      </c>
      <c r="N11" s="68" t="s">
        <v>45</v>
      </c>
      <c r="O11" s="68" t="s">
        <v>45</v>
      </c>
      <c r="P11" s="68" t="s">
        <v>45</v>
      </c>
      <c r="Q11" s="44">
        <f>COUNTIF(F11:P11,"ENTREGUE")/COUNTA(MESES[[#This Row],[FEV]:[DEZ]])</f>
        <v>0</v>
      </c>
      <c r="S11" s="38" t="s">
        <v>39</v>
      </c>
      <c r="T11" s="43">
        <f>COUNTIF(MESES[OUT],STATUS!$A$9)</f>
        <v>980</v>
      </c>
      <c r="U11" s="43">
        <f>COUNTIF(MESES[OUT],STATUS!$A$10)</f>
        <v>218</v>
      </c>
    </row>
    <row r="12" spans="1:21" s="39" customFormat="1" ht="15" customHeight="1" x14ac:dyDescent="0.25">
      <c r="A12" s="78" t="s">
        <v>10</v>
      </c>
      <c r="B12" s="79" t="s">
        <v>58</v>
      </c>
      <c r="C12" s="82">
        <v>33027102</v>
      </c>
      <c r="D12" s="80" t="s">
        <v>59</v>
      </c>
      <c r="E12" s="68" t="s">
        <v>44</v>
      </c>
      <c r="F12" s="68" t="s">
        <v>44</v>
      </c>
      <c r="G12" s="68" t="s">
        <v>44</v>
      </c>
      <c r="H12" s="68" t="s">
        <v>44</v>
      </c>
      <c r="I12" s="68" t="s">
        <v>44</v>
      </c>
      <c r="J12" s="68" t="s">
        <v>44</v>
      </c>
      <c r="K12" s="68" t="s">
        <v>44</v>
      </c>
      <c r="L12" s="68" t="s">
        <v>44</v>
      </c>
      <c r="M12" s="68" t="s">
        <v>45</v>
      </c>
      <c r="N12" s="68" t="s">
        <v>45</v>
      </c>
      <c r="O12" s="68" t="s">
        <v>45</v>
      </c>
      <c r="P12" s="68" t="s">
        <v>45</v>
      </c>
      <c r="Q12" s="44">
        <f>COUNTIF(F12:P12,"ENTREGUE")/COUNTA(MESES[[#This Row],[FEV]:[DEZ]])</f>
        <v>0.63636363636363635</v>
      </c>
      <c r="S12" s="38" t="s">
        <v>40</v>
      </c>
      <c r="T12" s="43">
        <f>COUNTIF(MESES[NOV],STATUS!$A$9)</f>
        <v>921</v>
      </c>
      <c r="U12" s="43">
        <f>COUNTIF(MESES[NOV],STATUS!$A$10)</f>
        <v>277</v>
      </c>
    </row>
    <row r="13" spans="1:21" s="39" customFormat="1" ht="15" customHeight="1" x14ac:dyDescent="0.25">
      <c r="A13" s="78" t="s">
        <v>10</v>
      </c>
      <c r="B13" s="79" t="s">
        <v>58</v>
      </c>
      <c r="C13" s="82">
        <v>33027137</v>
      </c>
      <c r="D13" s="80" t="s">
        <v>60</v>
      </c>
      <c r="E13" s="68" t="s">
        <v>44</v>
      </c>
      <c r="F13" s="68" t="s">
        <v>44</v>
      </c>
      <c r="G13" s="68" t="s">
        <v>44</v>
      </c>
      <c r="H13" s="68" t="s">
        <v>44</v>
      </c>
      <c r="I13" s="68" t="s">
        <v>44</v>
      </c>
      <c r="J13" s="68" t="s">
        <v>44</v>
      </c>
      <c r="K13" s="68" t="s">
        <v>44</v>
      </c>
      <c r="L13" s="68" t="s">
        <v>44</v>
      </c>
      <c r="M13" s="68" t="s">
        <v>44</v>
      </c>
      <c r="N13" s="68" t="s">
        <v>44</v>
      </c>
      <c r="O13" s="68" t="s">
        <v>44</v>
      </c>
      <c r="P13" s="68" t="s">
        <v>44</v>
      </c>
      <c r="Q13" s="44">
        <f>COUNTIF(F13:P13,"ENTREGUE")/COUNTA(MESES[[#This Row],[FEV]:[DEZ]])</f>
        <v>1</v>
      </c>
      <c r="S13" s="38" t="s">
        <v>41</v>
      </c>
      <c r="T13" s="43">
        <f>COUNTIF(MESES[DEZ],STATUS!$A$9)</f>
        <v>855</v>
      </c>
      <c r="U13" s="43">
        <f>COUNTIF(MESES[DEZ],STATUS!$A$10)</f>
        <v>343</v>
      </c>
    </row>
    <row r="14" spans="1:21" s="39" customFormat="1" ht="15" customHeight="1" x14ac:dyDescent="0.25">
      <c r="A14" s="78" t="s">
        <v>10</v>
      </c>
      <c r="B14" s="79" t="s">
        <v>61</v>
      </c>
      <c r="C14" s="82">
        <v>33027285</v>
      </c>
      <c r="D14" s="80" t="s">
        <v>62</v>
      </c>
      <c r="E14" s="68" t="s">
        <v>44</v>
      </c>
      <c r="F14" s="68" t="s">
        <v>44</v>
      </c>
      <c r="G14" s="68" t="s">
        <v>44</v>
      </c>
      <c r="H14" s="68" t="s">
        <v>44</v>
      </c>
      <c r="I14" s="68" t="s">
        <v>45</v>
      </c>
      <c r="J14" s="68" t="s">
        <v>44</v>
      </c>
      <c r="K14" s="68" t="s">
        <v>45</v>
      </c>
      <c r="L14" s="68" t="s">
        <v>45</v>
      </c>
      <c r="M14" s="68" t="s">
        <v>45</v>
      </c>
      <c r="N14" s="68" t="s">
        <v>45</v>
      </c>
      <c r="O14" s="68" t="s">
        <v>45</v>
      </c>
      <c r="P14" s="68" t="s">
        <v>45</v>
      </c>
      <c r="Q14" s="44">
        <f>COUNTIF(F14:P14,"ENTREGUE")/COUNTA(MESES[[#This Row],[FEV]:[DEZ]])</f>
        <v>0.36363636363636365</v>
      </c>
    </row>
    <row r="15" spans="1:21" s="39" customFormat="1" ht="15" customHeight="1" x14ac:dyDescent="0.25">
      <c r="A15" s="78" t="s">
        <v>10</v>
      </c>
      <c r="B15" s="79" t="s">
        <v>61</v>
      </c>
      <c r="C15" s="82">
        <v>33027307</v>
      </c>
      <c r="D15" s="80" t="s">
        <v>63</v>
      </c>
      <c r="E15" s="68" t="s">
        <v>44</v>
      </c>
      <c r="F15" s="68" t="s">
        <v>44</v>
      </c>
      <c r="G15" s="68" t="s">
        <v>44</v>
      </c>
      <c r="H15" s="68" t="s">
        <v>44</v>
      </c>
      <c r="I15" s="68" t="s">
        <v>44</v>
      </c>
      <c r="J15" s="68" t="s">
        <v>44</v>
      </c>
      <c r="K15" s="68" t="s">
        <v>45</v>
      </c>
      <c r="L15" s="68" t="s">
        <v>44</v>
      </c>
      <c r="M15" s="68" t="s">
        <v>45</v>
      </c>
      <c r="N15" s="68" t="s">
        <v>45</v>
      </c>
      <c r="O15" s="68" t="s">
        <v>45</v>
      </c>
      <c r="P15" s="68" t="s">
        <v>45</v>
      </c>
      <c r="Q15" s="44">
        <f>COUNTIF(F15:P15,"ENTREGUE")/COUNTA(MESES[[#This Row],[FEV]:[DEZ]])</f>
        <v>0.54545454545454541</v>
      </c>
    </row>
    <row r="16" spans="1:21" s="39" customFormat="1" ht="15" customHeight="1" x14ac:dyDescent="0.25">
      <c r="A16" s="78" t="s">
        <v>10</v>
      </c>
      <c r="B16" s="79" t="s">
        <v>61</v>
      </c>
      <c r="C16" s="82">
        <v>33027315</v>
      </c>
      <c r="D16" s="80" t="s">
        <v>64</v>
      </c>
      <c r="E16" s="68" t="s">
        <v>45</v>
      </c>
      <c r="F16" s="68" t="s">
        <v>45</v>
      </c>
      <c r="G16" s="68" t="s">
        <v>45</v>
      </c>
      <c r="H16" s="68" t="s">
        <v>45</v>
      </c>
      <c r="I16" s="68" t="s">
        <v>45</v>
      </c>
      <c r="J16" s="68" t="s">
        <v>45</v>
      </c>
      <c r="K16" s="68" t="s">
        <v>45</v>
      </c>
      <c r="L16" s="68" t="s">
        <v>45</v>
      </c>
      <c r="M16" s="68" t="s">
        <v>45</v>
      </c>
      <c r="N16" s="68" t="s">
        <v>45</v>
      </c>
      <c r="O16" s="68" t="s">
        <v>45</v>
      </c>
      <c r="P16" s="68" t="s">
        <v>45</v>
      </c>
      <c r="Q16" s="44">
        <f>COUNTIF(F16:P16,"ENTREGUE")/COUNTA(MESES[[#This Row],[FEV]:[DEZ]])</f>
        <v>0</v>
      </c>
    </row>
    <row r="17" spans="1:19" s="39" customFormat="1" ht="15" customHeight="1" x14ac:dyDescent="0.25">
      <c r="A17" s="78" t="s">
        <v>10</v>
      </c>
      <c r="B17" s="79" t="s">
        <v>61</v>
      </c>
      <c r="C17" s="82">
        <v>33027323</v>
      </c>
      <c r="D17" s="80" t="s">
        <v>65</v>
      </c>
      <c r="E17" s="68" t="s">
        <v>45</v>
      </c>
      <c r="F17" s="68" t="s">
        <v>45</v>
      </c>
      <c r="G17" s="68" t="s">
        <v>45</v>
      </c>
      <c r="H17" s="68" t="s">
        <v>45</v>
      </c>
      <c r="I17" s="68" t="s">
        <v>45</v>
      </c>
      <c r="J17" s="68" t="s">
        <v>45</v>
      </c>
      <c r="K17" s="68" t="s">
        <v>45</v>
      </c>
      <c r="L17" s="68" t="s">
        <v>45</v>
      </c>
      <c r="M17" s="68" t="s">
        <v>45</v>
      </c>
      <c r="N17" s="68" t="s">
        <v>45</v>
      </c>
      <c r="O17" s="68" t="s">
        <v>45</v>
      </c>
      <c r="P17" s="68" t="s">
        <v>45</v>
      </c>
      <c r="Q17" s="44">
        <f>COUNTIF(F17:P17,"ENTREGUE")/COUNTA(MESES[[#This Row],[FEV]:[DEZ]])</f>
        <v>0</v>
      </c>
    </row>
    <row r="18" spans="1:19" s="39" customFormat="1" ht="15" customHeight="1" x14ac:dyDescent="0.25">
      <c r="A18" s="78" t="s">
        <v>10</v>
      </c>
      <c r="B18" s="79" t="s">
        <v>61</v>
      </c>
      <c r="C18" s="82">
        <v>33027420</v>
      </c>
      <c r="D18" s="80" t="s">
        <v>66</v>
      </c>
      <c r="E18" s="68" t="s">
        <v>44</v>
      </c>
      <c r="F18" s="68" t="s">
        <v>44</v>
      </c>
      <c r="G18" s="68" t="s">
        <v>44</v>
      </c>
      <c r="H18" s="68" t="s">
        <v>44</v>
      </c>
      <c r="I18" s="68" t="s">
        <v>44</v>
      </c>
      <c r="J18" s="68" t="s">
        <v>44</v>
      </c>
      <c r="K18" s="68" t="s">
        <v>44</v>
      </c>
      <c r="L18" s="68" t="s">
        <v>44</v>
      </c>
      <c r="M18" s="68" t="s">
        <v>44</v>
      </c>
      <c r="N18" s="68" t="s">
        <v>44</v>
      </c>
      <c r="O18" s="68" t="s">
        <v>44</v>
      </c>
      <c r="P18" s="68" t="s">
        <v>44</v>
      </c>
      <c r="Q18" s="44">
        <f>COUNTIF(F18:P18,"ENTREGUE")/COUNTA(MESES[[#This Row],[FEV]:[DEZ]])</f>
        <v>1</v>
      </c>
    </row>
    <row r="19" spans="1:19" s="39" customFormat="1" ht="15" customHeight="1" x14ac:dyDescent="0.25">
      <c r="A19" s="78" t="s">
        <v>10</v>
      </c>
      <c r="B19" s="79" t="s">
        <v>61</v>
      </c>
      <c r="C19" s="82">
        <v>33027439</v>
      </c>
      <c r="D19" s="80" t="s">
        <v>67</v>
      </c>
      <c r="E19" s="68" t="s">
        <v>44</v>
      </c>
      <c r="F19" s="68" t="s">
        <v>44</v>
      </c>
      <c r="G19" s="68" t="s">
        <v>44</v>
      </c>
      <c r="H19" s="68" t="s">
        <v>44</v>
      </c>
      <c r="I19" s="68" t="s">
        <v>44</v>
      </c>
      <c r="J19" s="68" t="s">
        <v>44</v>
      </c>
      <c r="K19" s="68" t="s">
        <v>44</v>
      </c>
      <c r="L19" s="68" t="s">
        <v>45</v>
      </c>
      <c r="M19" s="68" t="s">
        <v>45</v>
      </c>
      <c r="N19" s="68" t="s">
        <v>45</v>
      </c>
      <c r="O19" s="68" t="s">
        <v>45</v>
      </c>
      <c r="P19" s="68" t="s">
        <v>45</v>
      </c>
      <c r="Q19" s="44">
        <f>COUNTIF(F19:P19,"ENTREGUE")/COUNTA(MESES[[#This Row],[FEV]:[DEZ]])</f>
        <v>0.54545454545454541</v>
      </c>
    </row>
    <row r="20" spans="1:19" s="39" customFormat="1" ht="15" customHeight="1" x14ac:dyDescent="0.25">
      <c r="A20" s="78" t="s">
        <v>10</v>
      </c>
      <c r="B20" s="79" t="s">
        <v>61</v>
      </c>
      <c r="C20" s="82">
        <v>33027447</v>
      </c>
      <c r="D20" s="80" t="s">
        <v>68</v>
      </c>
      <c r="E20" s="68" t="s">
        <v>45</v>
      </c>
      <c r="F20" s="68" t="s">
        <v>45</v>
      </c>
      <c r="G20" s="68" t="s">
        <v>45</v>
      </c>
      <c r="H20" s="68" t="s">
        <v>45</v>
      </c>
      <c r="I20" s="68" t="s">
        <v>45</v>
      </c>
      <c r="J20" s="68" t="s">
        <v>45</v>
      </c>
      <c r="K20" s="68" t="s">
        <v>45</v>
      </c>
      <c r="L20" s="68" t="s">
        <v>45</v>
      </c>
      <c r="M20" s="68" t="s">
        <v>45</v>
      </c>
      <c r="N20" s="68" t="s">
        <v>45</v>
      </c>
      <c r="O20" s="68" t="s">
        <v>45</v>
      </c>
      <c r="P20" s="68" t="s">
        <v>45</v>
      </c>
      <c r="Q20" s="44">
        <f>COUNTIF(F20:P20,"ENTREGUE")/COUNTA(MESES[[#This Row],[FEV]:[DEZ]])</f>
        <v>0</v>
      </c>
    </row>
    <row r="21" spans="1:19" s="39" customFormat="1" ht="15" customHeight="1" x14ac:dyDescent="0.25">
      <c r="A21" s="78" t="s">
        <v>10</v>
      </c>
      <c r="B21" s="79" t="s">
        <v>61</v>
      </c>
      <c r="C21" s="82">
        <v>33027455</v>
      </c>
      <c r="D21" s="80" t="s">
        <v>69</v>
      </c>
      <c r="E21" s="68" t="s">
        <v>44</v>
      </c>
      <c r="F21" s="68" t="s">
        <v>44</v>
      </c>
      <c r="G21" s="68" t="s">
        <v>44</v>
      </c>
      <c r="H21" s="68" t="s">
        <v>44</v>
      </c>
      <c r="I21" s="68" t="s">
        <v>44</v>
      </c>
      <c r="J21" s="68" t="s">
        <v>44</v>
      </c>
      <c r="K21" s="68" t="s">
        <v>44</v>
      </c>
      <c r="L21" s="68" t="s">
        <v>45</v>
      </c>
      <c r="M21" s="68" t="s">
        <v>45</v>
      </c>
      <c r="N21" s="68" t="s">
        <v>45</v>
      </c>
      <c r="O21" s="68" t="s">
        <v>45</v>
      </c>
      <c r="P21" s="68" t="s">
        <v>45</v>
      </c>
      <c r="Q21" s="44">
        <f>COUNTIF(F21:P21,"ENTREGUE")/COUNTA(MESES[[#This Row],[FEV]:[DEZ]])</f>
        <v>0.54545454545454541</v>
      </c>
      <c r="S21" s="59"/>
    </row>
    <row r="22" spans="1:19" s="39" customFormat="1" ht="15" customHeight="1" x14ac:dyDescent="0.25">
      <c r="A22" s="78" t="s">
        <v>10</v>
      </c>
      <c r="B22" s="79" t="s">
        <v>61</v>
      </c>
      <c r="C22" s="82">
        <v>33093687</v>
      </c>
      <c r="D22" s="80" t="s">
        <v>70</v>
      </c>
      <c r="E22" s="68" t="s">
        <v>45</v>
      </c>
      <c r="F22" s="68" t="s">
        <v>45</v>
      </c>
      <c r="G22" s="68" t="s">
        <v>45</v>
      </c>
      <c r="H22" s="68" t="s">
        <v>45</v>
      </c>
      <c r="I22" s="68" t="s">
        <v>45</v>
      </c>
      <c r="J22" s="68" t="s">
        <v>45</v>
      </c>
      <c r="K22" s="68" t="s">
        <v>45</v>
      </c>
      <c r="L22" s="68" t="s">
        <v>45</v>
      </c>
      <c r="M22" s="68" t="s">
        <v>45</v>
      </c>
      <c r="N22" s="68" t="s">
        <v>45</v>
      </c>
      <c r="O22" s="68" t="s">
        <v>45</v>
      </c>
      <c r="P22" s="68" t="s">
        <v>45</v>
      </c>
      <c r="Q22" s="44">
        <f>COUNTIF(F22:P22,"ENTREGUE")/COUNTA(MESES[[#This Row],[FEV]:[DEZ]])</f>
        <v>0</v>
      </c>
      <c r="S22" s="59"/>
    </row>
    <row r="23" spans="1:19" s="39" customFormat="1" ht="15" customHeight="1" x14ac:dyDescent="0.25">
      <c r="A23" s="78" t="s">
        <v>10</v>
      </c>
      <c r="B23" s="79" t="s">
        <v>61</v>
      </c>
      <c r="C23" s="82">
        <v>33093709</v>
      </c>
      <c r="D23" s="80" t="s">
        <v>71</v>
      </c>
      <c r="E23" s="68" t="s">
        <v>44</v>
      </c>
      <c r="F23" s="68" t="s">
        <v>44</v>
      </c>
      <c r="G23" s="68" t="s">
        <v>44</v>
      </c>
      <c r="H23" s="68" t="s">
        <v>44</v>
      </c>
      <c r="I23" s="68" t="s">
        <v>44</v>
      </c>
      <c r="J23" s="68" t="s">
        <v>44</v>
      </c>
      <c r="K23" s="68" t="s">
        <v>44</v>
      </c>
      <c r="L23" s="68" t="s">
        <v>44</v>
      </c>
      <c r="M23" s="68" t="s">
        <v>44</v>
      </c>
      <c r="N23" s="68" t="s">
        <v>44</v>
      </c>
      <c r="O23" s="68" t="s">
        <v>44</v>
      </c>
      <c r="P23" s="68" t="s">
        <v>44</v>
      </c>
      <c r="Q23" s="44">
        <f>COUNTIF(F23:P23,"ENTREGUE")/COUNTA(MESES[[#This Row],[FEV]:[DEZ]])</f>
        <v>1</v>
      </c>
      <c r="S23" s="59"/>
    </row>
    <row r="24" spans="1:19" s="39" customFormat="1" ht="15" customHeight="1" x14ac:dyDescent="0.25">
      <c r="A24" s="78" t="s">
        <v>10</v>
      </c>
      <c r="B24" s="79" t="s">
        <v>72</v>
      </c>
      <c r="C24" s="82">
        <v>33028583</v>
      </c>
      <c r="D24" s="83" t="s">
        <v>73</v>
      </c>
      <c r="E24" s="68" t="s">
        <v>44</v>
      </c>
      <c r="F24" s="68" t="s">
        <v>44</v>
      </c>
      <c r="G24" s="68" t="s">
        <v>44</v>
      </c>
      <c r="H24" s="68" t="s">
        <v>44</v>
      </c>
      <c r="I24" s="68" t="s">
        <v>44</v>
      </c>
      <c r="J24" s="68" t="s">
        <v>44</v>
      </c>
      <c r="K24" s="68" t="s">
        <v>44</v>
      </c>
      <c r="L24" s="68" t="s">
        <v>44</v>
      </c>
      <c r="M24" s="68" t="s">
        <v>44</v>
      </c>
      <c r="N24" s="68" t="s">
        <v>44</v>
      </c>
      <c r="O24" s="68" t="s">
        <v>44</v>
      </c>
      <c r="P24" s="68" t="s">
        <v>44</v>
      </c>
      <c r="Q24" s="44">
        <f>COUNTIF(F24:P24,"ENTREGUE")/COUNTA(MESES[[#This Row],[FEV]:[DEZ]])</f>
        <v>1</v>
      </c>
      <c r="S24" s="59"/>
    </row>
    <row r="25" spans="1:19" s="39" customFormat="1" ht="15" customHeight="1" x14ac:dyDescent="0.25">
      <c r="A25" s="78" t="s">
        <v>10</v>
      </c>
      <c r="B25" s="79" t="s">
        <v>72</v>
      </c>
      <c r="C25" s="82">
        <v>33028605</v>
      </c>
      <c r="D25" s="80" t="s">
        <v>74</v>
      </c>
      <c r="E25" s="68" t="s">
        <v>44</v>
      </c>
      <c r="F25" s="68" t="s">
        <v>44</v>
      </c>
      <c r="G25" s="68" t="s">
        <v>44</v>
      </c>
      <c r="H25" s="68" t="s">
        <v>44</v>
      </c>
      <c r="I25" s="68" t="s">
        <v>45</v>
      </c>
      <c r="J25" s="68" t="s">
        <v>45</v>
      </c>
      <c r="K25" s="68" t="s">
        <v>45</v>
      </c>
      <c r="L25" s="68" t="s">
        <v>45</v>
      </c>
      <c r="M25" s="68" t="s">
        <v>45</v>
      </c>
      <c r="N25" s="68" t="s">
        <v>45</v>
      </c>
      <c r="O25" s="68" t="s">
        <v>45</v>
      </c>
      <c r="P25" s="68" t="s">
        <v>45</v>
      </c>
      <c r="Q25" s="44">
        <f>COUNTIF(F25:P25,"ENTREGUE")/COUNTA(MESES[[#This Row],[FEV]:[DEZ]])</f>
        <v>0.27272727272727271</v>
      </c>
      <c r="S25" s="59"/>
    </row>
    <row r="26" spans="1:19" s="39" customFormat="1" ht="15" customHeight="1" x14ac:dyDescent="0.25">
      <c r="A26" s="78" t="s">
        <v>10</v>
      </c>
      <c r="B26" s="79" t="s">
        <v>75</v>
      </c>
      <c r="C26" s="82">
        <v>33028087</v>
      </c>
      <c r="D26" s="80" t="s">
        <v>76</v>
      </c>
      <c r="E26" s="68" t="s">
        <v>44</v>
      </c>
      <c r="F26" s="68" t="s">
        <v>44</v>
      </c>
      <c r="G26" s="68" t="s">
        <v>44</v>
      </c>
      <c r="H26" s="68" t="s">
        <v>44</v>
      </c>
      <c r="I26" s="68" t="s">
        <v>44</v>
      </c>
      <c r="J26" s="68" t="s">
        <v>44</v>
      </c>
      <c r="K26" s="68" t="s">
        <v>44</v>
      </c>
      <c r="L26" s="68" t="s">
        <v>44</v>
      </c>
      <c r="M26" s="68" t="s">
        <v>44</v>
      </c>
      <c r="N26" s="68" t="s">
        <v>44</v>
      </c>
      <c r="O26" s="68" t="s">
        <v>44</v>
      </c>
      <c r="P26" s="68" t="s">
        <v>44</v>
      </c>
      <c r="Q26" s="44">
        <f>COUNTIF(F26:P26,"ENTREGUE")/COUNTA(MESES[[#This Row],[FEV]:[DEZ]])</f>
        <v>1</v>
      </c>
      <c r="S26" s="59"/>
    </row>
    <row r="27" spans="1:19" s="39" customFormat="1" ht="15" customHeight="1" x14ac:dyDescent="0.25">
      <c r="A27" s="78" t="s">
        <v>10</v>
      </c>
      <c r="B27" s="79" t="s">
        <v>75</v>
      </c>
      <c r="C27" s="82">
        <v>33028095</v>
      </c>
      <c r="D27" s="80" t="s">
        <v>77</v>
      </c>
      <c r="E27" s="68" t="s">
        <v>44</v>
      </c>
      <c r="F27" s="68" t="s">
        <v>44</v>
      </c>
      <c r="G27" s="68" t="s">
        <v>44</v>
      </c>
      <c r="H27" s="68" t="s">
        <v>44</v>
      </c>
      <c r="I27" s="68" t="s">
        <v>44</v>
      </c>
      <c r="J27" s="68" t="s">
        <v>44</v>
      </c>
      <c r="K27" s="68" t="s">
        <v>44</v>
      </c>
      <c r="L27" s="68" t="s">
        <v>44</v>
      </c>
      <c r="M27" s="68" t="s">
        <v>44</v>
      </c>
      <c r="N27" s="68" t="s">
        <v>45</v>
      </c>
      <c r="O27" s="68" t="s">
        <v>45</v>
      </c>
      <c r="P27" s="68" t="s">
        <v>45</v>
      </c>
      <c r="Q27" s="44">
        <f>COUNTIF(F27:P27,"ENTREGUE")/COUNTA(MESES[[#This Row],[FEV]:[DEZ]])</f>
        <v>0.72727272727272729</v>
      </c>
      <c r="S27" s="59"/>
    </row>
    <row r="28" spans="1:19" s="39" customFormat="1" ht="15" customHeight="1" x14ac:dyDescent="0.25">
      <c r="A28" s="78" t="s">
        <v>10</v>
      </c>
      <c r="B28" s="79" t="s">
        <v>75</v>
      </c>
      <c r="C28" s="82">
        <v>33028109</v>
      </c>
      <c r="D28" s="83" t="s">
        <v>78</v>
      </c>
      <c r="E28" s="68" t="s">
        <v>44</v>
      </c>
      <c r="F28" s="68" t="s">
        <v>44</v>
      </c>
      <c r="G28" s="68" t="s">
        <v>44</v>
      </c>
      <c r="H28" s="68" t="s">
        <v>44</v>
      </c>
      <c r="I28" s="68" t="s">
        <v>44</v>
      </c>
      <c r="J28" s="68" t="s">
        <v>44</v>
      </c>
      <c r="K28" s="68" t="s">
        <v>44</v>
      </c>
      <c r="L28" s="68" t="s">
        <v>44</v>
      </c>
      <c r="M28" s="68" t="s">
        <v>44</v>
      </c>
      <c r="N28" s="68" t="s">
        <v>44</v>
      </c>
      <c r="O28" s="68" t="s">
        <v>44</v>
      </c>
      <c r="P28" s="68" t="s">
        <v>45</v>
      </c>
      <c r="Q28" s="44">
        <f>COUNTIF(F28:P28,"ENTREGUE")/COUNTA(MESES[[#This Row],[FEV]:[DEZ]])</f>
        <v>0.90909090909090906</v>
      </c>
      <c r="S28" s="59"/>
    </row>
    <row r="29" spans="1:19" s="39" customFormat="1" ht="15" customHeight="1" x14ac:dyDescent="0.25">
      <c r="A29" s="78" t="s">
        <v>10</v>
      </c>
      <c r="B29" s="79" t="s">
        <v>75</v>
      </c>
      <c r="C29" s="82">
        <v>33028125</v>
      </c>
      <c r="D29" s="80" t="s">
        <v>79</v>
      </c>
      <c r="E29" s="68" t="s">
        <v>45</v>
      </c>
      <c r="F29" s="68" t="s">
        <v>45</v>
      </c>
      <c r="G29" s="68" t="s">
        <v>45</v>
      </c>
      <c r="H29" s="68" t="s">
        <v>45</v>
      </c>
      <c r="I29" s="68" t="s">
        <v>45</v>
      </c>
      <c r="J29" s="68" t="s">
        <v>45</v>
      </c>
      <c r="K29" s="68" t="s">
        <v>45</v>
      </c>
      <c r="L29" s="68" t="s">
        <v>45</v>
      </c>
      <c r="M29" s="68" t="s">
        <v>45</v>
      </c>
      <c r="N29" s="68" t="s">
        <v>45</v>
      </c>
      <c r="O29" s="68" t="s">
        <v>45</v>
      </c>
      <c r="P29" s="68" t="s">
        <v>45</v>
      </c>
      <c r="Q29" s="44">
        <f>COUNTIF(F29:P29,"ENTREGUE")/COUNTA(MESES[[#This Row],[FEV]:[DEZ]])</f>
        <v>0</v>
      </c>
      <c r="S29" s="59"/>
    </row>
    <row r="30" spans="1:19" s="39" customFormat="1" ht="15" customHeight="1" x14ac:dyDescent="0.25">
      <c r="A30" s="78" t="s">
        <v>10</v>
      </c>
      <c r="B30" s="79" t="s">
        <v>75</v>
      </c>
      <c r="C30" s="82">
        <v>33028133</v>
      </c>
      <c r="D30" s="80" t="s">
        <v>80</v>
      </c>
      <c r="E30" s="68" t="s">
        <v>44</v>
      </c>
      <c r="F30" s="68" t="s">
        <v>44</v>
      </c>
      <c r="G30" s="68" t="s">
        <v>44</v>
      </c>
      <c r="H30" s="68" t="s">
        <v>44</v>
      </c>
      <c r="I30" s="68" t="s">
        <v>44</v>
      </c>
      <c r="J30" s="68" t="s">
        <v>44</v>
      </c>
      <c r="K30" s="68" t="s">
        <v>44</v>
      </c>
      <c r="L30" s="68" t="s">
        <v>44</v>
      </c>
      <c r="M30" s="68" t="s">
        <v>44</v>
      </c>
      <c r="N30" s="68" t="s">
        <v>44</v>
      </c>
      <c r="O30" s="68" t="s">
        <v>45</v>
      </c>
      <c r="P30" s="68" t="s">
        <v>44</v>
      </c>
      <c r="Q30" s="44">
        <f>COUNTIF(F30:P30,"ENTREGUE")/COUNTA(MESES[[#This Row],[FEV]:[DEZ]])</f>
        <v>0.90909090909090906</v>
      </c>
      <c r="S30" s="59"/>
    </row>
    <row r="31" spans="1:19" s="39" customFormat="1" ht="15" customHeight="1" x14ac:dyDescent="0.25">
      <c r="A31" s="78" t="s">
        <v>10</v>
      </c>
      <c r="B31" s="79" t="s">
        <v>75</v>
      </c>
      <c r="C31" s="82">
        <v>33028192</v>
      </c>
      <c r="D31" s="80" t="s">
        <v>81</v>
      </c>
      <c r="E31" s="68" t="s">
        <v>44</v>
      </c>
      <c r="F31" s="68" t="s">
        <v>44</v>
      </c>
      <c r="G31" s="68" t="s">
        <v>44</v>
      </c>
      <c r="H31" s="68" t="s">
        <v>44</v>
      </c>
      <c r="I31" s="68" t="s">
        <v>44</v>
      </c>
      <c r="J31" s="68" t="s">
        <v>44</v>
      </c>
      <c r="K31" s="68" t="s">
        <v>44</v>
      </c>
      <c r="L31" s="68" t="s">
        <v>44</v>
      </c>
      <c r="M31" s="68" t="s">
        <v>44</v>
      </c>
      <c r="N31" s="68" t="s">
        <v>44</v>
      </c>
      <c r="O31" s="68" t="s">
        <v>44</v>
      </c>
      <c r="P31" s="68" t="s">
        <v>44</v>
      </c>
      <c r="Q31" s="44">
        <f>COUNTIF(F31:P31,"ENTREGUE")/COUNTA(MESES[[#This Row],[FEV]:[DEZ]])</f>
        <v>1</v>
      </c>
      <c r="S31" s="59"/>
    </row>
    <row r="32" spans="1:19" s="39" customFormat="1" ht="15" customHeight="1" x14ac:dyDescent="0.25">
      <c r="A32" s="78" t="s">
        <v>10</v>
      </c>
      <c r="B32" s="79" t="s">
        <v>75</v>
      </c>
      <c r="C32" s="82">
        <v>33028540</v>
      </c>
      <c r="D32" s="80" t="s">
        <v>82</v>
      </c>
      <c r="E32" s="68" t="s">
        <v>45</v>
      </c>
      <c r="F32" s="68" t="s">
        <v>45</v>
      </c>
      <c r="G32" s="68" t="s">
        <v>45</v>
      </c>
      <c r="H32" s="68" t="s">
        <v>45</v>
      </c>
      <c r="I32" s="68" t="s">
        <v>45</v>
      </c>
      <c r="J32" s="68" t="s">
        <v>45</v>
      </c>
      <c r="K32" s="68" t="s">
        <v>45</v>
      </c>
      <c r="L32" s="68" t="s">
        <v>45</v>
      </c>
      <c r="M32" s="68" t="s">
        <v>45</v>
      </c>
      <c r="N32" s="68" t="s">
        <v>45</v>
      </c>
      <c r="O32" s="68" t="s">
        <v>45</v>
      </c>
      <c r="P32" s="68" t="s">
        <v>45</v>
      </c>
      <c r="Q32" s="44">
        <f>COUNTIF(F32:P32,"ENTREGUE")/COUNTA(MESES[[#This Row],[FEV]:[DEZ]])</f>
        <v>0</v>
      </c>
      <c r="S32" s="59"/>
    </row>
    <row r="33" spans="1:17" s="39" customFormat="1" ht="15" customHeight="1" x14ac:dyDescent="0.25">
      <c r="A33" s="78" t="s">
        <v>10</v>
      </c>
      <c r="B33" s="79" t="s">
        <v>83</v>
      </c>
      <c r="C33" s="82">
        <v>33028702</v>
      </c>
      <c r="D33" s="80" t="s">
        <v>84</v>
      </c>
      <c r="E33" s="68" t="s">
        <v>44</v>
      </c>
      <c r="F33" s="68" t="s">
        <v>44</v>
      </c>
      <c r="G33" s="68" t="s">
        <v>44</v>
      </c>
      <c r="H33" s="68" t="s">
        <v>44</v>
      </c>
      <c r="I33" s="68" t="s">
        <v>44</v>
      </c>
      <c r="J33" s="68" t="s">
        <v>44</v>
      </c>
      <c r="K33" s="68" t="s">
        <v>44</v>
      </c>
      <c r="L33" s="68" t="s">
        <v>44</v>
      </c>
      <c r="M33" s="68" t="s">
        <v>44</v>
      </c>
      <c r="N33" s="68" t="s">
        <v>44</v>
      </c>
      <c r="O33" s="68" t="s">
        <v>44</v>
      </c>
      <c r="P33" s="68" t="s">
        <v>44</v>
      </c>
      <c r="Q33" s="44">
        <f>COUNTIF(F33:P33,"ENTREGUE")/COUNTA(MESES[[#This Row],[FEV]:[DEZ]])</f>
        <v>1</v>
      </c>
    </row>
    <row r="34" spans="1:17" s="39" customFormat="1" ht="15" customHeight="1" x14ac:dyDescent="0.25">
      <c r="A34" s="85" t="s">
        <v>10</v>
      </c>
      <c r="B34" s="79" t="s">
        <v>83</v>
      </c>
      <c r="C34" s="82">
        <v>33028729</v>
      </c>
      <c r="D34" s="80" t="s">
        <v>85</v>
      </c>
      <c r="E34" s="68" t="s">
        <v>44</v>
      </c>
      <c r="F34" s="68" t="s">
        <v>44</v>
      </c>
      <c r="G34" s="68" t="s">
        <v>44</v>
      </c>
      <c r="H34" s="68" t="s">
        <v>44</v>
      </c>
      <c r="I34" s="68" t="s">
        <v>44</v>
      </c>
      <c r="J34" s="68" t="s">
        <v>44</v>
      </c>
      <c r="K34" s="68" t="s">
        <v>44</v>
      </c>
      <c r="L34" s="68" t="s">
        <v>44</v>
      </c>
      <c r="M34" s="68" t="s">
        <v>44</v>
      </c>
      <c r="N34" s="68" t="s">
        <v>44</v>
      </c>
      <c r="O34" s="68" t="s">
        <v>44</v>
      </c>
      <c r="P34" s="68" t="s">
        <v>44</v>
      </c>
      <c r="Q34" s="44">
        <f>COUNTIF(F34:P34,"ENTREGUE")/COUNTA(MESES[[#This Row],[FEV]:[DEZ]])</f>
        <v>1</v>
      </c>
    </row>
    <row r="35" spans="1:17" s="39" customFormat="1" ht="15" customHeight="1" x14ac:dyDescent="0.25">
      <c r="A35" s="85" t="s">
        <v>10</v>
      </c>
      <c r="B35" s="79" t="s">
        <v>83</v>
      </c>
      <c r="C35" s="82">
        <v>33028958</v>
      </c>
      <c r="D35" s="80" t="s">
        <v>86</v>
      </c>
      <c r="E35" s="68" t="s">
        <v>44</v>
      </c>
      <c r="F35" s="68" t="s">
        <v>44</v>
      </c>
      <c r="G35" s="68" t="s">
        <v>44</v>
      </c>
      <c r="H35" s="68" t="s">
        <v>44</v>
      </c>
      <c r="I35" s="68" t="s">
        <v>44</v>
      </c>
      <c r="J35" s="68" t="s">
        <v>44</v>
      </c>
      <c r="K35" s="68" t="s">
        <v>44</v>
      </c>
      <c r="L35" s="68" t="s">
        <v>44</v>
      </c>
      <c r="M35" s="68" t="s">
        <v>44</v>
      </c>
      <c r="N35" s="68" t="s">
        <v>45</v>
      </c>
      <c r="O35" s="68" t="s">
        <v>45</v>
      </c>
      <c r="P35" s="68" t="s">
        <v>45</v>
      </c>
      <c r="Q35" s="44">
        <f>COUNTIF(F35:P35,"ENTREGUE")/COUNTA(MESES[[#This Row],[FEV]:[DEZ]])</f>
        <v>0.72727272727272729</v>
      </c>
    </row>
    <row r="36" spans="1:17" s="39" customFormat="1" ht="15" customHeight="1" x14ac:dyDescent="0.25">
      <c r="A36" s="85" t="s">
        <v>10</v>
      </c>
      <c r="B36" s="79" t="s">
        <v>83</v>
      </c>
      <c r="C36" s="82">
        <v>33028974</v>
      </c>
      <c r="D36" s="80" t="s">
        <v>87</v>
      </c>
      <c r="E36" s="68" t="s">
        <v>44</v>
      </c>
      <c r="F36" s="68" t="s">
        <v>44</v>
      </c>
      <c r="G36" s="68" t="s">
        <v>44</v>
      </c>
      <c r="H36" s="68" t="s">
        <v>44</v>
      </c>
      <c r="I36" s="68" t="s">
        <v>44</v>
      </c>
      <c r="J36" s="68" t="s">
        <v>44</v>
      </c>
      <c r="K36" s="68" t="s">
        <v>44</v>
      </c>
      <c r="L36" s="68" t="s">
        <v>44</v>
      </c>
      <c r="M36" s="68" t="s">
        <v>44</v>
      </c>
      <c r="N36" s="68" t="s">
        <v>44</v>
      </c>
      <c r="O36" s="68" t="s">
        <v>44</v>
      </c>
      <c r="P36" s="68" t="s">
        <v>44</v>
      </c>
      <c r="Q36" s="44">
        <f>COUNTIF(F36:P36,"ENTREGUE")/COUNTA(MESES[[#This Row],[FEV]:[DEZ]])</f>
        <v>1</v>
      </c>
    </row>
    <row r="37" spans="1:17" s="39" customFormat="1" ht="15" customHeight="1" x14ac:dyDescent="0.25">
      <c r="A37" s="85" t="s">
        <v>10</v>
      </c>
      <c r="B37" s="79" t="s">
        <v>83</v>
      </c>
      <c r="C37" s="82">
        <v>33029164</v>
      </c>
      <c r="D37" s="80" t="s">
        <v>88</v>
      </c>
      <c r="E37" s="68" t="s">
        <v>44</v>
      </c>
      <c r="F37" s="68" t="s">
        <v>44</v>
      </c>
      <c r="G37" s="68" t="s">
        <v>44</v>
      </c>
      <c r="H37" s="68" t="s">
        <v>44</v>
      </c>
      <c r="I37" s="68" t="s">
        <v>44</v>
      </c>
      <c r="J37" s="68" t="s">
        <v>44</v>
      </c>
      <c r="K37" s="68" t="s">
        <v>44</v>
      </c>
      <c r="L37" s="68" t="s">
        <v>44</v>
      </c>
      <c r="M37" s="68" t="s">
        <v>44</v>
      </c>
      <c r="N37" s="68" t="s">
        <v>44</v>
      </c>
      <c r="O37" s="68" t="s">
        <v>44</v>
      </c>
      <c r="P37" s="68" t="s">
        <v>44</v>
      </c>
      <c r="Q37" s="44">
        <f>COUNTIF(F37:P37,"ENTREGUE")/COUNTA(MESES[[#This Row],[FEV]:[DEZ]])</f>
        <v>1</v>
      </c>
    </row>
    <row r="38" spans="1:17" s="39" customFormat="1" ht="15" customHeight="1" x14ac:dyDescent="0.25">
      <c r="A38" s="85" t="s">
        <v>10</v>
      </c>
      <c r="B38" s="79" t="s">
        <v>83</v>
      </c>
      <c r="C38" s="82">
        <v>33104204</v>
      </c>
      <c r="D38" s="80" t="s">
        <v>89</v>
      </c>
      <c r="E38" s="68" t="s">
        <v>44</v>
      </c>
      <c r="F38" s="68" t="s">
        <v>44</v>
      </c>
      <c r="G38" s="68" t="s">
        <v>44</v>
      </c>
      <c r="H38" s="68" t="s">
        <v>44</v>
      </c>
      <c r="I38" s="68" t="s">
        <v>44</v>
      </c>
      <c r="J38" s="68" t="s">
        <v>44</v>
      </c>
      <c r="K38" s="68" t="s">
        <v>44</v>
      </c>
      <c r="L38" s="68" t="s">
        <v>44</v>
      </c>
      <c r="M38" s="68" t="s">
        <v>44</v>
      </c>
      <c r="N38" s="68" t="s">
        <v>44</v>
      </c>
      <c r="O38" s="68" t="s">
        <v>44</v>
      </c>
      <c r="P38" s="68" t="s">
        <v>44</v>
      </c>
      <c r="Q38" s="44">
        <f>COUNTIF(F38:P38,"ENTREGUE")/COUNTA(MESES[[#This Row],[FEV]:[DEZ]])</f>
        <v>1</v>
      </c>
    </row>
    <row r="39" spans="1:17" s="39" customFormat="1" ht="15" customHeight="1" x14ac:dyDescent="0.25">
      <c r="A39" s="85" t="s">
        <v>10</v>
      </c>
      <c r="B39" s="79" t="s">
        <v>83</v>
      </c>
      <c r="C39" s="82">
        <v>33558221</v>
      </c>
      <c r="D39" s="80" t="s">
        <v>90</v>
      </c>
      <c r="E39" s="68" t="s">
        <v>44</v>
      </c>
      <c r="F39" s="68" t="s">
        <v>44</v>
      </c>
      <c r="G39" s="68" t="s">
        <v>44</v>
      </c>
      <c r="H39" s="68" t="s">
        <v>44</v>
      </c>
      <c r="I39" s="68" t="s">
        <v>44</v>
      </c>
      <c r="J39" s="68" t="s">
        <v>44</v>
      </c>
      <c r="K39" s="68" t="s">
        <v>45</v>
      </c>
      <c r="L39" s="68" t="s">
        <v>45</v>
      </c>
      <c r="M39" s="68" t="s">
        <v>45</v>
      </c>
      <c r="N39" s="68" t="s">
        <v>45</v>
      </c>
      <c r="O39" s="68" t="s">
        <v>45</v>
      </c>
      <c r="P39" s="68" t="s">
        <v>45</v>
      </c>
      <c r="Q39" s="44">
        <f>COUNTIF(F39:P39,"ENTREGUE")/COUNTA(MESES[[#This Row],[FEV]:[DEZ]])</f>
        <v>0.45454545454545453</v>
      </c>
    </row>
    <row r="40" spans="1:17" s="39" customFormat="1" ht="15" customHeight="1" x14ac:dyDescent="0.25">
      <c r="A40" s="85" t="s">
        <v>10</v>
      </c>
      <c r="B40" s="79" t="s">
        <v>91</v>
      </c>
      <c r="C40" s="82">
        <v>33053910</v>
      </c>
      <c r="D40" s="80" t="s">
        <v>92</v>
      </c>
      <c r="E40" s="68" t="s">
        <v>44</v>
      </c>
      <c r="F40" s="68" t="s">
        <v>44</v>
      </c>
      <c r="G40" s="68" t="s">
        <v>44</v>
      </c>
      <c r="H40" s="68" t="s">
        <v>44</v>
      </c>
      <c r="I40" s="68" t="s">
        <v>44</v>
      </c>
      <c r="J40" s="68" t="s">
        <v>44</v>
      </c>
      <c r="K40" s="68" t="s">
        <v>45</v>
      </c>
      <c r="L40" s="68" t="s">
        <v>45</v>
      </c>
      <c r="M40" s="68" t="s">
        <v>45</v>
      </c>
      <c r="N40" s="68" t="s">
        <v>45</v>
      </c>
      <c r="O40" s="68" t="s">
        <v>45</v>
      </c>
      <c r="P40" s="68" t="s">
        <v>45</v>
      </c>
      <c r="Q40" s="44">
        <f>COUNTIF(F40:P40,"ENTREGUE")/COUNTA(MESES[[#This Row],[FEV]:[DEZ]])</f>
        <v>0.45454545454545453</v>
      </c>
    </row>
    <row r="41" spans="1:17" s="39" customFormat="1" ht="15" customHeight="1" x14ac:dyDescent="0.25">
      <c r="A41" s="85" t="s">
        <v>10</v>
      </c>
      <c r="B41" s="79" t="s">
        <v>91</v>
      </c>
      <c r="C41" s="82">
        <v>33053952</v>
      </c>
      <c r="D41" s="80" t="s">
        <v>93</v>
      </c>
      <c r="E41" s="68" t="s">
        <v>44</v>
      </c>
      <c r="F41" s="68" t="s">
        <v>44</v>
      </c>
      <c r="G41" s="68" t="s">
        <v>44</v>
      </c>
      <c r="H41" s="68" t="s">
        <v>44</v>
      </c>
      <c r="I41" s="68" t="s">
        <v>44</v>
      </c>
      <c r="J41" s="68" t="s">
        <v>44</v>
      </c>
      <c r="K41" s="68" t="s">
        <v>44</v>
      </c>
      <c r="L41" s="68" t="s">
        <v>44</v>
      </c>
      <c r="M41" s="68" t="s">
        <v>45</v>
      </c>
      <c r="N41" s="68" t="s">
        <v>45</v>
      </c>
      <c r="O41" s="68" t="s">
        <v>45</v>
      </c>
      <c r="P41" s="68" t="s">
        <v>45</v>
      </c>
      <c r="Q41" s="44">
        <f>COUNTIF(F41:P41,"ENTREGUE")/COUNTA(MESES[[#This Row],[FEV]:[DEZ]])</f>
        <v>0.63636363636363635</v>
      </c>
    </row>
    <row r="42" spans="1:17" s="39" customFormat="1" ht="15" customHeight="1" x14ac:dyDescent="0.25">
      <c r="A42" s="85" t="s">
        <v>10</v>
      </c>
      <c r="B42" s="79" t="s">
        <v>91</v>
      </c>
      <c r="C42" s="82">
        <v>33053995</v>
      </c>
      <c r="D42" s="80" t="s">
        <v>94</v>
      </c>
      <c r="E42" s="68" t="s">
        <v>44</v>
      </c>
      <c r="F42" s="68" t="s">
        <v>44</v>
      </c>
      <c r="G42" s="68" t="s">
        <v>44</v>
      </c>
      <c r="H42" s="68" t="s">
        <v>44</v>
      </c>
      <c r="I42" s="68" t="s">
        <v>44</v>
      </c>
      <c r="J42" s="68" t="s">
        <v>44</v>
      </c>
      <c r="K42" s="68" t="s">
        <v>44</v>
      </c>
      <c r="L42" s="68" t="s">
        <v>44</v>
      </c>
      <c r="M42" s="68" t="s">
        <v>44</v>
      </c>
      <c r="N42" s="68" t="s">
        <v>44</v>
      </c>
      <c r="O42" s="68" t="s">
        <v>44</v>
      </c>
      <c r="P42" s="68" t="s">
        <v>44</v>
      </c>
      <c r="Q42" s="44">
        <f>COUNTIF(F42:P42,"ENTREGUE")/COUNTA(MESES[[#This Row],[FEV]:[DEZ]])</f>
        <v>1</v>
      </c>
    </row>
    <row r="43" spans="1:17" s="39" customFormat="1" ht="15" customHeight="1" x14ac:dyDescent="0.25">
      <c r="A43" s="85" t="s">
        <v>10</v>
      </c>
      <c r="B43" s="79" t="s">
        <v>91</v>
      </c>
      <c r="C43" s="82">
        <v>33054177</v>
      </c>
      <c r="D43" s="83" t="s">
        <v>95</v>
      </c>
      <c r="E43" s="68" t="s">
        <v>44</v>
      </c>
      <c r="F43" s="68" t="s">
        <v>44</v>
      </c>
      <c r="G43" s="68" t="s">
        <v>44</v>
      </c>
      <c r="H43" s="68" t="s">
        <v>44</v>
      </c>
      <c r="I43" s="68" t="s">
        <v>44</v>
      </c>
      <c r="J43" s="68" t="s">
        <v>44</v>
      </c>
      <c r="K43" s="68" t="s">
        <v>44</v>
      </c>
      <c r="L43" s="68" t="s">
        <v>44</v>
      </c>
      <c r="M43" s="68" t="s">
        <v>45</v>
      </c>
      <c r="N43" s="68" t="s">
        <v>45</v>
      </c>
      <c r="O43" s="68" t="s">
        <v>45</v>
      </c>
      <c r="P43" s="68" t="s">
        <v>45</v>
      </c>
      <c r="Q43" s="44">
        <f>COUNTIF(F43:P43,"ENTREGUE")/COUNTA(MESES[[#This Row],[FEV]:[DEZ]])</f>
        <v>0.63636363636363635</v>
      </c>
    </row>
    <row r="44" spans="1:17" s="39" customFormat="1" ht="15" customHeight="1" x14ac:dyDescent="0.25">
      <c r="A44" s="85" t="s">
        <v>10</v>
      </c>
      <c r="B44" s="79" t="s">
        <v>91</v>
      </c>
      <c r="C44" s="82">
        <v>33054185</v>
      </c>
      <c r="D44" s="80" t="s">
        <v>96</v>
      </c>
      <c r="E44" s="68" t="s">
        <v>44</v>
      </c>
      <c r="F44" s="68" t="s">
        <v>44</v>
      </c>
      <c r="G44" s="68" t="s">
        <v>44</v>
      </c>
      <c r="H44" s="68" t="s">
        <v>44</v>
      </c>
      <c r="I44" s="68" t="s">
        <v>44</v>
      </c>
      <c r="J44" s="68" t="s">
        <v>44</v>
      </c>
      <c r="K44" s="68" t="s">
        <v>44</v>
      </c>
      <c r="L44" s="68" t="s">
        <v>44</v>
      </c>
      <c r="M44" s="68" t="s">
        <v>44</v>
      </c>
      <c r="N44" s="68" t="s">
        <v>45</v>
      </c>
      <c r="O44" s="68" t="s">
        <v>45</v>
      </c>
      <c r="P44" s="68" t="s">
        <v>45</v>
      </c>
      <c r="Q44" s="44">
        <f>COUNTIF(F44:P44,"ENTREGUE")/COUNTA(MESES[[#This Row],[FEV]:[DEZ]])</f>
        <v>0.72727272727272729</v>
      </c>
    </row>
    <row r="45" spans="1:17" s="39" customFormat="1" ht="15" customHeight="1" x14ac:dyDescent="0.25">
      <c r="A45" s="85" t="s">
        <v>10</v>
      </c>
      <c r="B45" s="79" t="s">
        <v>91</v>
      </c>
      <c r="C45" s="82">
        <v>33054215</v>
      </c>
      <c r="D45" s="80" t="s">
        <v>97</v>
      </c>
      <c r="E45" s="68" t="s">
        <v>45</v>
      </c>
      <c r="F45" s="68" t="s">
        <v>44</v>
      </c>
      <c r="G45" s="68" t="s">
        <v>44</v>
      </c>
      <c r="H45" s="68" t="s">
        <v>44</v>
      </c>
      <c r="I45" s="68" t="s">
        <v>44</v>
      </c>
      <c r="J45" s="68" t="s">
        <v>44</v>
      </c>
      <c r="K45" s="68" t="s">
        <v>44</v>
      </c>
      <c r="L45" s="68" t="s">
        <v>44</v>
      </c>
      <c r="M45" s="68" t="s">
        <v>44</v>
      </c>
      <c r="N45" s="68" t="s">
        <v>44</v>
      </c>
      <c r="O45" s="68" t="s">
        <v>44</v>
      </c>
      <c r="P45" s="68" t="s">
        <v>44</v>
      </c>
      <c r="Q45" s="44">
        <f>COUNTIF(F45:P45,"ENTREGUE")/COUNTA(MESES[[#This Row],[FEV]:[DEZ]])</f>
        <v>1</v>
      </c>
    </row>
    <row r="46" spans="1:17" s="39" customFormat="1" ht="15" customHeight="1" x14ac:dyDescent="0.25">
      <c r="A46" s="85" t="s">
        <v>10</v>
      </c>
      <c r="B46" s="79" t="s">
        <v>91</v>
      </c>
      <c r="C46" s="82">
        <v>33054339</v>
      </c>
      <c r="D46" s="80" t="s">
        <v>98</v>
      </c>
      <c r="E46" s="68" t="s">
        <v>44</v>
      </c>
      <c r="F46" s="68" t="s">
        <v>44</v>
      </c>
      <c r="G46" s="68" t="s">
        <v>44</v>
      </c>
      <c r="H46" s="68" t="s">
        <v>44</v>
      </c>
      <c r="I46" s="68" t="s">
        <v>44</v>
      </c>
      <c r="J46" s="68" t="s">
        <v>44</v>
      </c>
      <c r="K46" s="68" t="s">
        <v>44</v>
      </c>
      <c r="L46" s="68" t="s">
        <v>44</v>
      </c>
      <c r="M46" s="68" t="s">
        <v>44</v>
      </c>
      <c r="N46" s="68" t="s">
        <v>44</v>
      </c>
      <c r="O46" s="68" t="s">
        <v>44</v>
      </c>
      <c r="P46" s="68" t="s">
        <v>44</v>
      </c>
      <c r="Q46" s="44">
        <f>COUNTIF(F46:P46,"ENTREGUE")/COUNTA(MESES[[#This Row],[FEV]:[DEZ]])</f>
        <v>1</v>
      </c>
    </row>
    <row r="47" spans="1:17" s="39" customFormat="1" ht="15" customHeight="1" x14ac:dyDescent="0.25">
      <c r="A47" s="85" t="s">
        <v>10</v>
      </c>
      <c r="B47" s="79" t="s">
        <v>91</v>
      </c>
      <c r="C47" s="82">
        <v>33096929</v>
      </c>
      <c r="D47" s="83" t="s">
        <v>99</v>
      </c>
      <c r="E47" s="68" t="s">
        <v>45</v>
      </c>
      <c r="F47" s="68" t="s">
        <v>45</v>
      </c>
      <c r="G47" s="68" t="s">
        <v>45</v>
      </c>
      <c r="H47" s="68" t="s">
        <v>45</v>
      </c>
      <c r="I47" s="68" t="s">
        <v>45</v>
      </c>
      <c r="J47" s="68" t="s">
        <v>45</v>
      </c>
      <c r="K47" s="68" t="s">
        <v>45</v>
      </c>
      <c r="L47" s="68" t="s">
        <v>45</v>
      </c>
      <c r="M47" s="68" t="s">
        <v>45</v>
      </c>
      <c r="N47" s="68" t="s">
        <v>45</v>
      </c>
      <c r="O47" s="68" t="s">
        <v>45</v>
      </c>
      <c r="P47" s="68" t="s">
        <v>45</v>
      </c>
      <c r="Q47" s="44">
        <f>COUNTIF(F47:P47,"ENTREGUE")/COUNTA(MESES[[#This Row],[FEV]:[DEZ]])</f>
        <v>0</v>
      </c>
    </row>
    <row r="48" spans="1:17" s="39" customFormat="1" ht="15" customHeight="1" x14ac:dyDescent="0.25">
      <c r="A48" s="85" t="s">
        <v>10</v>
      </c>
      <c r="B48" s="79" t="s">
        <v>91</v>
      </c>
      <c r="C48" s="82">
        <v>33102414</v>
      </c>
      <c r="D48" s="80" t="s">
        <v>100</v>
      </c>
      <c r="E48" s="68" t="s">
        <v>44</v>
      </c>
      <c r="F48" s="68" t="s">
        <v>44</v>
      </c>
      <c r="G48" s="68" t="s">
        <v>44</v>
      </c>
      <c r="H48" s="68" t="s">
        <v>44</v>
      </c>
      <c r="I48" s="68" t="s">
        <v>44</v>
      </c>
      <c r="J48" s="68" t="s">
        <v>44</v>
      </c>
      <c r="K48" s="68" t="s">
        <v>44</v>
      </c>
      <c r="L48" s="68" t="s">
        <v>44</v>
      </c>
      <c r="M48" s="68" t="s">
        <v>45</v>
      </c>
      <c r="N48" s="68" t="s">
        <v>45</v>
      </c>
      <c r="O48" s="68" t="s">
        <v>45</v>
      </c>
      <c r="P48" s="68" t="s">
        <v>45</v>
      </c>
      <c r="Q48" s="44">
        <f>COUNTIF(F48:P48,"ENTREGUE")/COUNTA(MESES[[#This Row],[FEV]:[DEZ]])</f>
        <v>0.63636363636363635</v>
      </c>
    </row>
    <row r="49" spans="1:17" s="39" customFormat="1" ht="15" customHeight="1" x14ac:dyDescent="0.25">
      <c r="A49" s="85" t="s">
        <v>10</v>
      </c>
      <c r="B49" s="79" t="s">
        <v>91</v>
      </c>
      <c r="C49" s="82">
        <v>33183562</v>
      </c>
      <c r="D49" s="80" t="s">
        <v>101</v>
      </c>
      <c r="E49" s="68" t="s">
        <v>44</v>
      </c>
      <c r="F49" s="68" t="s">
        <v>44</v>
      </c>
      <c r="G49" s="68" t="s">
        <v>44</v>
      </c>
      <c r="H49" s="68" t="s">
        <v>44</v>
      </c>
      <c r="I49" s="68" t="s">
        <v>44</v>
      </c>
      <c r="J49" s="68" t="s">
        <v>44</v>
      </c>
      <c r="K49" s="68" t="s">
        <v>44</v>
      </c>
      <c r="L49" s="68" t="s">
        <v>44</v>
      </c>
      <c r="M49" s="68" t="s">
        <v>45</v>
      </c>
      <c r="N49" s="68" t="s">
        <v>45</v>
      </c>
      <c r="O49" s="68" t="s">
        <v>45</v>
      </c>
      <c r="P49" s="68" t="s">
        <v>45</v>
      </c>
      <c r="Q49" s="44">
        <f>COUNTIF(F49:P49,"ENTREGUE")/COUNTA(MESES[[#This Row],[FEV]:[DEZ]])</f>
        <v>0.63636363636363635</v>
      </c>
    </row>
    <row r="50" spans="1:17" s="39" customFormat="1" ht="15" customHeight="1" x14ac:dyDescent="0.25">
      <c r="A50" s="85" t="s">
        <v>10</v>
      </c>
      <c r="B50" s="79" t="s">
        <v>102</v>
      </c>
      <c r="C50" s="82">
        <v>33055467</v>
      </c>
      <c r="D50" s="80" t="s">
        <v>103</v>
      </c>
      <c r="E50" s="68" t="s">
        <v>44</v>
      </c>
      <c r="F50" s="68" t="s">
        <v>44</v>
      </c>
      <c r="G50" s="68" t="s">
        <v>44</v>
      </c>
      <c r="H50" s="68" t="s">
        <v>44</v>
      </c>
      <c r="I50" s="68" t="s">
        <v>44</v>
      </c>
      <c r="J50" s="68" t="s">
        <v>44</v>
      </c>
      <c r="K50" s="68" t="s">
        <v>44</v>
      </c>
      <c r="L50" s="68" t="s">
        <v>44</v>
      </c>
      <c r="M50" s="68" t="s">
        <v>44</v>
      </c>
      <c r="N50" s="68" t="s">
        <v>44</v>
      </c>
      <c r="O50" s="68" t="s">
        <v>44</v>
      </c>
      <c r="P50" s="68" t="s">
        <v>45</v>
      </c>
      <c r="Q50" s="44">
        <f>COUNTIF(F50:P50,"ENTREGUE")/COUNTA(MESES[[#This Row],[FEV]:[DEZ]])</f>
        <v>0.90909090909090906</v>
      </c>
    </row>
    <row r="51" spans="1:17" s="39" customFormat="1" ht="15" customHeight="1" x14ac:dyDescent="0.25">
      <c r="A51" s="85" t="s">
        <v>10</v>
      </c>
      <c r="B51" s="79" t="s">
        <v>102</v>
      </c>
      <c r="C51" s="82">
        <v>33055610</v>
      </c>
      <c r="D51" s="80" t="s">
        <v>104</v>
      </c>
      <c r="E51" s="68" t="s">
        <v>45</v>
      </c>
      <c r="F51" s="68" t="s">
        <v>45</v>
      </c>
      <c r="G51" s="68" t="s">
        <v>45</v>
      </c>
      <c r="H51" s="68" t="s">
        <v>45</v>
      </c>
      <c r="I51" s="68" t="s">
        <v>45</v>
      </c>
      <c r="J51" s="68" t="s">
        <v>45</v>
      </c>
      <c r="K51" s="68" t="s">
        <v>45</v>
      </c>
      <c r="L51" s="68" t="s">
        <v>45</v>
      </c>
      <c r="M51" s="68" t="s">
        <v>45</v>
      </c>
      <c r="N51" s="68" t="s">
        <v>45</v>
      </c>
      <c r="O51" s="68" t="s">
        <v>45</v>
      </c>
      <c r="P51" s="68" t="s">
        <v>45</v>
      </c>
      <c r="Q51" s="44">
        <f>COUNTIF(F51:P51,"ENTREGUE")/COUNTA(MESES[[#This Row],[FEV]:[DEZ]])</f>
        <v>0</v>
      </c>
    </row>
    <row r="52" spans="1:17" s="39" customFormat="1" ht="15" customHeight="1" x14ac:dyDescent="0.25">
      <c r="A52" s="85" t="s">
        <v>10</v>
      </c>
      <c r="B52" s="79" t="s">
        <v>102</v>
      </c>
      <c r="C52" s="82">
        <v>33055629</v>
      </c>
      <c r="D52" s="80" t="s">
        <v>105</v>
      </c>
      <c r="E52" s="68" t="s">
        <v>44</v>
      </c>
      <c r="F52" s="68" t="s">
        <v>44</v>
      </c>
      <c r="G52" s="68" t="s">
        <v>44</v>
      </c>
      <c r="H52" s="68" t="s">
        <v>44</v>
      </c>
      <c r="I52" s="68" t="s">
        <v>44</v>
      </c>
      <c r="J52" s="68" t="s">
        <v>44</v>
      </c>
      <c r="K52" s="68" t="s">
        <v>44</v>
      </c>
      <c r="L52" s="68" t="s">
        <v>44</v>
      </c>
      <c r="M52" s="68" t="s">
        <v>44</v>
      </c>
      <c r="N52" s="68" t="s">
        <v>44</v>
      </c>
      <c r="O52" s="68" t="s">
        <v>44</v>
      </c>
      <c r="P52" s="68" t="s">
        <v>44</v>
      </c>
      <c r="Q52" s="44">
        <f>COUNTIF(F52:P52,"ENTREGUE")/COUNTA(MESES[[#This Row],[FEV]:[DEZ]])</f>
        <v>1</v>
      </c>
    </row>
    <row r="53" spans="1:17" s="39" customFormat="1" ht="15" customHeight="1" x14ac:dyDescent="0.25">
      <c r="A53" s="85" t="s">
        <v>10</v>
      </c>
      <c r="B53" s="79" t="s">
        <v>102</v>
      </c>
      <c r="C53" s="82">
        <v>33055637</v>
      </c>
      <c r="D53" s="80" t="s">
        <v>106</v>
      </c>
      <c r="E53" s="68" t="s">
        <v>44</v>
      </c>
      <c r="F53" s="68" t="s">
        <v>44</v>
      </c>
      <c r="G53" s="68" t="s">
        <v>44</v>
      </c>
      <c r="H53" s="68" t="s">
        <v>45</v>
      </c>
      <c r="I53" s="68" t="s">
        <v>45</v>
      </c>
      <c r="J53" s="68" t="s">
        <v>45</v>
      </c>
      <c r="K53" s="68" t="s">
        <v>45</v>
      </c>
      <c r="L53" s="68" t="s">
        <v>45</v>
      </c>
      <c r="M53" s="68" t="s">
        <v>45</v>
      </c>
      <c r="N53" s="68" t="s">
        <v>45</v>
      </c>
      <c r="O53" s="68" t="s">
        <v>45</v>
      </c>
      <c r="P53" s="68" t="s">
        <v>45</v>
      </c>
      <c r="Q53" s="44">
        <f>COUNTIF(F53:P53,"ENTREGUE")/COUNTA(MESES[[#This Row],[FEV]:[DEZ]])</f>
        <v>0.18181818181818182</v>
      </c>
    </row>
    <row r="54" spans="1:17" s="39" customFormat="1" ht="15" customHeight="1" x14ac:dyDescent="0.25">
      <c r="A54" s="85" t="s">
        <v>10</v>
      </c>
      <c r="B54" s="79" t="s">
        <v>102</v>
      </c>
      <c r="C54" s="82">
        <v>33055645</v>
      </c>
      <c r="D54" s="80" t="s">
        <v>107</v>
      </c>
      <c r="E54" s="68" t="s">
        <v>44</v>
      </c>
      <c r="F54" s="68" t="s">
        <v>44</v>
      </c>
      <c r="G54" s="68" t="s">
        <v>44</v>
      </c>
      <c r="H54" s="68" t="s">
        <v>44</v>
      </c>
      <c r="I54" s="68" t="s">
        <v>44</v>
      </c>
      <c r="J54" s="68" t="s">
        <v>44</v>
      </c>
      <c r="K54" s="68" t="s">
        <v>44</v>
      </c>
      <c r="L54" s="68" t="s">
        <v>44</v>
      </c>
      <c r="M54" s="68" t="s">
        <v>44</v>
      </c>
      <c r="N54" s="68" t="s">
        <v>44</v>
      </c>
      <c r="O54" s="68" t="s">
        <v>44</v>
      </c>
      <c r="P54" s="68" t="s">
        <v>44</v>
      </c>
      <c r="Q54" s="44">
        <f>COUNTIF(F54:P54,"ENTREGUE")/COUNTA(MESES[[#This Row],[FEV]:[DEZ]])</f>
        <v>1</v>
      </c>
    </row>
    <row r="55" spans="1:17" s="39" customFormat="1" ht="15" customHeight="1" x14ac:dyDescent="0.25">
      <c r="A55" s="85" t="s">
        <v>10</v>
      </c>
      <c r="B55" s="79" t="s">
        <v>102</v>
      </c>
      <c r="C55" s="82">
        <v>33055653</v>
      </c>
      <c r="D55" s="80" t="s">
        <v>108</v>
      </c>
      <c r="E55" s="68" t="s">
        <v>44</v>
      </c>
      <c r="F55" s="68" t="s">
        <v>44</v>
      </c>
      <c r="G55" s="68" t="s">
        <v>44</v>
      </c>
      <c r="H55" s="68" t="s">
        <v>44</v>
      </c>
      <c r="I55" s="68" t="s">
        <v>44</v>
      </c>
      <c r="J55" s="68" t="s">
        <v>44</v>
      </c>
      <c r="K55" s="68" t="s">
        <v>44</v>
      </c>
      <c r="L55" s="68" t="s">
        <v>44</v>
      </c>
      <c r="M55" s="68" t="s">
        <v>45</v>
      </c>
      <c r="N55" s="68" t="s">
        <v>45</v>
      </c>
      <c r="O55" s="68" t="s">
        <v>45</v>
      </c>
      <c r="P55" s="68" t="s">
        <v>45</v>
      </c>
      <c r="Q55" s="44">
        <f>COUNTIF(F55:P55,"ENTREGUE")/COUNTA(MESES[[#This Row],[FEV]:[DEZ]])</f>
        <v>0.63636363636363635</v>
      </c>
    </row>
    <row r="56" spans="1:17" s="39" customFormat="1" ht="15" customHeight="1" x14ac:dyDescent="0.25">
      <c r="A56" s="85" t="s">
        <v>10</v>
      </c>
      <c r="B56" s="79" t="s">
        <v>102</v>
      </c>
      <c r="C56" s="82">
        <v>33055661</v>
      </c>
      <c r="D56" s="80" t="s">
        <v>109</v>
      </c>
      <c r="E56" s="68" t="s">
        <v>44</v>
      </c>
      <c r="F56" s="68" t="s">
        <v>44</v>
      </c>
      <c r="G56" s="68" t="s">
        <v>44</v>
      </c>
      <c r="H56" s="68" t="s">
        <v>44</v>
      </c>
      <c r="I56" s="68" t="s">
        <v>44</v>
      </c>
      <c r="J56" s="68" t="s">
        <v>44</v>
      </c>
      <c r="K56" s="68" t="s">
        <v>44</v>
      </c>
      <c r="L56" s="68" t="s">
        <v>44</v>
      </c>
      <c r="M56" s="68" t="s">
        <v>45</v>
      </c>
      <c r="N56" s="68" t="s">
        <v>45</v>
      </c>
      <c r="O56" s="68" t="s">
        <v>45</v>
      </c>
      <c r="P56" s="68" t="s">
        <v>45</v>
      </c>
      <c r="Q56" s="44">
        <f>COUNTIF(F56:P56,"ENTREGUE")/COUNTA(MESES[[#This Row],[FEV]:[DEZ]])</f>
        <v>0.63636363636363635</v>
      </c>
    </row>
    <row r="57" spans="1:17" s="39" customFormat="1" ht="15" customHeight="1" x14ac:dyDescent="0.25">
      <c r="A57" s="85" t="s">
        <v>10</v>
      </c>
      <c r="B57" s="79" t="s">
        <v>102</v>
      </c>
      <c r="C57" s="82">
        <v>33055670</v>
      </c>
      <c r="D57" s="80" t="s">
        <v>110</v>
      </c>
      <c r="E57" s="68" t="s">
        <v>44</v>
      </c>
      <c r="F57" s="68" t="s">
        <v>44</v>
      </c>
      <c r="G57" s="68" t="s">
        <v>44</v>
      </c>
      <c r="H57" s="68" t="s">
        <v>44</v>
      </c>
      <c r="I57" s="68" t="s">
        <v>45</v>
      </c>
      <c r="J57" s="68" t="s">
        <v>45</v>
      </c>
      <c r="K57" s="68" t="s">
        <v>45</v>
      </c>
      <c r="L57" s="68" t="s">
        <v>45</v>
      </c>
      <c r="M57" s="68" t="s">
        <v>45</v>
      </c>
      <c r="N57" s="68" t="s">
        <v>45</v>
      </c>
      <c r="O57" s="68" t="s">
        <v>45</v>
      </c>
      <c r="P57" s="68" t="s">
        <v>45</v>
      </c>
      <c r="Q57" s="44">
        <f>COUNTIF(F57:P57,"ENTREGUE")/COUNTA(MESES[[#This Row],[FEV]:[DEZ]])</f>
        <v>0.27272727272727271</v>
      </c>
    </row>
    <row r="58" spans="1:17" s="39" customFormat="1" ht="15" customHeight="1" x14ac:dyDescent="0.25">
      <c r="A58" s="85" t="s">
        <v>10</v>
      </c>
      <c r="B58" s="79" t="s">
        <v>102</v>
      </c>
      <c r="C58" s="82">
        <v>33055696</v>
      </c>
      <c r="D58" s="80" t="s">
        <v>111</v>
      </c>
      <c r="E58" s="68" t="s">
        <v>44</v>
      </c>
      <c r="F58" s="68" t="s">
        <v>44</v>
      </c>
      <c r="G58" s="68" t="s">
        <v>44</v>
      </c>
      <c r="H58" s="68" t="s">
        <v>44</v>
      </c>
      <c r="I58" s="68" t="s">
        <v>44</v>
      </c>
      <c r="J58" s="68" t="s">
        <v>44</v>
      </c>
      <c r="K58" s="68" t="s">
        <v>44</v>
      </c>
      <c r="L58" s="68" t="s">
        <v>44</v>
      </c>
      <c r="M58" s="68" t="s">
        <v>44</v>
      </c>
      <c r="N58" s="68" t="s">
        <v>44</v>
      </c>
      <c r="O58" s="68" t="s">
        <v>44</v>
      </c>
      <c r="P58" s="68" t="s">
        <v>44</v>
      </c>
      <c r="Q58" s="44">
        <f>COUNTIF(F58:P58,"ENTREGUE")/COUNTA(MESES[[#This Row],[FEV]:[DEZ]])</f>
        <v>1</v>
      </c>
    </row>
    <row r="59" spans="1:17" s="39" customFormat="1" ht="15" customHeight="1" x14ac:dyDescent="0.25">
      <c r="A59" s="85" t="s">
        <v>10</v>
      </c>
      <c r="B59" s="79" t="s">
        <v>102</v>
      </c>
      <c r="C59" s="82">
        <v>33055700</v>
      </c>
      <c r="D59" s="80" t="s">
        <v>112</v>
      </c>
      <c r="E59" s="68" t="s">
        <v>45</v>
      </c>
      <c r="F59" s="68" t="s">
        <v>45</v>
      </c>
      <c r="G59" s="68" t="s">
        <v>45</v>
      </c>
      <c r="H59" s="68" t="s">
        <v>45</v>
      </c>
      <c r="I59" s="68" t="s">
        <v>45</v>
      </c>
      <c r="J59" s="68" t="s">
        <v>45</v>
      </c>
      <c r="K59" s="68" t="s">
        <v>45</v>
      </c>
      <c r="L59" s="68" t="s">
        <v>45</v>
      </c>
      <c r="M59" s="68" t="s">
        <v>45</v>
      </c>
      <c r="N59" s="68" t="s">
        <v>45</v>
      </c>
      <c r="O59" s="68" t="s">
        <v>45</v>
      </c>
      <c r="P59" s="68" t="s">
        <v>45</v>
      </c>
      <c r="Q59" s="44">
        <f>COUNTIF(F59:P59,"ENTREGUE")/COUNTA(MESES[[#This Row],[FEV]:[DEZ]])</f>
        <v>0</v>
      </c>
    </row>
    <row r="60" spans="1:17" s="39" customFormat="1" ht="15" customHeight="1" x14ac:dyDescent="0.25">
      <c r="A60" s="85" t="s">
        <v>10</v>
      </c>
      <c r="B60" s="79" t="s">
        <v>102</v>
      </c>
      <c r="C60" s="82">
        <v>33055726</v>
      </c>
      <c r="D60" s="80" t="s">
        <v>113</v>
      </c>
      <c r="E60" s="68" t="s">
        <v>44</v>
      </c>
      <c r="F60" s="68" t="s">
        <v>44</v>
      </c>
      <c r="G60" s="68" t="s">
        <v>44</v>
      </c>
      <c r="H60" s="68" t="s">
        <v>44</v>
      </c>
      <c r="I60" s="68" t="s">
        <v>44</v>
      </c>
      <c r="J60" s="68" t="s">
        <v>45</v>
      </c>
      <c r="K60" s="68" t="s">
        <v>45</v>
      </c>
      <c r="L60" s="68" t="s">
        <v>45</v>
      </c>
      <c r="M60" s="68" t="s">
        <v>45</v>
      </c>
      <c r="N60" s="68" t="s">
        <v>45</v>
      </c>
      <c r="O60" s="68" t="s">
        <v>45</v>
      </c>
      <c r="P60" s="68" t="s">
        <v>45</v>
      </c>
      <c r="Q60" s="44">
        <f>COUNTIF(F60:P60,"ENTREGUE")/COUNTA(MESES[[#This Row],[FEV]:[DEZ]])</f>
        <v>0.36363636363636365</v>
      </c>
    </row>
    <row r="61" spans="1:17" s="39" customFormat="1" ht="15" customHeight="1" x14ac:dyDescent="0.25">
      <c r="A61" s="85" t="s">
        <v>10</v>
      </c>
      <c r="B61" s="79" t="s">
        <v>102</v>
      </c>
      <c r="C61" s="82">
        <v>33055734</v>
      </c>
      <c r="D61" s="80" t="s">
        <v>114</v>
      </c>
      <c r="E61" s="68" t="s">
        <v>44</v>
      </c>
      <c r="F61" s="68" t="s">
        <v>44</v>
      </c>
      <c r="G61" s="68" t="s">
        <v>44</v>
      </c>
      <c r="H61" s="68" t="s">
        <v>44</v>
      </c>
      <c r="I61" s="68" t="s">
        <v>44</v>
      </c>
      <c r="J61" s="68" t="s">
        <v>44</v>
      </c>
      <c r="K61" s="68" t="s">
        <v>45</v>
      </c>
      <c r="L61" s="68" t="s">
        <v>45</v>
      </c>
      <c r="M61" s="68" t="s">
        <v>45</v>
      </c>
      <c r="N61" s="68" t="s">
        <v>45</v>
      </c>
      <c r="O61" s="68" t="s">
        <v>45</v>
      </c>
      <c r="P61" s="68" t="s">
        <v>45</v>
      </c>
      <c r="Q61" s="44">
        <f>COUNTIF(F61:P61,"ENTREGUE")/COUNTA(MESES[[#This Row],[FEV]:[DEZ]])</f>
        <v>0.45454545454545453</v>
      </c>
    </row>
    <row r="62" spans="1:17" s="39" customFormat="1" ht="15" customHeight="1" x14ac:dyDescent="0.25">
      <c r="A62" s="85" t="s">
        <v>10</v>
      </c>
      <c r="B62" s="79" t="s">
        <v>102</v>
      </c>
      <c r="C62" s="82">
        <v>33055742</v>
      </c>
      <c r="D62" s="80" t="s">
        <v>115</v>
      </c>
      <c r="E62" s="68" t="s">
        <v>44</v>
      </c>
      <c r="F62" s="68" t="s">
        <v>44</v>
      </c>
      <c r="G62" s="68" t="s">
        <v>44</v>
      </c>
      <c r="H62" s="68" t="s">
        <v>44</v>
      </c>
      <c r="I62" s="68" t="s">
        <v>44</v>
      </c>
      <c r="J62" s="68" t="s">
        <v>44</v>
      </c>
      <c r="K62" s="68" t="s">
        <v>44</v>
      </c>
      <c r="L62" s="68" t="s">
        <v>44</v>
      </c>
      <c r="M62" s="68" t="s">
        <v>44</v>
      </c>
      <c r="N62" s="68" t="s">
        <v>44</v>
      </c>
      <c r="O62" s="68" t="s">
        <v>44</v>
      </c>
      <c r="P62" s="68" t="s">
        <v>44</v>
      </c>
      <c r="Q62" s="44">
        <f>COUNTIF(F62:P62,"ENTREGUE")/COUNTA(MESES[[#This Row],[FEV]:[DEZ]])</f>
        <v>1</v>
      </c>
    </row>
    <row r="63" spans="1:17" s="39" customFormat="1" ht="15" customHeight="1" x14ac:dyDescent="0.25">
      <c r="A63" s="85" t="s">
        <v>10</v>
      </c>
      <c r="B63" s="79" t="s">
        <v>102</v>
      </c>
      <c r="C63" s="82">
        <v>33055750</v>
      </c>
      <c r="D63" s="80" t="s">
        <v>116</v>
      </c>
      <c r="E63" s="68" t="s">
        <v>44</v>
      </c>
      <c r="F63" s="68" t="s">
        <v>44</v>
      </c>
      <c r="G63" s="68" t="s">
        <v>44</v>
      </c>
      <c r="H63" s="68" t="s">
        <v>44</v>
      </c>
      <c r="I63" s="68" t="s">
        <v>44</v>
      </c>
      <c r="J63" s="68" t="s">
        <v>44</v>
      </c>
      <c r="K63" s="68" t="s">
        <v>44</v>
      </c>
      <c r="L63" s="68" t="s">
        <v>44</v>
      </c>
      <c r="M63" s="68" t="s">
        <v>44</v>
      </c>
      <c r="N63" s="68" t="s">
        <v>44</v>
      </c>
      <c r="O63" s="68" t="s">
        <v>44</v>
      </c>
      <c r="P63" s="68" t="s">
        <v>44</v>
      </c>
      <c r="Q63" s="44">
        <f>COUNTIF(F63:P63,"ENTREGUE")/COUNTA(MESES[[#This Row],[FEV]:[DEZ]])</f>
        <v>1</v>
      </c>
    </row>
    <row r="64" spans="1:17" s="39" customFormat="1" ht="15" customHeight="1" x14ac:dyDescent="0.25">
      <c r="A64" s="85" t="s">
        <v>10</v>
      </c>
      <c r="B64" s="79" t="s">
        <v>102</v>
      </c>
      <c r="C64" s="82">
        <v>33055769</v>
      </c>
      <c r="D64" s="80" t="s">
        <v>117</v>
      </c>
      <c r="E64" s="68" t="s">
        <v>44</v>
      </c>
      <c r="F64" s="68" t="s">
        <v>44</v>
      </c>
      <c r="G64" s="68" t="s">
        <v>44</v>
      </c>
      <c r="H64" s="68" t="s">
        <v>44</v>
      </c>
      <c r="I64" s="68" t="s">
        <v>44</v>
      </c>
      <c r="J64" s="68" t="s">
        <v>44</v>
      </c>
      <c r="K64" s="68" t="s">
        <v>44</v>
      </c>
      <c r="L64" s="68" t="s">
        <v>44</v>
      </c>
      <c r="M64" s="68" t="s">
        <v>44</v>
      </c>
      <c r="N64" s="68" t="s">
        <v>44</v>
      </c>
      <c r="O64" s="68" t="s">
        <v>44</v>
      </c>
      <c r="P64" s="68" t="s">
        <v>44</v>
      </c>
      <c r="Q64" s="44">
        <f>COUNTIF(F64:P64,"ENTREGUE")/COUNTA(MESES[[#This Row],[FEV]:[DEZ]])</f>
        <v>1</v>
      </c>
    </row>
    <row r="65" spans="1:17" s="39" customFormat="1" ht="15" customHeight="1" x14ac:dyDescent="0.25">
      <c r="A65" s="85" t="s">
        <v>10</v>
      </c>
      <c r="B65" s="79" t="s">
        <v>102</v>
      </c>
      <c r="C65" s="82">
        <v>33055785</v>
      </c>
      <c r="D65" s="80" t="s">
        <v>118</v>
      </c>
      <c r="E65" s="68" t="s">
        <v>44</v>
      </c>
      <c r="F65" s="68" t="s">
        <v>44</v>
      </c>
      <c r="G65" s="68" t="s">
        <v>44</v>
      </c>
      <c r="H65" s="68" t="s">
        <v>44</v>
      </c>
      <c r="I65" s="68" t="s">
        <v>44</v>
      </c>
      <c r="J65" s="68" t="s">
        <v>44</v>
      </c>
      <c r="K65" s="68" t="s">
        <v>44</v>
      </c>
      <c r="L65" s="68" t="s">
        <v>44</v>
      </c>
      <c r="M65" s="68" t="s">
        <v>44</v>
      </c>
      <c r="N65" s="68" t="s">
        <v>44</v>
      </c>
      <c r="O65" s="68" t="s">
        <v>44</v>
      </c>
      <c r="P65" s="68" t="s">
        <v>44</v>
      </c>
      <c r="Q65" s="44">
        <f>COUNTIF(F65:P65,"ENTREGUE")/COUNTA(MESES[[#This Row],[FEV]:[DEZ]])</f>
        <v>1</v>
      </c>
    </row>
    <row r="66" spans="1:17" s="39" customFormat="1" ht="15" customHeight="1" x14ac:dyDescent="0.25">
      <c r="A66" s="85" t="s">
        <v>10</v>
      </c>
      <c r="B66" s="79" t="s">
        <v>102</v>
      </c>
      <c r="C66" s="82">
        <v>33056358</v>
      </c>
      <c r="D66" s="80" t="s">
        <v>119</v>
      </c>
      <c r="E66" s="68" t="s">
        <v>44</v>
      </c>
      <c r="F66" s="68" t="s">
        <v>44</v>
      </c>
      <c r="G66" s="68" t="s">
        <v>44</v>
      </c>
      <c r="H66" s="68" t="s">
        <v>45</v>
      </c>
      <c r="I66" s="68" t="s">
        <v>45</v>
      </c>
      <c r="J66" s="68" t="s">
        <v>45</v>
      </c>
      <c r="K66" s="68" t="s">
        <v>45</v>
      </c>
      <c r="L66" s="68" t="s">
        <v>45</v>
      </c>
      <c r="M66" s="68" t="s">
        <v>45</v>
      </c>
      <c r="N66" s="68" t="s">
        <v>45</v>
      </c>
      <c r="O66" s="68" t="s">
        <v>45</v>
      </c>
      <c r="P66" s="68" t="s">
        <v>45</v>
      </c>
      <c r="Q66" s="44">
        <f>COUNTIF(F66:P66,"ENTREGUE")/COUNTA(MESES[[#This Row],[FEV]:[DEZ]])</f>
        <v>0.18181818181818182</v>
      </c>
    </row>
    <row r="67" spans="1:17" s="39" customFormat="1" ht="15" customHeight="1" x14ac:dyDescent="0.25">
      <c r="A67" s="85" t="s">
        <v>10</v>
      </c>
      <c r="B67" s="79" t="s">
        <v>102</v>
      </c>
      <c r="C67" s="82">
        <v>33056390</v>
      </c>
      <c r="D67" s="80" t="s">
        <v>120</v>
      </c>
      <c r="E67" s="68" t="s">
        <v>44</v>
      </c>
      <c r="F67" s="68" t="s">
        <v>44</v>
      </c>
      <c r="G67" s="68" t="s">
        <v>44</v>
      </c>
      <c r="H67" s="68" t="s">
        <v>44</v>
      </c>
      <c r="I67" s="68" t="s">
        <v>44</v>
      </c>
      <c r="J67" s="68" t="s">
        <v>45</v>
      </c>
      <c r="K67" s="68" t="s">
        <v>45</v>
      </c>
      <c r="L67" s="68" t="s">
        <v>45</v>
      </c>
      <c r="M67" s="68" t="s">
        <v>45</v>
      </c>
      <c r="N67" s="68" t="s">
        <v>45</v>
      </c>
      <c r="O67" s="68" t="s">
        <v>45</v>
      </c>
      <c r="P67" s="68" t="s">
        <v>45</v>
      </c>
      <c r="Q67" s="44">
        <f>COUNTIF(F67:P67,"ENTREGUE")/COUNTA(MESES[[#This Row],[FEV]:[DEZ]])</f>
        <v>0.36363636363636365</v>
      </c>
    </row>
    <row r="68" spans="1:17" s="39" customFormat="1" ht="15" customHeight="1" x14ac:dyDescent="0.25">
      <c r="A68" s="85" t="s">
        <v>10</v>
      </c>
      <c r="B68" s="79" t="s">
        <v>102</v>
      </c>
      <c r="C68" s="82">
        <v>33056404</v>
      </c>
      <c r="D68" s="80" t="s">
        <v>121</v>
      </c>
      <c r="E68" s="68" t="s">
        <v>44</v>
      </c>
      <c r="F68" s="68" t="s">
        <v>44</v>
      </c>
      <c r="G68" s="68" t="s">
        <v>44</v>
      </c>
      <c r="H68" s="68" t="s">
        <v>44</v>
      </c>
      <c r="I68" s="68" t="s">
        <v>44</v>
      </c>
      <c r="J68" s="68" t="s">
        <v>44</v>
      </c>
      <c r="K68" s="68" t="s">
        <v>44</v>
      </c>
      <c r="L68" s="68" t="s">
        <v>44</v>
      </c>
      <c r="M68" s="68" t="s">
        <v>44</v>
      </c>
      <c r="N68" s="68" t="s">
        <v>44</v>
      </c>
      <c r="O68" s="68" t="s">
        <v>44</v>
      </c>
      <c r="P68" s="68" t="s">
        <v>44</v>
      </c>
      <c r="Q68" s="44">
        <f>COUNTIF(F68:P68,"ENTREGUE")/COUNTA(MESES[[#This Row],[FEV]:[DEZ]])</f>
        <v>1</v>
      </c>
    </row>
    <row r="69" spans="1:17" s="39" customFormat="1" ht="15" customHeight="1" x14ac:dyDescent="0.25">
      <c r="A69" s="85" t="s">
        <v>10</v>
      </c>
      <c r="B69" s="79" t="s">
        <v>102</v>
      </c>
      <c r="C69" s="82">
        <v>33056420</v>
      </c>
      <c r="D69" s="80" t="s">
        <v>122</v>
      </c>
      <c r="E69" s="68" t="s">
        <v>44</v>
      </c>
      <c r="F69" s="68" t="s">
        <v>44</v>
      </c>
      <c r="G69" s="68" t="s">
        <v>44</v>
      </c>
      <c r="H69" s="68" t="s">
        <v>44</v>
      </c>
      <c r="I69" s="68" t="s">
        <v>44</v>
      </c>
      <c r="J69" s="68" t="s">
        <v>44</v>
      </c>
      <c r="K69" s="68" t="s">
        <v>44</v>
      </c>
      <c r="L69" s="68" t="s">
        <v>45</v>
      </c>
      <c r="M69" s="68" t="s">
        <v>45</v>
      </c>
      <c r="N69" s="68" t="s">
        <v>45</v>
      </c>
      <c r="O69" s="68" t="s">
        <v>45</v>
      </c>
      <c r="P69" s="68" t="s">
        <v>45</v>
      </c>
      <c r="Q69" s="44">
        <f>COUNTIF(F69:P69,"ENTREGUE")/COUNTA(MESES[[#This Row],[FEV]:[DEZ]])</f>
        <v>0.54545454545454541</v>
      </c>
    </row>
    <row r="70" spans="1:17" s="39" customFormat="1" ht="15" customHeight="1" x14ac:dyDescent="0.25">
      <c r="A70" s="85" t="s">
        <v>10</v>
      </c>
      <c r="B70" s="79" t="s">
        <v>102</v>
      </c>
      <c r="C70" s="82">
        <v>33056439</v>
      </c>
      <c r="D70" s="80" t="s">
        <v>123</v>
      </c>
      <c r="E70" s="68" t="s">
        <v>45</v>
      </c>
      <c r="F70" s="68" t="s">
        <v>45</v>
      </c>
      <c r="G70" s="68" t="s">
        <v>45</v>
      </c>
      <c r="H70" s="68" t="s">
        <v>45</v>
      </c>
      <c r="I70" s="68" t="s">
        <v>45</v>
      </c>
      <c r="J70" s="68" t="s">
        <v>45</v>
      </c>
      <c r="K70" s="68" t="s">
        <v>45</v>
      </c>
      <c r="L70" s="68" t="s">
        <v>45</v>
      </c>
      <c r="M70" s="68" t="s">
        <v>45</v>
      </c>
      <c r="N70" s="68" t="s">
        <v>45</v>
      </c>
      <c r="O70" s="68" t="s">
        <v>45</v>
      </c>
      <c r="P70" s="68" t="s">
        <v>45</v>
      </c>
      <c r="Q70" s="44">
        <f>COUNTIF(F70:P70,"ENTREGUE")/COUNTA(MESES[[#This Row],[FEV]:[DEZ]])</f>
        <v>0</v>
      </c>
    </row>
    <row r="71" spans="1:17" s="39" customFormat="1" ht="15" customHeight="1" x14ac:dyDescent="0.25">
      <c r="A71" s="85" t="s">
        <v>10</v>
      </c>
      <c r="B71" s="79" t="s">
        <v>102</v>
      </c>
      <c r="C71" s="82">
        <v>33056471</v>
      </c>
      <c r="D71" s="80" t="s">
        <v>124</v>
      </c>
      <c r="E71" s="68" t="s">
        <v>44</v>
      </c>
      <c r="F71" s="68" t="s">
        <v>44</v>
      </c>
      <c r="G71" s="68" t="s">
        <v>44</v>
      </c>
      <c r="H71" s="68" t="s">
        <v>44</v>
      </c>
      <c r="I71" s="68" t="s">
        <v>44</v>
      </c>
      <c r="J71" s="68" t="s">
        <v>44</v>
      </c>
      <c r="K71" s="68" t="s">
        <v>45</v>
      </c>
      <c r="L71" s="68" t="s">
        <v>45</v>
      </c>
      <c r="M71" s="68" t="s">
        <v>45</v>
      </c>
      <c r="N71" s="68" t="s">
        <v>45</v>
      </c>
      <c r="O71" s="68" t="s">
        <v>45</v>
      </c>
      <c r="P71" s="68" t="s">
        <v>45</v>
      </c>
      <c r="Q71" s="44">
        <f>COUNTIF(F71:P71,"ENTREGUE")/COUNTA(MESES[[#This Row],[FEV]:[DEZ]])</f>
        <v>0.45454545454545453</v>
      </c>
    </row>
    <row r="72" spans="1:17" s="39" customFormat="1" ht="15" customHeight="1" x14ac:dyDescent="0.25">
      <c r="A72" s="85" t="s">
        <v>10</v>
      </c>
      <c r="B72" s="79" t="s">
        <v>102</v>
      </c>
      <c r="C72" s="82">
        <v>33056480</v>
      </c>
      <c r="D72" s="80" t="s">
        <v>125</v>
      </c>
      <c r="E72" s="68" t="s">
        <v>44</v>
      </c>
      <c r="F72" s="68" t="s">
        <v>44</v>
      </c>
      <c r="G72" s="68" t="s">
        <v>44</v>
      </c>
      <c r="H72" s="68" t="s">
        <v>44</v>
      </c>
      <c r="I72" s="68" t="s">
        <v>44</v>
      </c>
      <c r="J72" s="68" t="s">
        <v>45</v>
      </c>
      <c r="K72" s="68" t="s">
        <v>45</v>
      </c>
      <c r="L72" s="68" t="s">
        <v>45</v>
      </c>
      <c r="M72" s="68" t="s">
        <v>45</v>
      </c>
      <c r="N72" s="68" t="s">
        <v>45</v>
      </c>
      <c r="O72" s="68" t="s">
        <v>45</v>
      </c>
      <c r="P72" s="68" t="s">
        <v>45</v>
      </c>
      <c r="Q72" s="44">
        <f>COUNTIF(F72:P72,"ENTREGUE")/COUNTA(MESES[[#This Row],[FEV]:[DEZ]])</f>
        <v>0.36363636363636365</v>
      </c>
    </row>
    <row r="73" spans="1:17" s="39" customFormat="1" ht="15" customHeight="1" x14ac:dyDescent="0.25">
      <c r="A73" s="85" t="s">
        <v>10</v>
      </c>
      <c r="B73" s="79" t="s">
        <v>102</v>
      </c>
      <c r="C73" s="82">
        <v>33056498</v>
      </c>
      <c r="D73" s="80" t="s">
        <v>126</v>
      </c>
      <c r="E73" s="68" t="s">
        <v>44</v>
      </c>
      <c r="F73" s="68" t="s">
        <v>44</v>
      </c>
      <c r="G73" s="68" t="s">
        <v>44</v>
      </c>
      <c r="H73" s="68" t="s">
        <v>44</v>
      </c>
      <c r="I73" s="68" t="s">
        <v>44</v>
      </c>
      <c r="J73" s="68" t="s">
        <v>44</v>
      </c>
      <c r="K73" s="68" t="s">
        <v>44</v>
      </c>
      <c r="L73" s="68" t="s">
        <v>45</v>
      </c>
      <c r="M73" s="68" t="s">
        <v>45</v>
      </c>
      <c r="N73" s="68" t="s">
        <v>45</v>
      </c>
      <c r="O73" s="68" t="s">
        <v>45</v>
      </c>
      <c r="P73" s="68" t="s">
        <v>45</v>
      </c>
      <c r="Q73" s="44">
        <f>COUNTIF(F73:P73,"ENTREGUE")/COUNTA(MESES[[#This Row],[FEV]:[DEZ]])</f>
        <v>0.54545454545454541</v>
      </c>
    </row>
    <row r="74" spans="1:17" s="39" customFormat="1" ht="15" customHeight="1" x14ac:dyDescent="0.25">
      <c r="A74" s="85" t="s">
        <v>10</v>
      </c>
      <c r="B74" s="79" t="s">
        <v>102</v>
      </c>
      <c r="C74" s="82">
        <v>33056501</v>
      </c>
      <c r="D74" s="80" t="s">
        <v>127</v>
      </c>
      <c r="E74" s="68" t="s">
        <v>44</v>
      </c>
      <c r="F74" s="68" t="s">
        <v>44</v>
      </c>
      <c r="G74" s="68" t="s">
        <v>44</v>
      </c>
      <c r="H74" s="68" t="s">
        <v>44</v>
      </c>
      <c r="I74" s="68" t="s">
        <v>44</v>
      </c>
      <c r="J74" s="68" t="s">
        <v>44</v>
      </c>
      <c r="K74" s="68" t="s">
        <v>44</v>
      </c>
      <c r="L74" s="68" t="s">
        <v>44</v>
      </c>
      <c r="M74" s="68" t="s">
        <v>44</v>
      </c>
      <c r="N74" s="68" t="s">
        <v>45</v>
      </c>
      <c r="O74" s="68" t="s">
        <v>45</v>
      </c>
      <c r="P74" s="68" t="s">
        <v>45</v>
      </c>
      <c r="Q74" s="44">
        <f>COUNTIF(F74:P74,"ENTREGUE")/COUNTA(MESES[[#This Row],[FEV]:[DEZ]])</f>
        <v>0.72727272727272729</v>
      </c>
    </row>
    <row r="75" spans="1:17" s="39" customFormat="1" ht="15" customHeight="1" x14ac:dyDescent="0.25">
      <c r="A75" s="85" t="s">
        <v>10</v>
      </c>
      <c r="B75" s="79" t="s">
        <v>102</v>
      </c>
      <c r="C75" s="82">
        <v>33056510</v>
      </c>
      <c r="D75" s="80" t="s">
        <v>1296</v>
      </c>
      <c r="E75" s="68" t="s">
        <v>44</v>
      </c>
      <c r="F75" s="68" t="s">
        <v>44</v>
      </c>
      <c r="G75" s="68" t="s">
        <v>44</v>
      </c>
      <c r="H75" s="68" t="s">
        <v>45</v>
      </c>
      <c r="I75" s="68" t="s">
        <v>45</v>
      </c>
      <c r="J75" s="68" t="s">
        <v>45</v>
      </c>
      <c r="K75" s="68" t="s">
        <v>45</v>
      </c>
      <c r="L75" s="68" t="s">
        <v>45</v>
      </c>
      <c r="M75" s="68" t="s">
        <v>45</v>
      </c>
      <c r="N75" s="68" t="s">
        <v>45</v>
      </c>
      <c r="O75" s="68" t="s">
        <v>45</v>
      </c>
      <c r="P75" s="68" t="s">
        <v>45</v>
      </c>
      <c r="Q75" s="44">
        <f>COUNTIF(F75:P75,"ENTREGUE")/COUNTA(MESES[[#This Row],[FEV]:[DEZ]])</f>
        <v>0.18181818181818182</v>
      </c>
    </row>
    <row r="76" spans="1:17" s="39" customFormat="1" ht="15" customHeight="1" x14ac:dyDescent="0.25">
      <c r="A76" s="85" t="s">
        <v>10</v>
      </c>
      <c r="B76" s="79" t="s">
        <v>102</v>
      </c>
      <c r="C76" s="82">
        <v>33056560</v>
      </c>
      <c r="D76" s="80" t="s">
        <v>128</v>
      </c>
      <c r="E76" s="68" t="s">
        <v>44</v>
      </c>
      <c r="F76" s="68" t="s">
        <v>44</v>
      </c>
      <c r="G76" s="68" t="s">
        <v>44</v>
      </c>
      <c r="H76" s="68" t="s">
        <v>44</v>
      </c>
      <c r="I76" s="68" t="s">
        <v>44</v>
      </c>
      <c r="J76" s="68" t="s">
        <v>44</v>
      </c>
      <c r="K76" s="68" t="s">
        <v>44</v>
      </c>
      <c r="L76" s="68" t="s">
        <v>44</v>
      </c>
      <c r="M76" s="68" t="s">
        <v>44</v>
      </c>
      <c r="N76" s="68" t="s">
        <v>44</v>
      </c>
      <c r="O76" s="68" t="s">
        <v>44</v>
      </c>
      <c r="P76" s="68" t="s">
        <v>44</v>
      </c>
      <c r="Q76" s="44">
        <f>COUNTIF(F76:P76,"ENTREGUE")/COUNTA(MESES[[#This Row],[FEV]:[DEZ]])</f>
        <v>1</v>
      </c>
    </row>
    <row r="77" spans="1:17" s="39" customFormat="1" ht="15" customHeight="1" x14ac:dyDescent="0.25">
      <c r="A77" s="85" t="s">
        <v>10</v>
      </c>
      <c r="B77" s="79" t="s">
        <v>102</v>
      </c>
      <c r="C77" s="82">
        <v>33056579</v>
      </c>
      <c r="D77" s="83" t="s">
        <v>129</v>
      </c>
      <c r="E77" s="68" t="s">
        <v>44</v>
      </c>
      <c r="F77" s="68" t="s">
        <v>44</v>
      </c>
      <c r="G77" s="68" t="s">
        <v>44</v>
      </c>
      <c r="H77" s="68" t="s">
        <v>44</v>
      </c>
      <c r="I77" s="68" t="s">
        <v>44</v>
      </c>
      <c r="J77" s="68" t="s">
        <v>44</v>
      </c>
      <c r="K77" s="68" t="s">
        <v>44</v>
      </c>
      <c r="L77" s="68" t="s">
        <v>44</v>
      </c>
      <c r="M77" s="68" t="s">
        <v>44</v>
      </c>
      <c r="N77" s="68" t="s">
        <v>44</v>
      </c>
      <c r="O77" s="68" t="s">
        <v>45</v>
      </c>
      <c r="P77" s="68" t="s">
        <v>45</v>
      </c>
      <c r="Q77" s="44">
        <f>COUNTIF(F77:P77,"ENTREGUE")/COUNTA(MESES[[#This Row],[FEV]:[DEZ]])</f>
        <v>0.81818181818181823</v>
      </c>
    </row>
    <row r="78" spans="1:17" s="39" customFormat="1" ht="15" customHeight="1" x14ac:dyDescent="0.25">
      <c r="A78" s="85" t="s">
        <v>10</v>
      </c>
      <c r="B78" s="79" t="s">
        <v>102</v>
      </c>
      <c r="C78" s="82">
        <v>33056595</v>
      </c>
      <c r="D78" s="80" t="s">
        <v>130</v>
      </c>
      <c r="E78" s="68" t="s">
        <v>44</v>
      </c>
      <c r="F78" s="68" t="s">
        <v>44</v>
      </c>
      <c r="G78" s="68" t="s">
        <v>44</v>
      </c>
      <c r="H78" s="68" t="s">
        <v>44</v>
      </c>
      <c r="I78" s="68" t="s">
        <v>44</v>
      </c>
      <c r="J78" s="68" t="s">
        <v>44</v>
      </c>
      <c r="K78" s="68" t="s">
        <v>44</v>
      </c>
      <c r="L78" s="68" t="s">
        <v>44</v>
      </c>
      <c r="M78" s="68" t="s">
        <v>44</v>
      </c>
      <c r="N78" s="68" t="s">
        <v>44</v>
      </c>
      <c r="O78" s="68" t="s">
        <v>45</v>
      </c>
      <c r="P78" s="68" t="s">
        <v>45</v>
      </c>
      <c r="Q78" s="44">
        <f>COUNTIF(F78:P78,"ENTREGUE")/COUNTA(MESES[[#This Row],[FEV]:[DEZ]])</f>
        <v>0.81818181818181823</v>
      </c>
    </row>
    <row r="79" spans="1:17" s="39" customFormat="1" ht="15" customHeight="1" x14ac:dyDescent="0.25">
      <c r="A79" s="85" t="s">
        <v>10</v>
      </c>
      <c r="B79" s="79" t="s">
        <v>102</v>
      </c>
      <c r="C79" s="82">
        <v>33057117</v>
      </c>
      <c r="D79" s="80" t="s">
        <v>131</v>
      </c>
      <c r="E79" s="68" t="s">
        <v>45</v>
      </c>
      <c r="F79" s="68" t="s">
        <v>45</v>
      </c>
      <c r="G79" s="68" t="s">
        <v>45</v>
      </c>
      <c r="H79" s="68" t="s">
        <v>45</v>
      </c>
      <c r="I79" s="68" t="s">
        <v>45</v>
      </c>
      <c r="J79" s="68" t="s">
        <v>45</v>
      </c>
      <c r="K79" s="68" t="s">
        <v>45</v>
      </c>
      <c r="L79" s="68" t="s">
        <v>45</v>
      </c>
      <c r="M79" s="68" t="s">
        <v>45</v>
      </c>
      <c r="N79" s="68" t="s">
        <v>45</v>
      </c>
      <c r="O79" s="68" t="s">
        <v>45</v>
      </c>
      <c r="P79" s="68" t="s">
        <v>45</v>
      </c>
      <c r="Q79" s="44">
        <f>COUNTIF(F79:P79,"ENTREGUE")/COUNTA(MESES[[#This Row],[FEV]:[DEZ]])</f>
        <v>0</v>
      </c>
    </row>
    <row r="80" spans="1:17" s="39" customFormat="1" ht="15" customHeight="1" x14ac:dyDescent="0.25">
      <c r="A80" s="85" t="s">
        <v>10</v>
      </c>
      <c r="B80" s="79" t="s">
        <v>102</v>
      </c>
      <c r="C80" s="82">
        <v>33057508</v>
      </c>
      <c r="D80" s="80" t="s">
        <v>132</v>
      </c>
      <c r="E80" s="68" t="s">
        <v>44</v>
      </c>
      <c r="F80" s="68" t="s">
        <v>44</v>
      </c>
      <c r="G80" s="68" t="s">
        <v>44</v>
      </c>
      <c r="H80" s="68" t="s">
        <v>44</v>
      </c>
      <c r="I80" s="68" t="s">
        <v>44</v>
      </c>
      <c r="J80" s="68" t="s">
        <v>44</v>
      </c>
      <c r="K80" s="68" t="s">
        <v>44</v>
      </c>
      <c r="L80" s="68" t="s">
        <v>44</v>
      </c>
      <c r="M80" s="68" t="s">
        <v>44</v>
      </c>
      <c r="N80" s="68" t="s">
        <v>44</v>
      </c>
      <c r="O80" s="68" t="s">
        <v>44</v>
      </c>
      <c r="P80" s="68" t="s">
        <v>44</v>
      </c>
      <c r="Q80" s="44">
        <f>COUNTIF(F80:P80,"ENTREGUE")/COUNTA(MESES[[#This Row],[FEV]:[DEZ]])</f>
        <v>1</v>
      </c>
    </row>
    <row r="81" spans="1:17" s="39" customFormat="1" ht="15" customHeight="1" x14ac:dyDescent="0.25">
      <c r="A81" s="85" t="s">
        <v>10</v>
      </c>
      <c r="B81" s="79" t="s">
        <v>102</v>
      </c>
      <c r="C81" s="82">
        <v>33057702</v>
      </c>
      <c r="D81" s="80" t="s">
        <v>133</v>
      </c>
      <c r="E81" s="68" t="s">
        <v>44</v>
      </c>
      <c r="F81" s="68" t="s">
        <v>44</v>
      </c>
      <c r="G81" s="68" t="s">
        <v>44</v>
      </c>
      <c r="H81" s="68" t="s">
        <v>44</v>
      </c>
      <c r="I81" s="68" t="s">
        <v>44</v>
      </c>
      <c r="J81" s="68" t="s">
        <v>44</v>
      </c>
      <c r="K81" s="68" t="s">
        <v>44</v>
      </c>
      <c r="L81" s="68" t="s">
        <v>44</v>
      </c>
      <c r="M81" s="68" t="s">
        <v>44</v>
      </c>
      <c r="N81" s="68" t="s">
        <v>44</v>
      </c>
      <c r="O81" s="68" t="s">
        <v>44</v>
      </c>
      <c r="P81" s="68" t="s">
        <v>44</v>
      </c>
      <c r="Q81" s="44">
        <f>COUNTIF(F81:P81,"ENTREGUE")/COUNTA(MESES[[#This Row],[FEV]:[DEZ]])</f>
        <v>1</v>
      </c>
    </row>
    <row r="82" spans="1:17" s="39" customFormat="1" ht="15" customHeight="1" x14ac:dyDescent="0.25">
      <c r="A82" s="85" t="s">
        <v>10</v>
      </c>
      <c r="B82" s="79" t="s">
        <v>102</v>
      </c>
      <c r="C82" s="82">
        <v>33057737</v>
      </c>
      <c r="D82" s="80" t="s">
        <v>79</v>
      </c>
      <c r="E82" s="68" t="s">
        <v>44</v>
      </c>
      <c r="F82" s="68" t="s">
        <v>45</v>
      </c>
      <c r="G82" s="68" t="s">
        <v>45</v>
      </c>
      <c r="H82" s="68" t="s">
        <v>45</v>
      </c>
      <c r="I82" s="68" t="s">
        <v>45</v>
      </c>
      <c r="J82" s="68" t="s">
        <v>45</v>
      </c>
      <c r="K82" s="68" t="s">
        <v>45</v>
      </c>
      <c r="L82" s="68" t="s">
        <v>45</v>
      </c>
      <c r="M82" s="68" t="s">
        <v>45</v>
      </c>
      <c r="N82" s="68" t="s">
        <v>45</v>
      </c>
      <c r="O82" s="68" t="s">
        <v>45</v>
      </c>
      <c r="P82" s="68" t="s">
        <v>45</v>
      </c>
      <c r="Q82" s="44">
        <f>COUNTIF(F82:P82,"ENTREGUE")/COUNTA(MESES[[#This Row],[FEV]:[DEZ]])</f>
        <v>0</v>
      </c>
    </row>
    <row r="83" spans="1:17" s="39" customFormat="1" ht="15" customHeight="1" x14ac:dyDescent="0.25">
      <c r="A83" s="85" t="s">
        <v>10</v>
      </c>
      <c r="B83" s="79" t="s">
        <v>102</v>
      </c>
      <c r="C83" s="82">
        <v>33057745</v>
      </c>
      <c r="D83" s="80" t="s">
        <v>134</v>
      </c>
      <c r="E83" s="68" t="s">
        <v>45</v>
      </c>
      <c r="F83" s="68" t="s">
        <v>45</v>
      </c>
      <c r="G83" s="68" t="s">
        <v>45</v>
      </c>
      <c r="H83" s="68" t="s">
        <v>45</v>
      </c>
      <c r="I83" s="68" t="s">
        <v>45</v>
      </c>
      <c r="J83" s="68" t="s">
        <v>45</v>
      </c>
      <c r="K83" s="68" t="s">
        <v>45</v>
      </c>
      <c r="L83" s="68" t="s">
        <v>45</v>
      </c>
      <c r="M83" s="68" t="s">
        <v>45</v>
      </c>
      <c r="N83" s="68" t="s">
        <v>45</v>
      </c>
      <c r="O83" s="68" t="s">
        <v>45</v>
      </c>
      <c r="P83" s="68" t="s">
        <v>45</v>
      </c>
      <c r="Q83" s="44">
        <f>COUNTIF(F83:P83,"ENTREGUE")/COUNTA(MESES[[#This Row],[FEV]:[DEZ]])</f>
        <v>0</v>
      </c>
    </row>
    <row r="84" spans="1:17" s="39" customFormat="1" ht="15" customHeight="1" x14ac:dyDescent="0.25">
      <c r="A84" s="85" t="s">
        <v>10</v>
      </c>
      <c r="B84" s="79" t="s">
        <v>102</v>
      </c>
      <c r="C84" s="82">
        <v>33096805</v>
      </c>
      <c r="D84" s="80" t="s">
        <v>135</v>
      </c>
      <c r="E84" s="68" t="s">
        <v>44</v>
      </c>
      <c r="F84" s="68" t="s">
        <v>44</v>
      </c>
      <c r="G84" s="68" t="s">
        <v>44</v>
      </c>
      <c r="H84" s="68" t="s">
        <v>44</v>
      </c>
      <c r="I84" s="68" t="s">
        <v>44</v>
      </c>
      <c r="J84" s="68" t="s">
        <v>44</v>
      </c>
      <c r="K84" s="68" t="s">
        <v>44</v>
      </c>
      <c r="L84" s="68" t="s">
        <v>44</v>
      </c>
      <c r="M84" s="68" t="s">
        <v>44</v>
      </c>
      <c r="N84" s="68" t="s">
        <v>44</v>
      </c>
      <c r="O84" s="68" t="s">
        <v>44</v>
      </c>
      <c r="P84" s="68" t="s">
        <v>44</v>
      </c>
      <c r="Q84" s="44">
        <f>COUNTIF(F84:P84,"ENTREGUE")/COUNTA(MESES[[#This Row],[FEV]:[DEZ]])</f>
        <v>1</v>
      </c>
    </row>
    <row r="85" spans="1:17" s="39" customFormat="1" ht="15" customHeight="1" x14ac:dyDescent="0.25">
      <c r="A85" s="85" t="s">
        <v>10</v>
      </c>
      <c r="B85" s="79" t="s">
        <v>102</v>
      </c>
      <c r="C85" s="82">
        <v>33102490</v>
      </c>
      <c r="D85" s="80" t="s">
        <v>136</v>
      </c>
      <c r="E85" s="68" t="s">
        <v>44</v>
      </c>
      <c r="F85" s="68" t="s">
        <v>44</v>
      </c>
      <c r="G85" s="68" t="s">
        <v>44</v>
      </c>
      <c r="H85" s="68" t="s">
        <v>44</v>
      </c>
      <c r="I85" s="68" t="s">
        <v>44</v>
      </c>
      <c r="J85" s="68" t="s">
        <v>44</v>
      </c>
      <c r="K85" s="68" t="s">
        <v>44</v>
      </c>
      <c r="L85" s="68" t="s">
        <v>44</v>
      </c>
      <c r="M85" s="68" t="s">
        <v>45</v>
      </c>
      <c r="N85" s="68" t="s">
        <v>45</v>
      </c>
      <c r="O85" s="68" t="s">
        <v>45</v>
      </c>
      <c r="P85" s="68" t="s">
        <v>45</v>
      </c>
      <c r="Q85" s="44">
        <f>COUNTIF(F85:P85,"ENTREGUE")/COUNTA(MESES[[#This Row],[FEV]:[DEZ]])</f>
        <v>0.63636363636363635</v>
      </c>
    </row>
    <row r="86" spans="1:17" s="39" customFormat="1" ht="15" customHeight="1" x14ac:dyDescent="0.25">
      <c r="A86" s="85" t="s">
        <v>10</v>
      </c>
      <c r="B86" s="79" t="s">
        <v>102</v>
      </c>
      <c r="C86" s="82">
        <v>33102503</v>
      </c>
      <c r="D86" s="80" t="s">
        <v>137</v>
      </c>
      <c r="E86" s="68" t="s">
        <v>44</v>
      </c>
      <c r="F86" s="68" t="s">
        <v>44</v>
      </c>
      <c r="G86" s="68" t="s">
        <v>44</v>
      </c>
      <c r="H86" s="68" t="s">
        <v>44</v>
      </c>
      <c r="I86" s="68" t="s">
        <v>44</v>
      </c>
      <c r="J86" s="68" t="s">
        <v>44</v>
      </c>
      <c r="K86" s="68" t="s">
        <v>45</v>
      </c>
      <c r="L86" s="68" t="s">
        <v>45</v>
      </c>
      <c r="M86" s="68" t="s">
        <v>45</v>
      </c>
      <c r="N86" s="68" t="s">
        <v>45</v>
      </c>
      <c r="O86" s="68" t="s">
        <v>45</v>
      </c>
      <c r="P86" s="68" t="s">
        <v>45</v>
      </c>
      <c r="Q86" s="44">
        <f>COUNTIF(F86:P86,"ENTREGUE")/COUNTA(MESES[[#This Row],[FEV]:[DEZ]])</f>
        <v>0.45454545454545453</v>
      </c>
    </row>
    <row r="87" spans="1:17" s="39" customFormat="1" ht="15" customHeight="1" x14ac:dyDescent="0.25">
      <c r="A87" s="85" t="s">
        <v>10</v>
      </c>
      <c r="B87" s="79" t="s">
        <v>102</v>
      </c>
      <c r="C87" s="82">
        <v>33102520</v>
      </c>
      <c r="D87" s="80" t="s">
        <v>138</v>
      </c>
      <c r="E87" s="68" t="s">
        <v>44</v>
      </c>
      <c r="F87" s="68" t="s">
        <v>44</v>
      </c>
      <c r="G87" s="68" t="s">
        <v>44</v>
      </c>
      <c r="H87" s="68" t="s">
        <v>44</v>
      </c>
      <c r="I87" s="68" t="s">
        <v>45</v>
      </c>
      <c r="J87" s="68" t="s">
        <v>45</v>
      </c>
      <c r="K87" s="68" t="s">
        <v>45</v>
      </c>
      <c r="L87" s="68" t="s">
        <v>45</v>
      </c>
      <c r="M87" s="68" t="s">
        <v>45</v>
      </c>
      <c r="N87" s="68" t="s">
        <v>45</v>
      </c>
      <c r="O87" s="68" t="s">
        <v>45</v>
      </c>
      <c r="P87" s="68" t="s">
        <v>45</v>
      </c>
      <c r="Q87" s="44">
        <f>COUNTIF(F87:P87,"ENTREGUE")/COUNTA(MESES[[#This Row],[FEV]:[DEZ]])</f>
        <v>0.27272727272727271</v>
      </c>
    </row>
    <row r="88" spans="1:17" s="39" customFormat="1" ht="15" customHeight="1" x14ac:dyDescent="0.25">
      <c r="A88" s="85" t="s">
        <v>10</v>
      </c>
      <c r="B88" s="79" t="s">
        <v>102</v>
      </c>
      <c r="C88" s="82">
        <v>33108579</v>
      </c>
      <c r="D88" s="80" t="s">
        <v>139</v>
      </c>
      <c r="E88" s="68" t="s">
        <v>44</v>
      </c>
      <c r="F88" s="68" t="s">
        <v>44</v>
      </c>
      <c r="G88" s="68" t="s">
        <v>44</v>
      </c>
      <c r="H88" s="68" t="s">
        <v>44</v>
      </c>
      <c r="I88" s="68" t="s">
        <v>44</v>
      </c>
      <c r="J88" s="68" t="s">
        <v>44</v>
      </c>
      <c r="K88" s="68" t="s">
        <v>45</v>
      </c>
      <c r="L88" s="68" t="s">
        <v>45</v>
      </c>
      <c r="M88" s="68" t="s">
        <v>45</v>
      </c>
      <c r="N88" s="68" t="s">
        <v>45</v>
      </c>
      <c r="O88" s="68" t="s">
        <v>45</v>
      </c>
      <c r="P88" s="68" t="s">
        <v>45</v>
      </c>
      <c r="Q88" s="44">
        <f>COUNTIF(F88:P88,"ENTREGUE")/COUNTA(MESES[[#This Row],[FEV]:[DEZ]])</f>
        <v>0.45454545454545453</v>
      </c>
    </row>
    <row r="89" spans="1:17" s="39" customFormat="1" ht="15" customHeight="1" x14ac:dyDescent="0.25">
      <c r="A89" s="85" t="s">
        <v>10</v>
      </c>
      <c r="B89" s="79" t="s">
        <v>102</v>
      </c>
      <c r="C89" s="82">
        <v>33172919</v>
      </c>
      <c r="D89" s="80" t="s">
        <v>140</v>
      </c>
      <c r="E89" s="68" t="s">
        <v>44</v>
      </c>
      <c r="F89" s="68" t="s">
        <v>44</v>
      </c>
      <c r="G89" s="68" t="s">
        <v>44</v>
      </c>
      <c r="H89" s="68" t="s">
        <v>44</v>
      </c>
      <c r="I89" s="68" t="s">
        <v>44</v>
      </c>
      <c r="J89" s="68" t="s">
        <v>44</v>
      </c>
      <c r="K89" s="68" t="s">
        <v>44</v>
      </c>
      <c r="L89" s="68" t="s">
        <v>44</v>
      </c>
      <c r="M89" s="68" t="s">
        <v>44</v>
      </c>
      <c r="N89" s="68" t="s">
        <v>44</v>
      </c>
      <c r="O89" s="68" t="s">
        <v>44</v>
      </c>
      <c r="P89" s="68" t="s">
        <v>44</v>
      </c>
      <c r="Q89" s="44">
        <f>COUNTIF(F89:P89,"ENTREGUE")/COUNTA(MESES[[#This Row],[FEV]:[DEZ]])</f>
        <v>1</v>
      </c>
    </row>
    <row r="90" spans="1:17" s="39" customFormat="1" ht="15" customHeight="1" x14ac:dyDescent="0.25">
      <c r="A90" s="85" t="s">
        <v>10</v>
      </c>
      <c r="B90" s="79" t="s">
        <v>141</v>
      </c>
      <c r="C90" s="82">
        <v>33044325</v>
      </c>
      <c r="D90" s="80" t="s">
        <v>142</v>
      </c>
      <c r="E90" s="68" t="s">
        <v>44</v>
      </c>
      <c r="F90" s="68" t="s">
        <v>44</v>
      </c>
      <c r="G90" s="68" t="s">
        <v>44</v>
      </c>
      <c r="H90" s="68" t="s">
        <v>44</v>
      </c>
      <c r="I90" s="68" t="s">
        <v>44</v>
      </c>
      <c r="J90" s="68" t="s">
        <v>44</v>
      </c>
      <c r="K90" s="68" t="s">
        <v>44</v>
      </c>
      <c r="L90" s="68" t="s">
        <v>44</v>
      </c>
      <c r="M90" s="68" t="s">
        <v>44</v>
      </c>
      <c r="N90" s="68" t="s">
        <v>44</v>
      </c>
      <c r="O90" s="68" t="s">
        <v>44</v>
      </c>
      <c r="P90" s="68" t="s">
        <v>44</v>
      </c>
      <c r="Q90" s="44">
        <f>COUNTIF(F90:P90,"ENTREGUE")/COUNTA(MESES[[#This Row],[FEV]:[DEZ]])</f>
        <v>1</v>
      </c>
    </row>
    <row r="91" spans="1:17" s="39" customFormat="1" ht="15" customHeight="1" x14ac:dyDescent="0.25">
      <c r="A91" s="85" t="s">
        <v>10</v>
      </c>
      <c r="B91" s="79" t="s">
        <v>141</v>
      </c>
      <c r="C91" s="82">
        <v>33044333</v>
      </c>
      <c r="D91" s="80" t="s">
        <v>143</v>
      </c>
      <c r="E91" s="68" t="s">
        <v>44</v>
      </c>
      <c r="F91" s="68" t="s">
        <v>44</v>
      </c>
      <c r="G91" s="68" t="s">
        <v>44</v>
      </c>
      <c r="H91" s="68" t="s">
        <v>44</v>
      </c>
      <c r="I91" s="68" t="s">
        <v>44</v>
      </c>
      <c r="J91" s="68" t="s">
        <v>44</v>
      </c>
      <c r="K91" s="68" t="s">
        <v>44</v>
      </c>
      <c r="L91" s="68" t="s">
        <v>44</v>
      </c>
      <c r="M91" s="68" t="s">
        <v>44</v>
      </c>
      <c r="N91" s="68" t="s">
        <v>44</v>
      </c>
      <c r="O91" s="68" t="s">
        <v>44</v>
      </c>
      <c r="P91" s="68" t="s">
        <v>44</v>
      </c>
      <c r="Q91" s="44">
        <f>COUNTIF(F91:P91,"ENTREGUE")/COUNTA(MESES[[#This Row],[FEV]:[DEZ]])</f>
        <v>1</v>
      </c>
    </row>
    <row r="92" spans="1:17" s="39" customFormat="1" ht="15" customHeight="1" x14ac:dyDescent="0.25">
      <c r="A92" s="85" t="s">
        <v>10</v>
      </c>
      <c r="B92" s="79" t="s">
        <v>141</v>
      </c>
      <c r="C92" s="82">
        <v>33044368</v>
      </c>
      <c r="D92" s="80" t="s">
        <v>144</v>
      </c>
      <c r="E92" s="68" t="s">
        <v>44</v>
      </c>
      <c r="F92" s="68" t="s">
        <v>44</v>
      </c>
      <c r="G92" s="68" t="s">
        <v>44</v>
      </c>
      <c r="H92" s="68" t="s">
        <v>44</v>
      </c>
      <c r="I92" s="68" t="s">
        <v>44</v>
      </c>
      <c r="J92" s="68" t="s">
        <v>44</v>
      </c>
      <c r="K92" s="68" t="s">
        <v>44</v>
      </c>
      <c r="L92" s="68" t="s">
        <v>44</v>
      </c>
      <c r="M92" s="68" t="s">
        <v>44</v>
      </c>
      <c r="N92" s="68" t="s">
        <v>44</v>
      </c>
      <c r="O92" s="68" t="s">
        <v>45</v>
      </c>
      <c r="P92" s="68" t="s">
        <v>45</v>
      </c>
      <c r="Q92" s="44">
        <f>COUNTIF(F92:P92,"ENTREGUE")/COUNTA(MESES[[#This Row],[FEV]:[DEZ]])</f>
        <v>0.81818181818181823</v>
      </c>
    </row>
    <row r="93" spans="1:17" s="39" customFormat="1" ht="15" customHeight="1" x14ac:dyDescent="0.25">
      <c r="A93" s="85" t="s">
        <v>10</v>
      </c>
      <c r="B93" s="79" t="s">
        <v>141</v>
      </c>
      <c r="C93" s="82">
        <v>33044384</v>
      </c>
      <c r="D93" s="80" t="s">
        <v>145</v>
      </c>
      <c r="E93" s="68" t="s">
        <v>44</v>
      </c>
      <c r="F93" s="68" t="s">
        <v>44</v>
      </c>
      <c r="G93" s="68" t="s">
        <v>44</v>
      </c>
      <c r="H93" s="68" t="s">
        <v>44</v>
      </c>
      <c r="I93" s="68" t="s">
        <v>44</v>
      </c>
      <c r="J93" s="68" t="s">
        <v>44</v>
      </c>
      <c r="K93" s="68" t="s">
        <v>44</v>
      </c>
      <c r="L93" s="68" t="s">
        <v>44</v>
      </c>
      <c r="M93" s="68" t="s">
        <v>44</v>
      </c>
      <c r="N93" s="68" t="s">
        <v>44</v>
      </c>
      <c r="O93" s="68" t="s">
        <v>44</v>
      </c>
      <c r="P93" s="68" t="s">
        <v>44</v>
      </c>
      <c r="Q93" s="44">
        <f>COUNTIF(F93:P93,"ENTREGUE")/COUNTA(MESES[[#This Row],[FEV]:[DEZ]])</f>
        <v>1</v>
      </c>
    </row>
    <row r="94" spans="1:17" s="39" customFormat="1" ht="15" customHeight="1" x14ac:dyDescent="0.25">
      <c r="A94" s="85" t="s">
        <v>10</v>
      </c>
      <c r="B94" s="79" t="s">
        <v>141</v>
      </c>
      <c r="C94" s="82">
        <v>33044473</v>
      </c>
      <c r="D94" s="80" t="s">
        <v>146</v>
      </c>
      <c r="E94" s="68" t="s">
        <v>44</v>
      </c>
      <c r="F94" s="68" t="s">
        <v>44</v>
      </c>
      <c r="G94" s="68" t="s">
        <v>44</v>
      </c>
      <c r="H94" s="68" t="s">
        <v>44</v>
      </c>
      <c r="I94" s="68" t="s">
        <v>44</v>
      </c>
      <c r="J94" s="68" t="s">
        <v>44</v>
      </c>
      <c r="K94" s="68" t="s">
        <v>44</v>
      </c>
      <c r="L94" s="68" t="s">
        <v>44</v>
      </c>
      <c r="M94" s="68" t="s">
        <v>44</v>
      </c>
      <c r="N94" s="68" t="s">
        <v>44</v>
      </c>
      <c r="O94" s="68" t="s">
        <v>44</v>
      </c>
      <c r="P94" s="68" t="s">
        <v>44</v>
      </c>
      <c r="Q94" s="44">
        <f>COUNTIF(F94:P94,"ENTREGUE")/COUNTA(MESES[[#This Row],[FEV]:[DEZ]])</f>
        <v>1</v>
      </c>
    </row>
    <row r="95" spans="1:17" s="39" customFormat="1" ht="15" customHeight="1" x14ac:dyDescent="0.25">
      <c r="A95" s="85" t="s">
        <v>10</v>
      </c>
      <c r="B95" s="79" t="s">
        <v>141</v>
      </c>
      <c r="C95" s="82">
        <v>33044708</v>
      </c>
      <c r="D95" s="80" t="s">
        <v>147</v>
      </c>
      <c r="E95" s="68" t="s">
        <v>44</v>
      </c>
      <c r="F95" s="68" t="s">
        <v>44</v>
      </c>
      <c r="G95" s="68" t="s">
        <v>44</v>
      </c>
      <c r="H95" s="68" t="s">
        <v>44</v>
      </c>
      <c r="I95" s="68" t="s">
        <v>44</v>
      </c>
      <c r="J95" s="68" t="s">
        <v>45</v>
      </c>
      <c r="K95" s="68" t="s">
        <v>45</v>
      </c>
      <c r="L95" s="68" t="s">
        <v>45</v>
      </c>
      <c r="M95" s="68" t="s">
        <v>45</v>
      </c>
      <c r="N95" s="68" t="s">
        <v>45</v>
      </c>
      <c r="O95" s="68" t="s">
        <v>45</v>
      </c>
      <c r="P95" s="68" t="s">
        <v>45</v>
      </c>
      <c r="Q95" s="44">
        <f>COUNTIF(F95:P95,"ENTREGUE")/COUNTA(MESES[[#This Row],[FEV]:[DEZ]])</f>
        <v>0.36363636363636365</v>
      </c>
    </row>
    <row r="96" spans="1:17" s="39" customFormat="1" ht="15" customHeight="1" x14ac:dyDescent="0.25">
      <c r="A96" s="85" t="s">
        <v>10</v>
      </c>
      <c r="B96" s="79" t="s">
        <v>141</v>
      </c>
      <c r="C96" s="82">
        <v>33091412</v>
      </c>
      <c r="D96" s="80" t="s">
        <v>148</v>
      </c>
      <c r="E96" s="68" t="s">
        <v>44</v>
      </c>
      <c r="F96" s="68" t="s">
        <v>44</v>
      </c>
      <c r="G96" s="68" t="s">
        <v>44</v>
      </c>
      <c r="H96" s="68" t="s">
        <v>44</v>
      </c>
      <c r="I96" s="68" t="s">
        <v>44</v>
      </c>
      <c r="J96" s="68" t="s">
        <v>44</v>
      </c>
      <c r="K96" s="68" t="s">
        <v>44</v>
      </c>
      <c r="L96" s="68" t="s">
        <v>45</v>
      </c>
      <c r="M96" s="68" t="s">
        <v>45</v>
      </c>
      <c r="N96" s="68" t="s">
        <v>45</v>
      </c>
      <c r="O96" s="68" t="s">
        <v>45</v>
      </c>
      <c r="P96" s="68" t="s">
        <v>45</v>
      </c>
      <c r="Q96" s="44">
        <f>COUNTIF(F96:P96,"ENTREGUE")/COUNTA(MESES[[#This Row],[FEV]:[DEZ]])</f>
        <v>0.54545454545454541</v>
      </c>
    </row>
    <row r="97" spans="1:17" s="39" customFormat="1" ht="15" customHeight="1" x14ac:dyDescent="0.25">
      <c r="A97" s="86" t="s">
        <v>11</v>
      </c>
      <c r="B97" s="87" t="s">
        <v>149</v>
      </c>
      <c r="C97" s="93">
        <v>33038180</v>
      </c>
      <c r="D97" s="87" t="s">
        <v>150</v>
      </c>
      <c r="E97" s="68" t="s">
        <v>45</v>
      </c>
      <c r="F97" s="68" t="s">
        <v>45</v>
      </c>
      <c r="G97" s="68" t="s">
        <v>45</v>
      </c>
      <c r="H97" s="68" t="s">
        <v>45</v>
      </c>
      <c r="I97" s="68" t="s">
        <v>45</v>
      </c>
      <c r="J97" s="68" t="s">
        <v>45</v>
      </c>
      <c r="K97" s="68" t="s">
        <v>45</v>
      </c>
      <c r="L97" s="68" t="s">
        <v>45</v>
      </c>
      <c r="M97" s="68" t="s">
        <v>45</v>
      </c>
      <c r="N97" s="68" t="s">
        <v>45</v>
      </c>
      <c r="O97" s="68" t="s">
        <v>45</v>
      </c>
      <c r="P97" s="68" t="s">
        <v>45</v>
      </c>
      <c r="Q97" s="44">
        <f>COUNTIF(F97:P97,"ENTREGUE")/COUNTA(MESES[[#This Row],[FEV]:[DEZ]])</f>
        <v>0</v>
      </c>
    </row>
    <row r="98" spans="1:17" s="39" customFormat="1" ht="15" customHeight="1" x14ac:dyDescent="0.25">
      <c r="A98" s="86" t="s">
        <v>11</v>
      </c>
      <c r="B98" s="87" t="s">
        <v>151</v>
      </c>
      <c r="C98" s="93">
        <v>33038228</v>
      </c>
      <c r="D98" s="88" t="s">
        <v>152</v>
      </c>
      <c r="E98" s="68" t="s">
        <v>45</v>
      </c>
      <c r="F98" s="68" t="s">
        <v>45</v>
      </c>
      <c r="G98" s="68" t="s">
        <v>45</v>
      </c>
      <c r="H98" s="68" t="s">
        <v>45</v>
      </c>
      <c r="I98" s="68" t="s">
        <v>44</v>
      </c>
      <c r="J98" s="68" t="s">
        <v>45</v>
      </c>
      <c r="K98" s="68" t="s">
        <v>45</v>
      </c>
      <c r="L98" s="68" t="s">
        <v>45</v>
      </c>
      <c r="M98" s="68" t="s">
        <v>45</v>
      </c>
      <c r="N98" s="68" t="s">
        <v>45</v>
      </c>
      <c r="O98" s="68" t="s">
        <v>45</v>
      </c>
      <c r="P98" s="68" t="s">
        <v>45</v>
      </c>
      <c r="Q98" s="44">
        <f>COUNTIF(F98:P98,"ENTREGUE")/COUNTA(MESES[[#This Row],[FEV]:[DEZ]])</f>
        <v>9.0909090909090912E-2</v>
      </c>
    </row>
    <row r="99" spans="1:17" s="39" customFormat="1" ht="15" customHeight="1" x14ac:dyDescent="0.25">
      <c r="A99" s="86" t="s">
        <v>11</v>
      </c>
      <c r="B99" s="87" t="s">
        <v>151</v>
      </c>
      <c r="C99" s="93">
        <v>33038260</v>
      </c>
      <c r="D99" s="88" t="s">
        <v>153</v>
      </c>
      <c r="E99" s="68" t="s">
        <v>45</v>
      </c>
      <c r="F99" s="68" t="s">
        <v>45</v>
      </c>
      <c r="G99" s="68" t="s">
        <v>45</v>
      </c>
      <c r="H99" s="68" t="s">
        <v>45</v>
      </c>
      <c r="I99" s="68" t="s">
        <v>45</v>
      </c>
      <c r="J99" s="68" t="s">
        <v>45</v>
      </c>
      <c r="K99" s="68" t="s">
        <v>45</v>
      </c>
      <c r="L99" s="68" t="s">
        <v>45</v>
      </c>
      <c r="M99" s="68" t="s">
        <v>45</v>
      </c>
      <c r="N99" s="68" t="s">
        <v>45</v>
      </c>
      <c r="O99" s="68" t="s">
        <v>45</v>
      </c>
      <c r="P99" s="68" t="s">
        <v>45</v>
      </c>
      <c r="Q99" s="44">
        <f>COUNTIF(F99:P99,"ENTREGUE")/COUNTA(MESES[[#This Row],[FEV]:[DEZ]])</f>
        <v>0</v>
      </c>
    </row>
    <row r="100" spans="1:17" s="39" customFormat="1" ht="15" customHeight="1" x14ac:dyDescent="0.25">
      <c r="A100" s="86" t="s">
        <v>11</v>
      </c>
      <c r="B100" s="87" t="s">
        <v>149</v>
      </c>
      <c r="C100" s="93">
        <v>33038040</v>
      </c>
      <c r="D100" s="88" t="s">
        <v>154</v>
      </c>
      <c r="E100" s="68" t="s">
        <v>44</v>
      </c>
      <c r="F100" s="68" t="s">
        <v>44</v>
      </c>
      <c r="G100" s="68" t="s">
        <v>44</v>
      </c>
      <c r="H100" s="68" t="s">
        <v>44</v>
      </c>
      <c r="I100" s="68" t="s">
        <v>44</v>
      </c>
      <c r="J100" s="68" t="s">
        <v>44</v>
      </c>
      <c r="K100" s="68" t="s">
        <v>44</v>
      </c>
      <c r="L100" s="68" t="s">
        <v>44</v>
      </c>
      <c r="M100" s="68" t="s">
        <v>44</v>
      </c>
      <c r="N100" s="68" t="s">
        <v>44</v>
      </c>
      <c r="O100" s="68" t="s">
        <v>44</v>
      </c>
      <c r="P100" s="68" t="s">
        <v>44</v>
      </c>
      <c r="Q100" s="44">
        <f>COUNTIF(F100:P100,"ENTREGUE")/COUNTA(MESES[[#This Row],[FEV]:[DEZ]])</f>
        <v>1</v>
      </c>
    </row>
    <row r="101" spans="1:17" s="39" customFormat="1" ht="15" customHeight="1" x14ac:dyDescent="0.25">
      <c r="A101" s="86" t="s">
        <v>11</v>
      </c>
      <c r="B101" s="87" t="s">
        <v>155</v>
      </c>
      <c r="C101" s="93">
        <v>33038589</v>
      </c>
      <c r="D101" s="88" t="s">
        <v>156</v>
      </c>
      <c r="E101" s="68" t="s">
        <v>45</v>
      </c>
      <c r="F101" s="68" t="s">
        <v>44</v>
      </c>
      <c r="G101" s="68" t="s">
        <v>44</v>
      </c>
      <c r="H101" s="68" t="s">
        <v>44</v>
      </c>
      <c r="I101" s="68" t="s">
        <v>44</v>
      </c>
      <c r="J101" s="68" t="s">
        <v>44</v>
      </c>
      <c r="K101" s="68" t="s">
        <v>44</v>
      </c>
      <c r="L101" s="68" t="s">
        <v>44</v>
      </c>
      <c r="M101" s="68" t="s">
        <v>45</v>
      </c>
      <c r="N101" s="68" t="s">
        <v>44</v>
      </c>
      <c r="O101" s="68" t="s">
        <v>44</v>
      </c>
      <c r="P101" s="68" t="s">
        <v>44</v>
      </c>
      <c r="Q101" s="44">
        <f>COUNTIF(F101:P101,"ENTREGUE")/COUNTA(MESES[[#This Row],[FEV]:[DEZ]])</f>
        <v>0.90909090909090906</v>
      </c>
    </row>
    <row r="102" spans="1:17" s="39" customFormat="1" ht="15" customHeight="1" x14ac:dyDescent="0.25">
      <c r="A102" s="86" t="s">
        <v>11</v>
      </c>
      <c r="B102" s="87" t="s">
        <v>155</v>
      </c>
      <c r="C102" s="93">
        <v>33038724</v>
      </c>
      <c r="D102" s="88" t="s">
        <v>157</v>
      </c>
      <c r="E102" s="68" t="s">
        <v>45</v>
      </c>
      <c r="F102" s="68" t="s">
        <v>45</v>
      </c>
      <c r="G102" s="68" t="s">
        <v>44</v>
      </c>
      <c r="H102" s="68" t="s">
        <v>44</v>
      </c>
      <c r="I102" s="68" t="s">
        <v>44</v>
      </c>
      <c r="J102" s="68" t="s">
        <v>44</v>
      </c>
      <c r="K102" s="68" t="s">
        <v>44</v>
      </c>
      <c r="L102" s="68" t="s">
        <v>44</v>
      </c>
      <c r="M102" s="68" t="s">
        <v>44</v>
      </c>
      <c r="N102" s="68" t="s">
        <v>44</v>
      </c>
      <c r="O102" s="68" t="s">
        <v>45</v>
      </c>
      <c r="P102" s="68" t="s">
        <v>44</v>
      </c>
      <c r="Q102" s="44">
        <f>COUNTIF(F102:P102,"ENTREGUE")/COUNTA(MESES[[#This Row],[FEV]:[DEZ]])</f>
        <v>0.81818181818181823</v>
      </c>
    </row>
    <row r="103" spans="1:17" s="39" customFormat="1" ht="15" customHeight="1" x14ac:dyDescent="0.25">
      <c r="A103" s="86" t="s">
        <v>11</v>
      </c>
      <c r="B103" s="87" t="s">
        <v>155</v>
      </c>
      <c r="C103" s="93">
        <v>33038791</v>
      </c>
      <c r="D103" s="88" t="s">
        <v>158</v>
      </c>
      <c r="E103" s="68" t="s">
        <v>45</v>
      </c>
      <c r="F103" s="68" t="s">
        <v>45</v>
      </c>
      <c r="G103" s="68" t="s">
        <v>45</v>
      </c>
      <c r="H103" s="68" t="s">
        <v>45</v>
      </c>
      <c r="I103" s="68" t="s">
        <v>45</v>
      </c>
      <c r="J103" s="68" t="s">
        <v>45</v>
      </c>
      <c r="K103" s="68" t="s">
        <v>45</v>
      </c>
      <c r="L103" s="68" t="s">
        <v>45</v>
      </c>
      <c r="M103" s="68" t="s">
        <v>45</v>
      </c>
      <c r="N103" s="68" t="s">
        <v>45</v>
      </c>
      <c r="O103" s="68" t="s">
        <v>45</v>
      </c>
      <c r="P103" s="68" t="s">
        <v>45</v>
      </c>
      <c r="Q103" s="44">
        <f>COUNTIF(F103:P103,"ENTREGUE")/COUNTA(MESES[[#This Row],[FEV]:[DEZ]])</f>
        <v>0</v>
      </c>
    </row>
    <row r="104" spans="1:17" s="39" customFormat="1" ht="15" customHeight="1" x14ac:dyDescent="0.25">
      <c r="A104" s="86" t="s">
        <v>11</v>
      </c>
      <c r="B104" s="87" t="s">
        <v>155</v>
      </c>
      <c r="C104" s="93">
        <v>33038473</v>
      </c>
      <c r="D104" s="88" t="s">
        <v>159</v>
      </c>
      <c r="E104" s="68" t="s">
        <v>44</v>
      </c>
      <c r="F104" s="68" t="s">
        <v>44</v>
      </c>
      <c r="G104" s="68" t="s">
        <v>44</v>
      </c>
      <c r="H104" s="68" t="s">
        <v>44</v>
      </c>
      <c r="I104" s="68" t="s">
        <v>44</v>
      </c>
      <c r="J104" s="68" t="s">
        <v>44</v>
      </c>
      <c r="K104" s="68" t="s">
        <v>44</v>
      </c>
      <c r="L104" s="68" t="s">
        <v>44</v>
      </c>
      <c r="M104" s="68" t="s">
        <v>44</v>
      </c>
      <c r="N104" s="68" t="s">
        <v>44</v>
      </c>
      <c r="O104" s="68" t="s">
        <v>44</v>
      </c>
      <c r="P104" s="68" t="s">
        <v>44</v>
      </c>
      <c r="Q104" s="44">
        <f>COUNTIF(F104:P104,"ENTREGUE")/COUNTA(MESES[[#This Row],[FEV]:[DEZ]])</f>
        <v>1</v>
      </c>
    </row>
    <row r="105" spans="1:17" s="39" customFormat="1" ht="15" customHeight="1" x14ac:dyDescent="0.25">
      <c r="A105" s="86" t="s">
        <v>11</v>
      </c>
      <c r="B105" s="87" t="s">
        <v>155</v>
      </c>
      <c r="C105" s="93">
        <v>33094098</v>
      </c>
      <c r="D105" s="88" t="s">
        <v>160</v>
      </c>
      <c r="E105" s="68" t="s">
        <v>44</v>
      </c>
      <c r="F105" s="68" t="s">
        <v>44</v>
      </c>
      <c r="G105" s="68" t="s">
        <v>44</v>
      </c>
      <c r="H105" s="68" t="s">
        <v>44</v>
      </c>
      <c r="I105" s="68" t="s">
        <v>44</v>
      </c>
      <c r="J105" s="68" t="s">
        <v>44</v>
      </c>
      <c r="K105" s="68" t="s">
        <v>44</v>
      </c>
      <c r="L105" s="68" t="s">
        <v>44</v>
      </c>
      <c r="M105" s="68" t="s">
        <v>44</v>
      </c>
      <c r="N105" s="68" t="s">
        <v>44</v>
      </c>
      <c r="O105" s="68" t="s">
        <v>44</v>
      </c>
      <c r="P105" s="68" t="s">
        <v>45</v>
      </c>
      <c r="Q105" s="44">
        <f>COUNTIF(F105:P105,"ENTREGUE")/COUNTA(MESES[[#This Row],[FEV]:[DEZ]])</f>
        <v>0.90909090909090906</v>
      </c>
    </row>
    <row r="106" spans="1:17" s="39" customFormat="1" ht="15" customHeight="1" x14ac:dyDescent="0.25">
      <c r="A106" s="86" t="s">
        <v>11</v>
      </c>
      <c r="B106" s="87" t="s">
        <v>161</v>
      </c>
      <c r="C106" s="93">
        <v>33017093</v>
      </c>
      <c r="D106" s="88" t="s">
        <v>162</v>
      </c>
      <c r="E106" s="68" t="s">
        <v>45</v>
      </c>
      <c r="F106" s="68" t="s">
        <v>45</v>
      </c>
      <c r="G106" s="68" t="s">
        <v>45</v>
      </c>
      <c r="H106" s="68" t="s">
        <v>44</v>
      </c>
      <c r="I106" s="68" t="s">
        <v>44</v>
      </c>
      <c r="J106" s="68" t="s">
        <v>45</v>
      </c>
      <c r="K106" s="68" t="s">
        <v>45</v>
      </c>
      <c r="L106" s="68" t="s">
        <v>44</v>
      </c>
      <c r="M106" s="68" t="s">
        <v>44</v>
      </c>
      <c r="N106" s="68" t="s">
        <v>44</v>
      </c>
      <c r="O106" s="68" t="s">
        <v>44</v>
      </c>
      <c r="P106" s="68" t="s">
        <v>44</v>
      </c>
      <c r="Q106" s="44">
        <f>COUNTIF(F106:P106,"ENTREGUE")/COUNTA(MESES[[#This Row],[FEV]:[DEZ]])</f>
        <v>0.63636363636363635</v>
      </c>
    </row>
    <row r="107" spans="1:17" s="39" customFormat="1" ht="15" customHeight="1" x14ac:dyDescent="0.25">
      <c r="A107" s="86" t="s">
        <v>11</v>
      </c>
      <c r="B107" s="87" t="s">
        <v>161</v>
      </c>
      <c r="C107" s="93">
        <v>33017107</v>
      </c>
      <c r="D107" s="88" t="s">
        <v>163</v>
      </c>
      <c r="E107" s="68" t="s">
        <v>44</v>
      </c>
      <c r="F107" s="68" t="s">
        <v>44</v>
      </c>
      <c r="G107" s="68" t="s">
        <v>44</v>
      </c>
      <c r="H107" s="68" t="s">
        <v>44</v>
      </c>
      <c r="I107" s="68" t="s">
        <v>44</v>
      </c>
      <c r="J107" s="68" t="s">
        <v>44</v>
      </c>
      <c r="K107" s="68" t="s">
        <v>44</v>
      </c>
      <c r="L107" s="68" t="s">
        <v>44</v>
      </c>
      <c r="M107" s="68" t="s">
        <v>44</v>
      </c>
      <c r="N107" s="68" t="s">
        <v>44</v>
      </c>
      <c r="O107" s="68" t="s">
        <v>44</v>
      </c>
      <c r="P107" s="68" t="s">
        <v>45</v>
      </c>
      <c r="Q107" s="44">
        <f>COUNTIF(F107:P107,"ENTREGUE")/COUNTA(MESES[[#This Row],[FEV]:[DEZ]])</f>
        <v>0.90909090909090906</v>
      </c>
    </row>
    <row r="108" spans="1:17" s="39" customFormat="1" ht="15" customHeight="1" x14ac:dyDescent="0.25">
      <c r="A108" s="86" t="s">
        <v>11</v>
      </c>
      <c r="B108" s="87" t="s">
        <v>161</v>
      </c>
      <c r="C108" s="93">
        <v>33017492</v>
      </c>
      <c r="D108" s="88" t="s">
        <v>164</v>
      </c>
      <c r="E108" s="68" t="s">
        <v>45</v>
      </c>
      <c r="F108" s="68" t="s">
        <v>45</v>
      </c>
      <c r="G108" s="68" t="s">
        <v>45</v>
      </c>
      <c r="H108" s="68" t="s">
        <v>45</v>
      </c>
      <c r="I108" s="68" t="s">
        <v>45</v>
      </c>
      <c r="J108" s="68" t="s">
        <v>45</v>
      </c>
      <c r="K108" s="68" t="s">
        <v>45</v>
      </c>
      <c r="L108" s="68" t="s">
        <v>45</v>
      </c>
      <c r="M108" s="68" t="s">
        <v>45</v>
      </c>
      <c r="N108" s="68" t="s">
        <v>45</v>
      </c>
      <c r="O108" s="68" t="s">
        <v>45</v>
      </c>
      <c r="P108" s="68" t="s">
        <v>45</v>
      </c>
      <c r="Q108" s="44">
        <f>COUNTIF(F108:P108,"ENTREGUE")/COUNTA(MESES[[#This Row],[FEV]:[DEZ]])</f>
        <v>0</v>
      </c>
    </row>
    <row r="109" spans="1:17" s="39" customFormat="1" ht="15" customHeight="1" x14ac:dyDescent="0.25">
      <c r="A109" s="86" t="s">
        <v>11</v>
      </c>
      <c r="B109" s="87" t="s">
        <v>161</v>
      </c>
      <c r="C109" s="93">
        <v>33017522</v>
      </c>
      <c r="D109" s="88" t="s">
        <v>165</v>
      </c>
      <c r="E109" s="68" t="s">
        <v>44</v>
      </c>
      <c r="F109" s="68" t="s">
        <v>44</v>
      </c>
      <c r="G109" s="68" t="s">
        <v>44</v>
      </c>
      <c r="H109" s="68" t="s">
        <v>44</v>
      </c>
      <c r="I109" s="68" t="s">
        <v>44</v>
      </c>
      <c r="J109" s="68" t="s">
        <v>44</v>
      </c>
      <c r="K109" s="68" t="s">
        <v>44</v>
      </c>
      <c r="L109" s="68" t="s">
        <v>44</v>
      </c>
      <c r="M109" s="68" t="s">
        <v>44</v>
      </c>
      <c r="N109" s="68" t="s">
        <v>45</v>
      </c>
      <c r="O109" s="68" t="s">
        <v>45</v>
      </c>
      <c r="P109" s="68" t="s">
        <v>44</v>
      </c>
      <c r="Q109" s="44">
        <f>COUNTIF(F109:P109,"ENTREGUE")/COUNTA(MESES[[#This Row],[FEV]:[DEZ]])</f>
        <v>0.81818181818181823</v>
      </c>
    </row>
    <row r="110" spans="1:17" s="39" customFormat="1" ht="15" customHeight="1" x14ac:dyDescent="0.25">
      <c r="A110" s="86" t="s">
        <v>11</v>
      </c>
      <c r="B110" s="87" t="s">
        <v>161</v>
      </c>
      <c r="C110" s="93">
        <v>33017646</v>
      </c>
      <c r="D110" s="88" t="s">
        <v>166</v>
      </c>
      <c r="E110" s="68" t="s">
        <v>45</v>
      </c>
      <c r="F110" s="68" t="s">
        <v>44</v>
      </c>
      <c r="G110" s="68" t="s">
        <v>45</v>
      </c>
      <c r="H110" s="68" t="s">
        <v>44</v>
      </c>
      <c r="I110" s="68" t="s">
        <v>44</v>
      </c>
      <c r="J110" s="68" t="s">
        <v>44</v>
      </c>
      <c r="K110" s="68" t="s">
        <v>44</v>
      </c>
      <c r="L110" s="68" t="s">
        <v>44</v>
      </c>
      <c r="M110" s="68" t="s">
        <v>45</v>
      </c>
      <c r="N110" s="68" t="s">
        <v>45</v>
      </c>
      <c r="O110" s="68" t="s">
        <v>45</v>
      </c>
      <c r="P110" s="68" t="s">
        <v>45</v>
      </c>
      <c r="Q110" s="44">
        <f>COUNTIF(F110:P110,"ENTREGUE")/COUNTA(MESES[[#This Row],[FEV]:[DEZ]])</f>
        <v>0.54545454545454541</v>
      </c>
    </row>
    <row r="111" spans="1:17" s="39" customFormat="1" ht="15" customHeight="1" x14ac:dyDescent="0.25">
      <c r="A111" s="86" t="s">
        <v>11</v>
      </c>
      <c r="B111" s="87" t="s">
        <v>167</v>
      </c>
      <c r="C111" s="93">
        <v>33039186</v>
      </c>
      <c r="D111" s="88" t="s">
        <v>168</v>
      </c>
      <c r="E111" s="68" t="s">
        <v>44</v>
      </c>
      <c r="F111" s="68" t="s">
        <v>44</v>
      </c>
      <c r="G111" s="68" t="s">
        <v>44</v>
      </c>
      <c r="H111" s="68" t="s">
        <v>44</v>
      </c>
      <c r="I111" s="68" t="s">
        <v>44</v>
      </c>
      <c r="J111" s="68" t="s">
        <v>44</v>
      </c>
      <c r="K111" s="68" t="s">
        <v>44</v>
      </c>
      <c r="L111" s="68" t="s">
        <v>44</v>
      </c>
      <c r="M111" s="68" t="s">
        <v>44</v>
      </c>
      <c r="N111" s="68" t="s">
        <v>44</v>
      </c>
      <c r="O111" s="68" t="s">
        <v>44</v>
      </c>
      <c r="P111" s="68" t="s">
        <v>44</v>
      </c>
      <c r="Q111" s="44">
        <f>COUNTIF(F111:P111,"ENTREGUE")/COUNTA(MESES[[#This Row],[FEV]:[DEZ]])</f>
        <v>1</v>
      </c>
    </row>
    <row r="112" spans="1:17" s="39" customFormat="1" ht="15" customHeight="1" x14ac:dyDescent="0.25">
      <c r="A112" s="86" t="s">
        <v>11</v>
      </c>
      <c r="B112" s="87" t="s">
        <v>167</v>
      </c>
      <c r="C112" s="93">
        <v>33039402</v>
      </c>
      <c r="D112" s="88" t="s">
        <v>169</v>
      </c>
      <c r="E112" s="68" t="s">
        <v>44</v>
      </c>
      <c r="F112" s="68" t="s">
        <v>44</v>
      </c>
      <c r="G112" s="68" t="s">
        <v>44</v>
      </c>
      <c r="H112" s="68" t="s">
        <v>44</v>
      </c>
      <c r="I112" s="68" t="s">
        <v>44</v>
      </c>
      <c r="J112" s="68" t="s">
        <v>44</v>
      </c>
      <c r="K112" s="68" t="s">
        <v>44</v>
      </c>
      <c r="L112" s="68" t="s">
        <v>44</v>
      </c>
      <c r="M112" s="68" t="s">
        <v>44</v>
      </c>
      <c r="N112" s="68" t="s">
        <v>45</v>
      </c>
      <c r="O112" s="68" t="s">
        <v>44</v>
      </c>
      <c r="P112" s="68" t="s">
        <v>45</v>
      </c>
      <c r="Q112" s="44">
        <f>COUNTIF(F112:P112,"ENTREGUE")/COUNTA(MESES[[#This Row],[FEV]:[DEZ]])</f>
        <v>0.81818181818181823</v>
      </c>
    </row>
    <row r="113" spans="1:17" s="39" customFormat="1" ht="15" customHeight="1" x14ac:dyDescent="0.25">
      <c r="A113" s="86" t="s">
        <v>11</v>
      </c>
      <c r="B113" s="87" t="s">
        <v>167</v>
      </c>
      <c r="C113" s="93">
        <v>33103771</v>
      </c>
      <c r="D113" s="88" t="s">
        <v>170</v>
      </c>
      <c r="E113" s="68" t="s">
        <v>44</v>
      </c>
      <c r="F113" s="68" t="s">
        <v>44</v>
      </c>
      <c r="G113" s="68" t="s">
        <v>44</v>
      </c>
      <c r="H113" s="68" t="s">
        <v>44</v>
      </c>
      <c r="I113" s="68" t="s">
        <v>44</v>
      </c>
      <c r="J113" s="68" t="s">
        <v>44</v>
      </c>
      <c r="K113" s="68" t="s">
        <v>44</v>
      </c>
      <c r="L113" s="68" t="s">
        <v>44</v>
      </c>
      <c r="M113" s="68" t="s">
        <v>44</v>
      </c>
      <c r="N113" s="68" t="s">
        <v>44</v>
      </c>
      <c r="O113" s="68" t="s">
        <v>44</v>
      </c>
      <c r="P113" s="68" t="s">
        <v>45</v>
      </c>
      <c r="Q113" s="44">
        <f>COUNTIF(F113:P113,"ENTREGUE")/COUNTA(MESES[[#This Row],[FEV]:[DEZ]])</f>
        <v>0.90909090909090906</v>
      </c>
    </row>
    <row r="114" spans="1:17" s="39" customFormat="1" ht="15" customHeight="1" x14ac:dyDescent="0.25">
      <c r="A114" s="86" t="s">
        <v>11</v>
      </c>
      <c r="B114" s="87" t="s">
        <v>171</v>
      </c>
      <c r="C114" s="93">
        <v>33039585</v>
      </c>
      <c r="D114" s="88" t="s">
        <v>172</v>
      </c>
      <c r="E114" s="68" t="s">
        <v>45</v>
      </c>
      <c r="F114" s="68" t="s">
        <v>45</v>
      </c>
      <c r="G114" s="68" t="s">
        <v>45</v>
      </c>
      <c r="H114" s="68" t="s">
        <v>45</v>
      </c>
      <c r="I114" s="68" t="s">
        <v>45</v>
      </c>
      <c r="J114" s="68" t="s">
        <v>45</v>
      </c>
      <c r="K114" s="68" t="s">
        <v>45</v>
      </c>
      <c r="L114" s="68" t="s">
        <v>45</v>
      </c>
      <c r="M114" s="68" t="s">
        <v>45</v>
      </c>
      <c r="N114" s="68" t="s">
        <v>45</v>
      </c>
      <c r="O114" s="68" t="s">
        <v>45</v>
      </c>
      <c r="P114" s="68" t="s">
        <v>45</v>
      </c>
      <c r="Q114" s="44">
        <f>COUNTIF(F114:P114,"ENTREGUE")/COUNTA(MESES[[#This Row],[FEV]:[DEZ]])</f>
        <v>0</v>
      </c>
    </row>
    <row r="115" spans="1:17" s="39" customFormat="1" ht="15" customHeight="1" x14ac:dyDescent="0.25">
      <c r="A115" s="86" t="s">
        <v>11</v>
      </c>
      <c r="B115" s="87" t="s">
        <v>171</v>
      </c>
      <c r="C115" s="93">
        <v>33039593</v>
      </c>
      <c r="D115" s="88" t="s">
        <v>173</v>
      </c>
      <c r="E115" s="68" t="s">
        <v>45</v>
      </c>
      <c r="F115" s="68" t="s">
        <v>45</v>
      </c>
      <c r="G115" s="68" t="s">
        <v>45</v>
      </c>
      <c r="H115" s="68" t="s">
        <v>45</v>
      </c>
      <c r="I115" s="68" t="s">
        <v>45</v>
      </c>
      <c r="J115" s="68" t="s">
        <v>45</v>
      </c>
      <c r="K115" s="68" t="s">
        <v>45</v>
      </c>
      <c r="L115" s="68" t="s">
        <v>45</v>
      </c>
      <c r="M115" s="68" t="s">
        <v>45</v>
      </c>
      <c r="N115" s="68" t="s">
        <v>45</v>
      </c>
      <c r="O115" s="68" t="s">
        <v>45</v>
      </c>
      <c r="P115" s="68" t="s">
        <v>45</v>
      </c>
      <c r="Q115" s="44">
        <f>COUNTIF(F115:P115,"ENTREGUE")/COUNTA(MESES[[#This Row],[FEV]:[DEZ]])</f>
        <v>0</v>
      </c>
    </row>
    <row r="116" spans="1:17" s="39" customFormat="1" ht="15" customHeight="1" x14ac:dyDescent="0.25">
      <c r="A116" s="86" t="s">
        <v>11</v>
      </c>
      <c r="B116" s="87" t="s">
        <v>171</v>
      </c>
      <c r="C116" s="93">
        <v>33093601</v>
      </c>
      <c r="D116" s="88" t="s">
        <v>174</v>
      </c>
      <c r="E116" s="68" t="s">
        <v>45</v>
      </c>
      <c r="F116" s="68" t="s">
        <v>44</v>
      </c>
      <c r="G116" s="68" t="s">
        <v>44</v>
      </c>
      <c r="H116" s="68" t="s">
        <v>44</v>
      </c>
      <c r="I116" s="68" t="s">
        <v>44</v>
      </c>
      <c r="J116" s="68" t="s">
        <v>45</v>
      </c>
      <c r="K116" s="68" t="s">
        <v>45</v>
      </c>
      <c r="L116" s="68" t="s">
        <v>44</v>
      </c>
      <c r="M116" s="68" t="s">
        <v>45</v>
      </c>
      <c r="N116" s="68" t="s">
        <v>45</v>
      </c>
      <c r="O116" s="68" t="s">
        <v>45</v>
      </c>
      <c r="P116" s="68" t="s">
        <v>45</v>
      </c>
      <c r="Q116" s="44">
        <f>COUNTIF(F116:P116,"ENTREGUE")/COUNTA(MESES[[#This Row],[FEV]:[DEZ]])</f>
        <v>0.45454545454545453</v>
      </c>
    </row>
    <row r="117" spans="1:17" s="39" customFormat="1" ht="15" customHeight="1" x14ac:dyDescent="0.25">
      <c r="A117" s="86" t="s">
        <v>11</v>
      </c>
      <c r="B117" s="87" t="s">
        <v>171</v>
      </c>
      <c r="C117" s="93">
        <v>33039569</v>
      </c>
      <c r="D117" s="88" t="s">
        <v>175</v>
      </c>
      <c r="E117" s="68" t="s">
        <v>44</v>
      </c>
      <c r="F117" s="68" t="s">
        <v>44</v>
      </c>
      <c r="G117" s="68" t="s">
        <v>44</v>
      </c>
      <c r="H117" s="68" t="s">
        <v>44</v>
      </c>
      <c r="I117" s="68" t="s">
        <v>44</v>
      </c>
      <c r="J117" s="68" t="s">
        <v>44</v>
      </c>
      <c r="K117" s="68" t="s">
        <v>44</v>
      </c>
      <c r="L117" s="68" t="s">
        <v>44</v>
      </c>
      <c r="M117" s="68" t="s">
        <v>45</v>
      </c>
      <c r="N117" s="68" t="s">
        <v>44</v>
      </c>
      <c r="O117" s="68" t="s">
        <v>44</v>
      </c>
      <c r="P117" s="68" t="s">
        <v>44</v>
      </c>
      <c r="Q117" s="44">
        <f>COUNTIF(F117:P117,"ENTREGUE")/COUNTA(MESES[[#This Row],[FEV]:[DEZ]])</f>
        <v>0.90909090909090906</v>
      </c>
    </row>
    <row r="118" spans="1:17" s="39" customFormat="1" ht="15" customHeight="1" x14ac:dyDescent="0.25">
      <c r="A118" s="86" t="s">
        <v>11</v>
      </c>
      <c r="B118" s="87" t="s">
        <v>171</v>
      </c>
      <c r="C118" s="93">
        <v>33097224</v>
      </c>
      <c r="D118" s="88" t="s">
        <v>176</v>
      </c>
      <c r="E118" s="68" t="s">
        <v>45</v>
      </c>
      <c r="F118" s="68" t="s">
        <v>44</v>
      </c>
      <c r="G118" s="68" t="s">
        <v>44</v>
      </c>
      <c r="H118" s="68" t="s">
        <v>44</v>
      </c>
      <c r="I118" s="68" t="s">
        <v>44</v>
      </c>
      <c r="J118" s="68" t="s">
        <v>44</v>
      </c>
      <c r="K118" s="68" t="s">
        <v>44</v>
      </c>
      <c r="L118" s="68" t="s">
        <v>44</v>
      </c>
      <c r="M118" s="68" t="s">
        <v>44</v>
      </c>
      <c r="N118" s="68" t="s">
        <v>44</v>
      </c>
      <c r="O118" s="68" t="s">
        <v>44</v>
      </c>
      <c r="P118" s="68" t="s">
        <v>45</v>
      </c>
      <c r="Q118" s="44">
        <f>COUNTIF(F118:P118,"ENTREGUE")/COUNTA(MESES[[#This Row],[FEV]:[DEZ]])</f>
        <v>0.90909090909090906</v>
      </c>
    </row>
    <row r="119" spans="1:17" s="39" customFormat="1" ht="15" customHeight="1" x14ac:dyDescent="0.25">
      <c r="A119" s="86" t="s">
        <v>11</v>
      </c>
      <c r="B119" s="87" t="s">
        <v>177</v>
      </c>
      <c r="C119" s="93">
        <v>33034273</v>
      </c>
      <c r="D119" s="88" t="s">
        <v>178</v>
      </c>
      <c r="E119" s="68" t="s">
        <v>44</v>
      </c>
      <c r="F119" s="68" t="s">
        <v>44</v>
      </c>
      <c r="G119" s="68" t="s">
        <v>44</v>
      </c>
      <c r="H119" s="68" t="s">
        <v>44</v>
      </c>
      <c r="I119" s="68" t="s">
        <v>44</v>
      </c>
      <c r="J119" s="68" t="s">
        <v>44</v>
      </c>
      <c r="K119" s="68" t="s">
        <v>44</v>
      </c>
      <c r="L119" s="68" t="s">
        <v>45</v>
      </c>
      <c r="M119" s="68" t="s">
        <v>44</v>
      </c>
      <c r="N119" s="68" t="s">
        <v>44</v>
      </c>
      <c r="O119" s="68" t="s">
        <v>44</v>
      </c>
      <c r="P119" s="68" t="s">
        <v>45</v>
      </c>
      <c r="Q119" s="44">
        <f>COUNTIF(F119:P119,"ENTREGUE")/COUNTA(MESES[[#This Row],[FEV]:[DEZ]])</f>
        <v>0.81818181818181823</v>
      </c>
    </row>
    <row r="120" spans="1:17" s="39" customFormat="1" ht="15" customHeight="1" x14ac:dyDescent="0.25">
      <c r="A120" s="86" t="s">
        <v>11</v>
      </c>
      <c r="B120" s="87" t="s">
        <v>177</v>
      </c>
      <c r="C120" s="93">
        <v>33034311</v>
      </c>
      <c r="D120" s="88" t="s">
        <v>179</v>
      </c>
      <c r="E120" s="68" t="s">
        <v>44</v>
      </c>
      <c r="F120" s="68" t="s">
        <v>44</v>
      </c>
      <c r="G120" s="68" t="s">
        <v>44</v>
      </c>
      <c r="H120" s="68" t="s">
        <v>44</v>
      </c>
      <c r="I120" s="68" t="s">
        <v>44</v>
      </c>
      <c r="J120" s="68" t="s">
        <v>44</v>
      </c>
      <c r="K120" s="68" t="s">
        <v>44</v>
      </c>
      <c r="L120" s="68" t="s">
        <v>45</v>
      </c>
      <c r="M120" s="68" t="s">
        <v>44</v>
      </c>
      <c r="N120" s="68" t="s">
        <v>44</v>
      </c>
      <c r="O120" s="68" t="s">
        <v>44</v>
      </c>
      <c r="P120" s="68" t="s">
        <v>44</v>
      </c>
      <c r="Q120" s="44">
        <f>COUNTIF(F120:P120,"ENTREGUE")/COUNTA(MESES[[#This Row],[FEV]:[DEZ]])</f>
        <v>0.90909090909090906</v>
      </c>
    </row>
    <row r="121" spans="1:17" s="39" customFormat="1" ht="15" customHeight="1" x14ac:dyDescent="0.25">
      <c r="A121" s="86" t="s">
        <v>11</v>
      </c>
      <c r="B121" s="87" t="s">
        <v>177</v>
      </c>
      <c r="C121" s="93">
        <v>33034320</v>
      </c>
      <c r="D121" s="88" t="s">
        <v>180</v>
      </c>
      <c r="E121" s="68" t="s">
        <v>44</v>
      </c>
      <c r="F121" s="68" t="s">
        <v>44</v>
      </c>
      <c r="G121" s="68" t="s">
        <v>44</v>
      </c>
      <c r="H121" s="68" t="s">
        <v>44</v>
      </c>
      <c r="I121" s="68" t="s">
        <v>44</v>
      </c>
      <c r="J121" s="68" t="s">
        <v>44</v>
      </c>
      <c r="K121" s="68" t="s">
        <v>44</v>
      </c>
      <c r="L121" s="68" t="s">
        <v>44</v>
      </c>
      <c r="M121" s="68" t="s">
        <v>44</v>
      </c>
      <c r="N121" s="68" t="s">
        <v>44</v>
      </c>
      <c r="O121" s="68" t="s">
        <v>44</v>
      </c>
      <c r="P121" s="68" t="s">
        <v>44</v>
      </c>
      <c r="Q121" s="44">
        <f>COUNTIF(F121:P121,"ENTREGUE")/COUNTA(MESES[[#This Row],[FEV]:[DEZ]])</f>
        <v>1</v>
      </c>
    </row>
    <row r="122" spans="1:17" s="39" customFormat="1" ht="15" customHeight="1" x14ac:dyDescent="0.25">
      <c r="A122" s="86" t="s">
        <v>11</v>
      </c>
      <c r="B122" s="87" t="s">
        <v>177</v>
      </c>
      <c r="C122" s="93">
        <v>33034443</v>
      </c>
      <c r="D122" s="88" t="s">
        <v>181</v>
      </c>
      <c r="E122" s="68" t="s">
        <v>44</v>
      </c>
      <c r="F122" s="68" t="s">
        <v>44</v>
      </c>
      <c r="G122" s="68" t="s">
        <v>44</v>
      </c>
      <c r="H122" s="68" t="s">
        <v>44</v>
      </c>
      <c r="I122" s="68" t="s">
        <v>44</v>
      </c>
      <c r="J122" s="68" t="s">
        <v>44</v>
      </c>
      <c r="K122" s="68" t="s">
        <v>44</v>
      </c>
      <c r="L122" s="68" t="s">
        <v>44</v>
      </c>
      <c r="M122" s="68" t="s">
        <v>44</v>
      </c>
      <c r="N122" s="68" t="s">
        <v>44</v>
      </c>
      <c r="O122" s="68" t="s">
        <v>44</v>
      </c>
      <c r="P122" s="68" t="s">
        <v>44</v>
      </c>
      <c r="Q122" s="44">
        <f>COUNTIF(F122:P122,"ENTREGUE")/COUNTA(MESES[[#This Row],[FEV]:[DEZ]])</f>
        <v>1</v>
      </c>
    </row>
    <row r="123" spans="1:17" s="39" customFormat="1" ht="15" customHeight="1" x14ac:dyDescent="0.25">
      <c r="A123" s="86" t="s">
        <v>11</v>
      </c>
      <c r="B123" s="87" t="s">
        <v>177</v>
      </c>
      <c r="C123" s="93">
        <v>33034494</v>
      </c>
      <c r="D123" s="88" t="s">
        <v>182</v>
      </c>
      <c r="E123" s="68" t="s">
        <v>45</v>
      </c>
      <c r="F123" s="68" t="s">
        <v>45</v>
      </c>
      <c r="G123" s="68" t="s">
        <v>45</v>
      </c>
      <c r="H123" s="68" t="s">
        <v>45</v>
      </c>
      <c r="I123" s="68" t="s">
        <v>45</v>
      </c>
      <c r="J123" s="68" t="s">
        <v>44</v>
      </c>
      <c r="K123" s="68" t="s">
        <v>44</v>
      </c>
      <c r="L123" s="68" t="s">
        <v>45</v>
      </c>
      <c r="M123" s="68" t="s">
        <v>45</v>
      </c>
      <c r="N123" s="68" t="s">
        <v>45</v>
      </c>
      <c r="O123" s="68" t="s">
        <v>45</v>
      </c>
      <c r="P123" s="68" t="s">
        <v>45</v>
      </c>
      <c r="Q123" s="44">
        <f>COUNTIF(F123:P123,"ENTREGUE")/COUNTA(MESES[[#This Row],[FEV]:[DEZ]])</f>
        <v>0.18181818181818182</v>
      </c>
    </row>
    <row r="124" spans="1:17" s="39" customFormat="1" ht="15" customHeight="1" x14ac:dyDescent="0.25">
      <c r="A124" s="86" t="s">
        <v>11</v>
      </c>
      <c r="B124" s="87" t="s">
        <v>177</v>
      </c>
      <c r="C124" s="93">
        <v>33034508</v>
      </c>
      <c r="D124" s="88" t="s">
        <v>183</v>
      </c>
      <c r="E124" s="68" t="s">
        <v>44</v>
      </c>
      <c r="F124" s="68" t="s">
        <v>44</v>
      </c>
      <c r="G124" s="68" t="s">
        <v>45</v>
      </c>
      <c r="H124" s="68" t="s">
        <v>45</v>
      </c>
      <c r="I124" s="68" t="s">
        <v>45</v>
      </c>
      <c r="J124" s="68" t="s">
        <v>45</v>
      </c>
      <c r="K124" s="68" t="s">
        <v>45</v>
      </c>
      <c r="L124" s="68" t="s">
        <v>45</v>
      </c>
      <c r="M124" s="68" t="s">
        <v>45</v>
      </c>
      <c r="N124" s="68" t="s">
        <v>45</v>
      </c>
      <c r="O124" s="68" t="s">
        <v>45</v>
      </c>
      <c r="P124" s="68" t="s">
        <v>45</v>
      </c>
      <c r="Q124" s="44">
        <f>COUNTIF(F124:P124,"ENTREGUE")/COUNTA(MESES[[#This Row],[FEV]:[DEZ]])</f>
        <v>9.0909090909090912E-2</v>
      </c>
    </row>
    <row r="125" spans="1:17" s="39" customFormat="1" ht="15" customHeight="1" x14ac:dyDescent="0.25">
      <c r="A125" s="86" t="s">
        <v>11</v>
      </c>
      <c r="B125" s="87" t="s">
        <v>177</v>
      </c>
      <c r="C125" s="93">
        <v>33034516</v>
      </c>
      <c r="D125" s="88" t="s">
        <v>184</v>
      </c>
      <c r="E125" s="68" t="s">
        <v>44</v>
      </c>
      <c r="F125" s="68" t="s">
        <v>44</v>
      </c>
      <c r="G125" s="68" t="s">
        <v>44</v>
      </c>
      <c r="H125" s="68" t="s">
        <v>44</v>
      </c>
      <c r="I125" s="68" t="s">
        <v>44</v>
      </c>
      <c r="J125" s="68" t="s">
        <v>44</v>
      </c>
      <c r="K125" s="68" t="s">
        <v>44</v>
      </c>
      <c r="L125" s="68" t="s">
        <v>44</v>
      </c>
      <c r="M125" s="68" t="s">
        <v>44</v>
      </c>
      <c r="N125" s="68" t="s">
        <v>44</v>
      </c>
      <c r="O125" s="68" t="s">
        <v>44</v>
      </c>
      <c r="P125" s="68" t="s">
        <v>44</v>
      </c>
      <c r="Q125" s="44">
        <f>COUNTIF(F125:P125,"ENTREGUE")/COUNTA(MESES[[#This Row],[FEV]:[DEZ]])</f>
        <v>1</v>
      </c>
    </row>
    <row r="126" spans="1:17" s="39" customFormat="1" ht="15" customHeight="1" x14ac:dyDescent="0.25">
      <c r="A126" s="86" t="s">
        <v>11</v>
      </c>
      <c r="B126" s="87" t="s">
        <v>177</v>
      </c>
      <c r="C126" s="93">
        <v>33034540</v>
      </c>
      <c r="D126" s="88" t="s">
        <v>185</v>
      </c>
      <c r="E126" s="68" t="s">
        <v>44</v>
      </c>
      <c r="F126" s="68" t="s">
        <v>44</v>
      </c>
      <c r="G126" s="68" t="s">
        <v>44</v>
      </c>
      <c r="H126" s="68" t="s">
        <v>44</v>
      </c>
      <c r="I126" s="68" t="s">
        <v>44</v>
      </c>
      <c r="J126" s="68" t="s">
        <v>44</v>
      </c>
      <c r="K126" s="68" t="s">
        <v>44</v>
      </c>
      <c r="L126" s="68" t="s">
        <v>44</v>
      </c>
      <c r="M126" s="68" t="s">
        <v>44</v>
      </c>
      <c r="N126" s="68" t="s">
        <v>44</v>
      </c>
      <c r="O126" s="68" t="s">
        <v>44</v>
      </c>
      <c r="P126" s="68" t="s">
        <v>44</v>
      </c>
      <c r="Q126" s="44">
        <f>COUNTIF(F126:P126,"ENTREGUE")/COUNTA(MESES[[#This Row],[FEV]:[DEZ]])</f>
        <v>1</v>
      </c>
    </row>
    <row r="127" spans="1:17" s="39" customFormat="1" ht="15" customHeight="1" x14ac:dyDescent="0.25">
      <c r="A127" s="86" t="s">
        <v>11</v>
      </c>
      <c r="B127" s="87" t="s">
        <v>177</v>
      </c>
      <c r="C127" s="93">
        <v>33034869</v>
      </c>
      <c r="D127" s="88" t="s">
        <v>186</v>
      </c>
      <c r="E127" s="68" t="s">
        <v>44</v>
      </c>
      <c r="F127" s="68" t="s">
        <v>44</v>
      </c>
      <c r="G127" s="68" t="s">
        <v>44</v>
      </c>
      <c r="H127" s="68" t="s">
        <v>44</v>
      </c>
      <c r="I127" s="68" t="s">
        <v>44</v>
      </c>
      <c r="J127" s="68" t="s">
        <v>44</v>
      </c>
      <c r="K127" s="68" t="s">
        <v>44</v>
      </c>
      <c r="L127" s="68" t="s">
        <v>44</v>
      </c>
      <c r="M127" s="68" t="s">
        <v>44</v>
      </c>
      <c r="N127" s="68" t="s">
        <v>44</v>
      </c>
      <c r="O127" s="68" t="s">
        <v>45</v>
      </c>
      <c r="P127" s="68" t="s">
        <v>44</v>
      </c>
      <c r="Q127" s="44">
        <f>COUNTIF(F127:P127,"ENTREGUE")/COUNTA(MESES[[#This Row],[FEV]:[DEZ]])</f>
        <v>0.90909090909090906</v>
      </c>
    </row>
    <row r="128" spans="1:17" s="39" customFormat="1" ht="15" customHeight="1" x14ac:dyDescent="0.25">
      <c r="A128" s="86" t="s">
        <v>11</v>
      </c>
      <c r="B128" s="87" t="s">
        <v>177</v>
      </c>
      <c r="C128" s="93">
        <v>33094420</v>
      </c>
      <c r="D128" s="88" t="s">
        <v>187</v>
      </c>
      <c r="E128" s="68" t="s">
        <v>44</v>
      </c>
      <c r="F128" s="68" t="s">
        <v>44</v>
      </c>
      <c r="G128" s="68" t="s">
        <v>44</v>
      </c>
      <c r="H128" s="68" t="s">
        <v>44</v>
      </c>
      <c r="I128" s="68" t="s">
        <v>44</v>
      </c>
      <c r="J128" s="68" t="s">
        <v>44</v>
      </c>
      <c r="K128" s="68" t="s">
        <v>44</v>
      </c>
      <c r="L128" s="68" t="s">
        <v>44</v>
      </c>
      <c r="M128" s="68" t="s">
        <v>44</v>
      </c>
      <c r="N128" s="68" t="s">
        <v>44</v>
      </c>
      <c r="O128" s="68" t="s">
        <v>44</v>
      </c>
      <c r="P128" s="68" t="s">
        <v>44</v>
      </c>
      <c r="Q128" s="44">
        <f>COUNTIF(F128:P128,"ENTREGUE")/COUNTA(MESES[[#This Row],[FEV]:[DEZ]])</f>
        <v>1</v>
      </c>
    </row>
    <row r="129" spans="1:17" s="39" customFormat="1" ht="15" customHeight="1" x14ac:dyDescent="0.25">
      <c r="A129" s="86" t="s">
        <v>11</v>
      </c>
      <c r="B129" s="87" t="s">
        <v>177</v>
      </c>
      <c r="C129" s="93">
        <v>33098573</v>
      </c>
      <c r="D129" s="88" t="s">
        <v>188</v>
      </c>
      <c r="E129" s="68" t="s">
        <v>44</v>
      </c>
      <c r="F129" s="68" t="s">
        <v>44</v>
      </c>
      <c r="G129" s="68" t="s">
        <v>44</v>
      </c>
      <c r="H129" s="68" t="s">
        <v>44</v>
      </c>
      <c r="I129" s="68" t="s">
        <v>44</v>
      </c>
      <c r="J129" s="68" t="s">
        <v>44</v>
      </c>
      <c r="K129" s="68" t="s">
        <v>44</v>
      </c>
      <c r="L129" s="68" t="s">
        <v>44</v>
      </c>
      <c r="M129" s="68" t="s">
        <v>44</v>
      </c>
      <c r="N129" s="68" t="s">
        <v>44</v>
      </c>
      <c r="O129" s="68" t="s">
        <v>44</v>
      </c>
      <c r="P129" s="68" t="s">
        <v>45</v>
      </c>
      <c r="Q129" s="44">
        <f>COUNTIF(F129:P129,"ENTREGUE")/COUNTA(MESES[[#This Row],[FEV]:[DEZ]])</f>
        <v>0.90909090909090906</v>
      </c>
    </row>
    <row r="130" spans="1:17" s="39" customFormat="1" ht="15" customHeight="1" x14ac:dyDescent="0.25">
      <c r="A130" s="86" t="s">
        <v>11</v>
      </c>
      <c r="B130" s="87" t="s">
        <v>189</v>
      </c>
      <c r="C130" s="93">
        <v>33035059</v>
      </c>
      <c r="D130" s="88" t="s">
        <v>190</v>
      </c>
      <c r="E130" s="68" t="s">
        <v>45</v>
      </c>
      <c r="F130" s="68" t="s">
        <v>44</v>
      </c>
      <c r="G130" s="68" t="s">
        <v>44</v>
      </c>
      <c r="H130" s="68" t="s">
        <v>44</v>
      </c>
      <c r="I130" s="68" t="s">
        <v>44</v>
      </c>
      <c r="J130" s="68" t="s">
        <v>44</v>
      </c>
      <c r="K130" s="68" t="s">
        <v>44</v>
      </c>
      <c r="L130" s="68" t="s">
        <v>44</v>
      </c>
      <c r="M130" s="68" t="s">
        <v>44</v>
      </c>
      <c r="N130" s="68" t="s">
        <v>44</v>
      </c>
      <c r="O130" s="68" t="s">
        <v>44</v>
      </c>
      <c r="P130" s="68" t="s">
        <v>44</v>
      </c>
      <c r="Q130" s="44">
        <f>COUNTIF(F130:P130,"ENTREGUE")/COUNTA(MESES[[#This Row],[FEV]:[DEZ]])</f>
        <v>1</v>
      </c>
    </row>
    <row r="131" spans="1:17" s="39" customFormat="1" ht="15" customHeight="1" x14ac:dyDescent="0.25">
      <c r="A131" s="86" t="s">
        <v>11</v>
      </c>
      <c r="B131" s="87" t="s">
        <v>189</v>
      </c>
      <c r="C131" s="93">
        <v>33035334</v>
      </c>
      <c r="D131" s="88" t="s">
        <v>191</v>
      </c>
      <c r="E131" s="68" t="s">
        <v>45</v>
      </c>
      <c r="F131" s="68" t="s">
        <v>45</v>
      </c>
      <c r="G131" s="68" t="s">
        <v>45</v>
      </c>
      <c r="H131" s="68" t="s">
        <v>45</v>
      </c>
      <c r="I131" s="68" t="s">
        <v>45</v>
      </c>
      <c r="J131" s="68" t="s">
        <v>45</v>
      </c>
      <c r="K131" s="68" t="s">
        <v>45</v>
      </c>
      <c r="L131" s="68" t="s">
        <v>45</v>
      </c>
      <c r="M131" s="68" t="s">
        <v>45</v>
      </c>
      <c r="N131" s="68" t="s">
        <v>45</v>
      </c>
      <c r="O131" s="68" t="s">
        <v>45</v>
      </c>
      <c r="P131" s="68" t="s">
        <v>45</v>
      </c>
      <c r="Q131" s="44">
        <f>COUNTIF(F131:P131,"ENTREGUE")/COUNTA(MESES[[#This Row],[FEV]:[DEZ]])</f>
        <v>0</v>
      </c>
    </row>
    <row r="132" spans="1:17" s="39" customFormat="1" ht="15" customHeight="1" x14ac:dyDescent="0.25">
      <c r="A132" s="86" t="s">
        <v>11</v>
      </c>
      <c r="B132" s="87" t="s">
        <v>192</v>
      </c>
      <c r="C132" s="93">
        <v>33035407</v>
      </c>
      <c r="D132" s="88" t="s">
        <v>1297</v>
      </c>
      <c r="E132" s="68" t="s">
        <v>44</v>
      </c>
      <c r="F132" s="68" t="s">
        <v>44</v>
      </c>
      <c r="G132" s="68" t="s">
        <v>44</v>
      </c>
      <c r="H132" s="68" t="s">
        <v>44</v>
      </c>
      <c r="I132" s="68" t="s">
        <v>44</v>
      </c>
      <c r="J132" s="68" t="s">
        <v>44</v>
      </c>
      <c r="K132" s="68" t="s">
        <v>44</v>
      </c>
      <c r="L132" s="68" t="s">
        <v>44</v>
      </c>
      <c r="M132" s="68" t="s">
        <v>44</v>
      </c>
      <c r="N132" s="68" t="s">
        <v>44</v>
      </c>
      <c r="O132" s="68" t="s">
        <v>44</v>
      </c>
      <c r="P132" s="68" t="s">
        <v>44</v>
      </c>
      <c r="Q132" s="44">
        <f>COUNTIF(F132:P132,"ENTREGUE")/COUNTA(MESES[[#This Row],[FEV]:[DEZ]])</f>
        <v>1</v>
      </c>
    </row>
    <row r="133" spans="1:17" s="39" customFormat="1" ht="15" customHeight="1" x14ac:dyDescent="0.25">
      <c r="A133" s="86" t="s">
        <v>11</v>
      </c>
      <c r="B133" s="87" t="s">
        <v>192</v>
      </c>
      <c r="C133" s="93">
        <v>33035458</v>
      </c>
      <c r="D133" s="88" t="s">
        <v>193</v>
      </c>
      <c r="E133" s="68" t="s">
        <v>44</v>
      </c>
      <c r="F133" s="68" t="s">
        <v>44</v>
      </c>
      <c r="G133" s="68" t="s">
        <v>44</v>
      </c>
      <c r="H133" s="68" t="s">
        <v>44</v>
      </c>
      <c r="I133" s="68" t="s">
        <v>44</v>
      </c>
      <c r="J133" s="68" t="s">
        <v>44</v>
      </c>
      <c r="K133" s="68" t="s">
        <v>44</v>
      </c>
      <c r="L133" s="68" t="s">
        <v>44</v>
      </c>
      <c r="M133" s="68" t="s">
        <v>44</v>
      </c>
      <c r="N133" s="68" t="s">
        <v>44</v>
      </c>
      <c r="O133" s="68" t="s">
        <v>44</v>
      </c>
      <c r="P133" s="68" t="s">
        <v>44</v>
      </c>
      <c r="Q133" s="44">
        <f>COUNTIF(F133:P133,"ENTREGUE")/COUNTA(MESES[[#This Row],[FEV]:[DEZ]])</f>
        <v>1</v>
      </c>
    </row>
    <row r="134" spans="1:17" s="39" customFormat="1" ht="15" customHeight="1" x14ac:dyDescent="0.25">
      <c r="A134" s="86" t="s">
        <v>11</v>
      </c>
      <c r="B134" s="87" t="s">
        <v>192</v>
      </c>
      <c r="C134" s="93">
        <v>33035466</v>
      </c>
      <c r="D134" s="88" t="s">
        <v>194</v>
      </c>
      <c r="E134" s="68" t="s">
        <v>45</v>
      </c>
      <c r="F134" s="68" t="s">
        <v>45</v>
      </c>
      <c r="G134" s="68" t="s">
        <v>45</v>
      </c>
      <c r="H134" s="68" t="s">
        <v>45</v>
      </c>
      <c r="I134" s="68" t="s">
        <v>45</v>
      </c>
      <c r="J134" s="68" t="s">
        <v>45</v>
      </c>
      <c r="K134" s="68" t="s">
        <v>45</v>
      </c>
      <c r="L134" s="68" t="s">
        <v>45</v>
      </c>
      <c r="M134" s="68" t="s">
        <v>45</v>
      </c>
      <c r="N134" s="68" t="s">
        <v>45</v>
      </c>
      <c r="O134" s="68" t="s">
        <v>45</v>
      </c>
      <c r="P134" s="68" t="s">
        <v>45</v>
      </c>
      <c r="Q134" s="44">
        <f>COUNTIF(F134:P134,"ENTREGUE")/COUNTA(MESES[[#This Row],[FEV]:[DEZ]])</f>
        <v>0</v>
      </c>
    </row>
    <row r="135" spans="1:17" s="39" customFormat="1" ht="15" customHeight="1" x14ac:dyDescent="0.25">
      <c r="A135" s="86" t="s">
        <v>11</v>
      </c>
      <c r="B135" s="87" t="s">
        <v>192</v>
      </c>
      <c r="C135" s="93">
        <v>33035628</v>
      </c>
      <c r="D135" s="88" t="s">
        <v>195</v>
      </c>
      <c r="E135" s="68" t="s">
        <v>44</v>
      </c>
      <c r="F135" s="68" t="s">
        <v>44</v>
      </c>
      <c r="G135" s="68" t="s">
        <v>44</v>
      </c>
      <c r="H135" s="68" t="s">
        <v>44</v>
      </c>
      <c r="I135" s="68" t="s">
        <v>44</v>
      </c>
      <c r="J135" s="68" t="s">
        <v>44</v>
      </c>
      <c r="K135" s="68" t="s">
        <v>44</v>
      </c>
      <c r="L135" s="68" t="s">
        <v>44</v>
      </c>
      <c r="M135" s="68" t="s">
        <v>44</v>
      </c>
      <c r="N135" s="68" t="s">
        <v>44</v>
      </c>
      <c r="O135" s="68" t="s">
        <v>44</v>
      </c>
      <c r="P135" s="68" t="s">
        <v>44</v>
      </c>
      <c r="Q135" s="44">
        <f>COUNTIF(F135:P135,"ENTREGUE")/COUNTA(MESES[[#This Row],[FEV]:[DEZ]])</f>
        <v>1</v>
      </c>
    </row>
    <row r="136" spans="1:17" s="39" customFormat="1" ht="15" customHeight="1" x14ac:dyDescent="0.25">
      <c r="A136" s="86" t="s">
        <v>11</v>
      </c>
      <c r="B136" s="87" t="s">
        <v>192</v>
      </c>
      <c r="C136" s="93">
        <v>33035644</v>
      </c>
      <c r="D136" s="88" t="s">
        <v>196</v>
      </c>
      <c r="E136" s="68" t="s">
        <v>45</v>
      </c>
      <c r="F136" s="68" t="s">
        <v>45</v>
      </c>
      <c r="G136" s="68" t="s">
        <v>45</v>
      </c>
      <c r="H136" s="68" t="s">
        <v>45</v>
      </c>
      <c r="I136" s="68" t="s">
        <v>45</v>
      </c>
      <c r="J136" s="68" t="s">
        <v>45</v>
      </c>
      <c r="K136" s="68" t="s">
        <v>45</v>
      </c>
      <c r="L136" s="68" t="s">
        <v>45</v>
      </c>
      <c r="M136" s="68" t="s">
        <v>45</v>
      </c>
      <c r="N136" s="68" t="s">
        <v>45</v>
      </c>
      <c r="O136" s="68" t="s">
        <v>45</v>
      </c>
      <c r="P136" s="68" t="s">
        <v>45</v>
      </c>
      <c r="Q136" s="44">
        <f>COUNTIF(F136:P136,"ENTREGUE")/COUNTA(MESES[[#This Row],[FEV]:[DEZ]])</f>
        <v>0</v>
      </c>
    </row>
    <row r="137" spans="1:17" s="39" customFormat="1" ht="15" customHeight="1" x14ac:dyDescent="0.25">
      <c r="A137" s="86" t="s">
        <v>11</v>
      </c>
      <c r="B137" s="87" t="s">
        <v>192</v>
      </c>
      <c r="C137" s="93">
        <v>33035679</v>
      </c>
      <c r="D137" s="88" t="s">
        <v>197</v>
      </c>
      <c r="E137" s="68" t="s">
        <v>44</v>
      </c>
      <c r="F137" s="68" t="s">
        <v>44</v>
      </c>
      <c r="G137" s="68" t="s">
        <v>44</v>
      </c>
      <c r="H137" s="68" t="s">
        <v>44</v>
      </c>
      <c r="I137" s="68" t="s">
        <v>44</v>
      </c>
      <c r="J137" s="68" t="s">
        <v>44</v>
      </c>
      <c r="K137" s="68" t="s">
        <v>44</v>
      </c>
      <c r="L137" s="68" t="s">
        <v>44</v>
      </c>
      <c r="M137" s="68" t="s">
        <v>44</v>
      </c>
      <c r="N137" s="68" t="s">
        <v>44</v>
      </c>
      <c r="O137" s="68" t="s">
        <v>44</v>
      </c>
      <c r="P137" s="68" t="s">
        <v>45</v>
      </c>
      <c r="Q137" s="44">
        <f>COUNTIF(F137:P137,"ENTREGUE")/COUNTA(MESES[[#This Row],[FEV]:[DEZ]])</f>
        <v>0.90909090909090906</v>
      </c>
    </row>
    <row r="138" spans="1:17" s="39" customFormat="1" ht="15" customHeight="1" x14ac:dyDescent="0.25">
      <c r="A138" s="86" t="s">
        <v>11</v>
      </c>
      <c r="B138" s="87" t="s">
        <v>192</v>
      </c>
      <c r="C138" s="93">
        <v>33035962</v>
      </c>
      <c r="D138" s="88" t="s">
        <v>198</v>
      </c>
      <c r="E138" s="68" t="s">
        <v>44</v>
      </c>
      <c r="F138" s="68" t="s">
        <v>44</v>
      </c>
      <c r="G138" s="68" t="s">
        <v>44</v>
      </c>
      <c r="H138" s="68" t="s">
        <v>44</v>
      </c>
      <c r="I138" s="68" t="s">
        <v>44</v>
      </c>
      <c r="J138" s="68" t="s">
        <v>44</v>
      </c>
      <c r="K138" s="68" t="s">
        <v>44</v>
      </c>
      <c r="L138" s="68" t="s">
        <v>44</v>
      </c>
      <c r="M138" s="68" t="s">
        <v>45</v>
      </c>
      <c r="N138" s="68" t="s">
        <v>45</v>
      </c>
      <c r="O138" s="68" t="s">
        <v>45</v>
      </c>
      <c r="P138" s="68" t="s">
        <v>45</v>
      </c>
      <c r="Q138" s="44">
        <f>COUNTIF(F138:P138,"ENTREGUE")/COUNTA(MESES[[#This Row],[FEV]:[DEZ]])</f>
        <v>0.63636363636363635</v>
      </c>
    </row>
    <row r="139" spans="1:17" s="39" customFormat="1" ht="15" customHeight="1" x14ac:dyDescent="0.25">
      <c r="A139" s="86" t="s">
        <v>11</v>
      </c>
      <c r="B139" s="87" t="s">
        <v>192</v>
      </c>
      <c r="C139" s="93">
        <v>33036004</v>
      </c>
      <c r="D139" s="88" t="s">
        <v>199</v>
      </c>
      <c r="E139" s="68" t="s">
        <v>45</v>
      </c>
      <c r="F139" s="68" t="s">
        <v>45</v>
      </c>
      <c r="G139" s="68" t="s">
        <v>45</v>
      </c>
      <c r="H139" s="68" t="s">
        <v>45</v>
      </c>
      <c r="I139" s="68" t="s">
        <v>44</v>
      </c>
      <c r="J139" s="68" t="s">
        <v>44</v>
      </c>
      <c r="K139" s="68" t="s">
        <v>45</v>
      </c>
      <c r="L139" s="68" t="s">
        <v>45</v>
      </c>
      <c r="M139" s="68" t="s">
        <v>45</v>
      </c>
      <c r="N139" s="68" t="s">
        <v>45</v>
      </c>
      <c r="O139" s="68" t="s">
        <v>45</v>
      </c>
      <c r="P139" s="68" t="s">
        <v>45</v>
      </c>
      <c r="Q139" s="44">
        <f>COUNTIF(F139:P139,"ENTREGUE")/COUNTA(MESES[[#This Row],[FEV]:[DEZ]])</f>
        <v>0.18181818181818182</v>
      </c>
    </row>
    <row r="140" spans="1:17" s="39" customFormat="1" ht="15" customHeight="1" x14ac:dyDescent="0.25">
      <c r="A140" s="86" t="s">
        <v>11</v>
      </c>
      <c r="B140" s="87" t="s">
        <v>192</v>
      </c>
      <c r="C140" s="93">
        <v>33036071</v>
      </c>
      <c r="D140" s="88" t="s">
        <v>200</v>
      </c>
      <c r="E140" s="68" t="s">
        <v>45</v>
      </c>
      <c r="F140" s="68" t="s">
        <v>45</v>
      </c>
      <c r="G140" s="68" t="s">
        <v>44</v>
      </c>
      <c r="H140" s="68" t="s">
        <v>44</v>
      </c>
      <c r="I140" s="68" t="s">
        <v>44</v>
      </c>
      <c r="J140" s="68" t="s">
        <v>44</v>
      </c>
      <c r="K140" s="68" t="s">
        <v>44</v>
      </c>
      <c r="L140" s="68" t="s">
        <v>44</v>
      </c>
      <c r="M140" s="68" t="s">
        <v>44</v>
      </c>
      <c r="N140" s="68" t="s">
        <v>44</v>
      </c>
      <c r="O140" s="68" t="s">
        <v>44</v>
      </c>
      <c r="P140" s="68" t="s">
        <v>44</v>
      </c>
      <c r="Q140" s="44">
        <f>COUNTIF(F140:P140,"ENTREGUE")/COUNTA(MESES[[#This Row],[FEV]:[DEZ]])</f>
        <v>0.90909090909090906</v>
      </c>
    </row>
    <row r="141" spans="1:17" s="39" customFormat="1" ht="15" customHeight="1" x14ac:dyDescent="0.25">
      <c r="A141" s="86" t="s">
        <v>11</v>
      </c>
      <c r="B141" s="87" t="s">
        <v>192</v>
      </c>
      <c r="C141" s="93">
        <v>33036209</v>
      </c>
      <c r="D141" s="88" t="s">
        <v>201</v>
      </c>
      <c r="E141" s="68" t="s">
        <v>44</v>
      </c>
      <c r="F141" s="68" t="s">
        <v>44</v>
      </c>
      <c r="G141" s="68" t="s">
        <v>44</v>
      </c>
      <c r="H141" s="68" t="s">
        <v>44</v>
      </c>
      <c r="I141" s="68" t="s">
        <v>44</v>
      </c>
      <c r="J141" s="68" t="s">
        <v>44</v>
      </c>
      <c r="K141" s="68" t="s">
        <v>44</v>
      </c>
      <c r="L141" s="68" t="s">
        <v>45</v>
      </c>
      <c r="M141" s="68" t="s">
        <v>44</v>
      </c>
      <c r="N141" s="68" t="s">
        <v>45</v>
      </c>
      <c r="O141" s="68" t="s">
        <v>45</v>
      </c>
      <c r="P141" s="68" t="s">
        <v>44</v>
      </c>
      <c r="Q141" s="44">
        <f>COUNTIF(F141:P141,"ENTREGUE")/COUNTA(MESES[[#This Row],[FEV]:[DEZ]])</f>
        <v>0.72727272727272729</v>
      </c>
    </row>
    <row r="142" spans="1:17" s="39" customFormat="1" ht="15" customHeight="1" x14ac:dyDescent="0.25">
      <c r="A142" s="86" t="s">
        <v>11</v>
      </c>
      <c r="B142" s="87" t="s">
        <v>192</v>
      </c>
      <c r="C142" s="93">
        <v>33036519</v>
      </c>
      <c r="D142" s="88" t="s">
        <v>202</v>
      </c>
      <c r="E142" s="68" t="s">
        <v>45</v>
      </c>
      <c r="F142" s="68" t="s">
        <v>44</v>
      </c>
      <c r="G142" s="68" t="s">
        <v>44</v>
      </c>
      <c r="H142" s="68" t="s">
        <v>44</v>
      </c>
      <c r="I142" s="68" t="s">
        <v>44</v>
      </c>
      <c r="J142" s="68" t="s">
        <v>44</v>
      </c>
      <c r="K142" s="68" t="s">
        <v>45</v>
      </c>
      <c r="L142" s="68" t="s">
        <v>45</v>
      </c>
      <c r="M142" s="68" t="s">
        <v>45</v>
      </c>
      <c r="N142" s="68" t="s">
        <v>45</v>
      </c>
      <c r="O142" s="68" t="s">
        <v>45</v>
      </c>
      <c r="P142" s="68" t="s">
        <v>45</v>
      </c>
      <c r="Q142" s="44">
        <f>COUNTIF(F142:P142,"ENTREGUE")/COUNTA(MESES[[#This Row],[FEV]:[DEZ]])</f>
        <v>0.45454545454545453</v>
      </c>
    </row>
    <row r="143" spans="1:17" s="39" customFormat="1" ht="15" customHeight="1" x14ac:dyDescent="0.25">
      <c r="A143" s="86" t="s">
        <v>11</v>
      </c>
      <c r="B143" s="87" t="s">
        <v>203</v>
      </c>
      <c r="C143" s="93">
        <v>33038872</v>
      </c>
      <c r="D143" s="88" t="s">
        <v>204</v>
      </c>
      <c r="E143" s="68" t="s">
        <v>44</v>
      </c>
      <c r="F143" s="68" t="s">
        <v>44</v>
      </c>
      <c r="G143" s="68" t="s">
        <v>44</v>
      </c>
      <c r="H143" s="68" t="s">
        <v>44</v>
      </c>
      <c r="I143" s="68" t="s">
        <v>44</v>
      </c>
      <c r="J143" s="68" t="s">
        <v>44</v>
      </c>
      <c r="K143" s="68" t="s">
        <v>44</v>
      </c>
      <c r="L143" s="68" t="s">
        <v>44</v>
      </c>
      <c r="M143" s="68" t="s">
        <v>44</v>
      </c>
      <c r="N143" s="68" t="s">
        <v>44</v>
      </c>
      <c r="O143" s="68" t="s">
        <v>44</v>
      </c>
      <c r="P143" s="68" t="s">
        <v>44</v>
      </c>
      <c r="Q143" s="44">
        <f>COUNTIF(F143:P143,"ENTREGUE")/COUNTA(MESES[[#This Row],[FEV]:[DEZ]])</f>
        <v>1</v>
      </c>
    </row>
    <row r="144" spans="1:17" s="39" customFormat="1" ht="15" customHeight="1" x14ac:dyDescent="0.25">
      <c r="A144" s="86" t="s">
        <v>11</v>
      </c>
      <c r="B144" s="87" t="s">
        <v>203</v>
      </c>
      <c r="C144" s="93">
        <v>33038880</v>
      </c>
      <c r="D144" s="88" t="s">
        <v>205</v>
      </c>
      <c r="E144" s="68" t="s">
        <v>44</v>
      </c>
      <c r="F144" s="68" t="s">
        <v>44</v>
      </c>
      <c r="G144" s="68" t="s">
        <v>44</v>
      </c>
      <c r="H144" s="68" t="s">
        <v>44</v>
      </c>
      <c r="I144" s="68" t="s">
        <v>44</v>
      </c>
      <c r="J144" s="68" t="s">
        <v>44</v>
      </c>
      <c r="K144" s="68" t="s">
        <v>44</v>
      </c>
      <c r="L144" s="68" t="s">
        <v>44</v>
      </c>
      <c r="M144" s="68" t="s">
        <v>44</v>
      </c>
      <c r="N144" s="68" t="s">
        <v>44</v>
      </c>
      <c r="O144" s="68" t="s">
        <v>44</v>
      </c>
      <c r="P144" s="68" t="s">
        <v>44</v>
      </c>
      <c r="Q144" s="44">
        <f>COUNTIF(F144:P144,"ENTREGUE")/COUNTA(MESES[[#This Row],[FEV]:[DEZ]])</f>
        <v>1</v>
      </c>
    </row>
    <row r="145" spans="1:17" s="39" customFormat="1" ht="15" customHeight="1" x14ac:dyDescent="0.25">
      <c r="A145" s="86" t="s">
        <v>11</v>
      </c>
      <c r="B145" s="87" t="s">
        <v>203</v>
      </c>
      <c r="C145" s="93">
        <v>33038929</v>
      </c>
      <c r="D145" s="88" t="s">
        <v>206</v>
      </c>
      <c r="E145" s="68" t="s">
        <v>44</v>
      </c>
      <c r="F145" s="68" t="s">
        <v>44</v>
      </c>
      <c r="G145" s="68" t="s">
        <v>44</v>
      </c>
      <c r="H145" s="68" t="s">
        <v>44</v>
      </c>
      <c r="I145" s="68" t="s">
        <v>45</v>
      </c>
      <c r="J145" s="68" t="s">
        <v>45</v>
      </c>
      <c r="K145" s="68" t="s">
        <v>45</v>
      </c>
      <c r="L145" s="68" t="s">
        <v>45</v>
      </c>
      <c r="M145" s="68" t="s">
        <v>45</v>
      </c>
      <c r="N145" s="68" t="s">
        <v>45</v>
      </c>
      <c r="O145" s="68" t="s">
        <v>45</v>
      </c>
      <c r="P145" s="68" t="s">
        <v>45</v>
      </c>
      <c r="Q145" s="44">
        <f>COUNTIF(F145:P145,"ENTREGUE")/COUNTA(MESES[[#This Row],[FEV]:[DEZ]])</f>
        <v>0.27272727272727271</v>
      </c>
    </row>
    <row r="146" spans="1:17" s="39" customFormat="1" ht="15" customHeight="1" x14ac:dyDescent="0.25">
      <c r="A146" s="86" t="s">
        <v>12</v>
      </c>
      <c r="B146" s="87" t="s">
        <v>207</v>
      </c>
      <c r="C146" s="93">
        <v>33131422</v>
      </c>
      <c r="D146" s="88" t="s">
        <v>208</v>
      </c>
      <c r="E146" s="68" t="s">
        <v>44</v>
      </c>
      <c r="F146" s="68" t="s">
        <v>44</v>
      </c>
      <c r="G146" s="68" t="s">
        <v>44</v>
      </c>
      <c r="H146" s="68" t="s">
        <v>44</v>
      </c>
      <c r="I146" s="68" t="s">
        <v>44</v>
      </c>
      <c r="J146" s="68" t="s">
        <v>44</v>
      </c>
      <c r="K146" s="68" t="s">
        <v>44</v>
      </c>
      <c r="L146" s="68" t="s">
        <v>44</v>
      </c>
      <c r="M146" s="68" t="s">
        <v>44</v>
      </c>
      <c r="N146" s="68" t="s">
        <v>44</v>
      </c>
      <c r="O146" s="68" t="s">
        <v>44</v>
      </c>
      <c r="P146" s="68" t="s">
        <v>44</v>
      </c>
      <c r="Q146" s="44">
        <f>COUNTIF(F146:P146,"ENTREGUE")/COUNTA(MESES[[#This Row],[FEV]:[DEZ]])</f>
        <v>1</v>
      </c>
    </row>
    <row r="147" spans="1:17" s="39" customFormat="1" ht="15" customHeight="1" x14ac:dyDescent="0.25">
      <c r="A147" s="86" t="s">
        <v>12</v>
      </c>
      <c r="B147" s="87" t="s">
        <v>209</v>
      </c>
      <c r="C147" s="93">
        <v>33170240</v>
      </c>
      <c r="D147" s="88" t="s">
        <v>210</v>
      </c>
      <c r="E147" s="68" t="s">
        <v>44</v>
      </c>
      <c r="F147" s="68" t="s">
        <v>44</v>
      </c>
      <c r="G147" s="68" t="s">
        <v>44</v>
      </c>
      <c r="H147" s="68" t="s">
        <v>44</v>
      </c>
      <c r="I147" s="68" t="s">
        <v>44</v>
      </c>
      <c r="J147" s="68" t="s">
        <v>44</v>
      </c>
      <c r="K147" s="68" t="s">
        <v>44</v>
      </c>
      <c r="L147" s="68" t="s">
        <v>44</v>
      </c>
      <c r="M147" s="68" t="s">
        <v>44</v>
      </c>
      <c r="N147" s="68" t="s">
        <v>44</v>
      </c>
      <c r="O147" s="68" t="s">
        <v>44</v>
      </c>
      <c r="P147" s="68" t="s">
        <v>44</v>
      </c>
      <c r="Q147" s="44">
        <f>COUNTIF(F147:P147,"ENTREGUE")/COUNTA(MESES[[#This Row],[FEV]:[DEZ]])</f>
        <v>1</v>
      </c>
    </row>
    <row r="148" spans="1:17" s="39" customFormat="1" ht="15" customHeight="1" x14ac:dyDescent="0.25">
      <c r="A148" s="86" t="s">
        <v>12</v>
      </c>
      <c r="B148" s="87" t="s">
        <v>211</v>
      </c>
      <c r="C148" s="93">
        <v>33166366</v>
      </c>
      <c r="D148" s="89" t="s">
        <v>212</v>
      </c>
      <c r="E148" s="68" t="s">
        <v>44</v>
      </c>
      <c r="F148" s="68" t="s">
        <v>44</v>
      </c>
      <c r="G148" s="68" t="s">
        <v>44</v>
      </c>
      <c r="H148" s="68" t="s">
        <v>44</v>
      </c>
      <c r="I148" s="68" t="s">
        <v>44</v>
      </c>
      <c r="J148" s="68" t="s">
        <v>44</v>
      </c>
      <c r="K148" s="68" t="s">
        <v>44</v>
      </c>
      <c r="L148" s="68" t="s">
        <v>44</v>
      </c>
      <c r="M148" s="68" t="s">
        <v>44</v>
      </c>
      <c r="N148" s="68" t="s">
        <v>44</v>
      </c>
      <c r="O148" s="68" t="s">
        <v>44</v>
      </c>
      <c r="P148" s="68" t="s">
        <v>44</v>
      </c>
      <c r="Q148" s="44">
        <f>COUNTIF(F148:P148,"ENTREGUE")/COUNTA(MESES[[#This Row],[FEV]:[DEZ]])</f>
        <v>1</v>
      </c>
    </row>
    <row r="149" spans="1:17" s="39" customFormat="1" ht="15" customHeight="1" x14ac:dyDescent="0.25">
      <c r="A149" s="87" t="s">
        <v>12</v>
      </c>
      <c r="B149" s="87" t="s">
        <v>211</v>
      </c>
      <c r="C149" s="132">
        <v>33194670</v>
      </c>
      <c r="D149" s="90" t="s">
        <v>213</v>
      </c>
      <c r="E149" s="68" t="s">
        <v>44</v>
      </c>
      <c r="F149" s="68" t="s">
        <v>44</v>
      </c>
      <c r="G149" s="68" t="s">
        <v>44</v>
      </c>
      <c r="H149" s="68" t="s">
        <v>44</v>
      </c>
      <c r="I149" s="68" t="s">
        <v>44</v>
      </c>
      <c r="J149" s="68" t="s">
        <v>44</v>
      </c>
      <c r="K149" s="68" t="s">
        <v>44</v>
      </c>
      <c r="L149" s="68" t="s">
        <v>44</v>
      </c>
      <c r="M149" s="68" t="s">
        <v>44</v>
      </c>
      <c r="N149" s="68" t="s">
        <v>44</v>
      </c>
      <c r="O149" s="68" t="s">
        <v>44</v>
      </c>
      <c r="P149" s="68" t="s">
        <v>44</v>
      </c>
      <c r="Q149" s="44">
        <f>COUNTIF(F149:P149,"ENTREGUE")/COUNTA(MESES[[#This Row],[FEV]:[DEZ]])</f>
        <v>1</v>
      </c>
    </row>
    <row r="150" spans="1:17" s="39" customFormat="1" ht="15" customHeight="1" x14ac:dyDescent="0.25">
      <c r="A150" s="86" t="s">
        <v>12</v>
      </c>
      <c r="B150" s="87" t="s">
        <v>102</v>
      </c>
      <c r="C150" s="93">
        <v>33172358</v>
      </c>
      <c r="D150" s="91" t="s">
        <v>214</v>
      </c>
      <c r="E150" s="68" t="s">
        <v>44</v>
      </c>
      <c r="F150" s="68" t="s">
        <v>44</v>
      </c>
      <c r="G150" s="68" t="s">
        <v>44</v>
      </c>
      <c r="H150" s="68" t="s">
        <v>44</v>
      </c>
      <c r="I150" s="68" t="s">
        <v>44</v>
      </c>
      <c r="J150" s="68" t="s">
        <v>44</v>
      </c>
      <c r="K150" s="68" t="s">
        <v>44</v>
      </c>
      <c r="L150" s="68" t="s">
        <v>44</v>
      </c>
      <c r="M150" s="68" t="s">
        <v>44</v>
      </c>
      <c r="N150" s="68" t="s">
        <v>44</v>
      </c>
      <c r="O150" s="68" t="s">
        <v>44</v>
      </c>
      <c r="P150" s="68" t="s">
        <v>44</v>
      </c>
      <c r="Q150" s="44">
        <f>COUNTIF(F150:P150,"ENTREGUE")/COUNTA(MESES[[#This Row],[FEV]:[DEZ]])</f>
        <v>1</v>
      </c>
    </row>
    <row r="151" spans="1:17" s="39" customFormat="1" ht="15" customHeight="1" x14ac:dyDescent="0.25">
      <c r="A151" s="86" t="s">
        <v>12</v>
      </c>
      <c r="B151" s="87" t="s">
        <v>215</v>
      </c>
      <c r="C151" s="93">
        <v>33063044</v>
      </c>
      <c r="D151" s="88" t="s">
        <v>216</v>
      </c>
      <c r="E151" s="133" t="s">
        <v>44</v>
      </c>
      <c r="F151" s="68" t="s">
        <v>44</v>
      </c>
      <c r="G151" s="68" t="s">
        <v>44</v>
      </c>
      <c r="H151" s="68" t="s">
        <v>44</v>
      </c>
      <c r="I151" s="68" t="s">
        <v>44</v>
      </c>
      <c r="J151" s="68" t="s">
        <v>44</v>
      </c>
      <c r="K151" s="68" t="s">
        <v>44</v>
      </c>
      <c r="L151" s="68" t="s">
        <v>44</v>
      </c>
      <c r="M151" s="68" t="s">
        <v>44</v>
      </c>
      <c r="N151" s="68" t="s">
        <v>44</v>
      </c>
      <c r="O151" s="68" t="s">
        <v>44</v>
      </c>
      <c r="P151" s="68" t="s">
        <v>44</v>
      </c>
      <c r="Q151" s="44">
        <f>COUNTIF(F151:P151,"ENTREGUE")/COUNTA(MESES[[#This Row],[FEV]:[DEZ]])</f>
        <v>1</v>
      </c>
    </row>
    <row r="152" spans="1:17" s="39" customFormat="1" ht="15" customHeight="1" x14ac:dyDescent="0.25">
      <c r="A152" s="86" t="s">
        <v>12</v>
      </c>
      <c r="B152" s="87" t="s">
        <v>215</v>
      </c>
      <c r="C152" s="93">
        <v>33063060</v>
      </c>
      <c r="D152" s="88" t="s">
        <v>217</v>
      </c>
      <c r="E152" s="68" t="s">
        <v>44</v>
      </c>
      <c r="F152" s="68" t="s">
        <v>44</v>
      </c>
      <c r="G152" s="68" t="s">
        <v>44</v>
      </c>
      <c r="H152" s="68" t="s">
        <v>44</v>
      </c>
      <c r="I152" s="68" t="s">
        <v>44</v>
      </c>
      <c r="J152" s="68" t="s">
        <v>44</v>
      </c>
      <c r="K152" s="68" t="s">
        <v>44</v>
      </c>
      <c r="L152" s="68" t="s">
        <v>44</v>
      </c>
      <c r="M152" s="68" t="s">
        <v>44</v>
      </c>
      <c r="N152" s="68" t="s">
        <v>44</v>
      </c>
      <c r="O152" s="68" t="s">
        <v>44</v>
      </c>
      <c r="P152" s="68" t="s">
        <v>44</v>
      </c>
      <c r="Q152" s="44">
        <f>COUNTIF(F152:P152,"ENTREGUE")/COUNTA(MESES[[#This Row],[FEV]:[DEZ]])</f>
        <v>1</v>
      </c>
    </row>
    <row r="153" spans="1:17" s="39" customFormat="1" ht="15" customHeight="1" x14ac:dyDescent="0.25">
      <c r="A153" s="86" t="s">
        <v>12</v>
      </c>
      <c r="B153" s="87" t="s">
        <v>215</v>
      </c>
      <c r="C153" s="93">
        <v>33066124</v>
      </c>
      <c r="D153" s="88" t="s">
        <v>218</v>
      </c>
      <c r="E153" s="68" t="s">
        <v>44</v>
      </c>
      <c r="F153" s="68" t="s">
        <v>44</v>
      </c>
      <c r="G153" s="68" t="s">
        <v>44</v>
      </c>
      <c r="H153" s="68" t="s">
        <v>44</v>
      </c>
      <c r="I153" s="68" t="s">
        <v>44</v>
      </c>
      <c r="J153" s="68" t="s">
        <v>44</v>
      </c>
      <c r="K153" s="68" t="s">
        <v>44</v>
      </c>
      <c r="L153" s="68" t="s">
        <v>44</v>
      </c>
      <c r="M153" s="68" t="s">
        <v>44</v>
      </c>
      <c r="N153" s="68" t="s">
        <v>44</v>
      </c>
      <c r="O153" s="68" t="s">
        <v>44</v>
      </c>
      <c r="P153" s="68" t="s">
        <v>44</v>
      </c>
      <c r="Q153" s="44">
        <f>COUNTIF(F153:P153,"ENTREGUE")/COUNTA(MESES[[#This Row],[FEV]:[DEZ]])</f>
        <v>1</v>
      </c>
    </row>
    <row r="154" spans="1:17" s="39" customFormat="1" ht="15" customHeight="1" x14ac:dyDescent="0.25">
      <c r="A154" s="86" t="s">
        <v>12</v>
      </c>
      <c r="B154" s="87" t="s">
        <v>215</v>
      </c>
      <c r="C154" s="93">
        <v>33079633</v>
      </c>
      <c r="D154" s="88" t="s">
        <v>219</v>
      </c>
      <c r="E154" s="68" t="s">
        <v>44</v>
      </c>
      <c r="F154" s="68" t="s">
        <v>44</v>
      </c>
      <c r="G154" s="68" t="s">
        <v>44</v>
      </c>
      <c r="H154" s="68" t="s">
        <v>44</v>
      </c>
      <c r="I154" s="68" t="s">
        <v>44</v>
      </c>
      <c r="J154" s="68" t="s">
        <v>44</v>
      </c>
      <c r="K154" s="68" t="s">
        <v>44</v>
      </c>
      <c r="L154" s="68" t="s">
        <v>44</v>
      </c>
      <c r="M154" s="68" t="s">
        <v>44</v>
      </c>
      <c r="N154" s="68" t="s">
        <v>44</v>
      </c>
      <c r="O154" s="68" t="s">
        <v>44</v>
      </c>
      <c r="P154" s="68" t="s">
        <v>44</v>
      </c>
      <c r="Q154" s="44">
        <f>COUNTIF(F154:P154,"ENTREGUE")/COUNTA(MESES[[#This Row],[FEV]:[DEZ]])</f>
        <v>1</v>
      </c>
    </row>
    <row r="155" spans="1:17" s="39" customFormat="1" ht="15" customHeight="1" x14ac:dyDescent="0.25">
      <c r="A155" s="86" t="s">
        <v>12</v>
      </c>
      <c r="B155" s="87" t="s">
        <v>215</v>
      </c>
      <c r="C155" s="93">
        <v>33079838</v>
      </c>
      <c r="D155" s="88" t="s">
        <v>220</v>
      </c>
      <c r="E155" s="68" t="s">
        <v>44</v>
      </c>
      <c r="F155" s="68" t="s">
        <v>44</v>
      </c>
      <c r="G155" s="68" t="s">
        <v>44</v>
      </c>
      <c r="H155" s="68" t="s">
        <v>44</v>
      </c>
      <c r="I155" s="68" t="s">
        <v>44</v>
      </c>
      <c r="J155" s="68" t="s">
        <v>44</v>
      </c>
      <c r="K155" s="68" t="s">
        <v>44</v>
      </c>
      <c r="L155" s="68" t="s">
        <v>44</v>
      </c>
      <c r="M155" s="68" t="s">
        <v>44</v>
      </c>
      <c r="N155" s="68" t="s">
        <v>44</v>
      </c>
      <c r="O155" s="68" t="s">
        <v>44</v>
      </c>
      <c r="P155" s="68" t="s">
        <v>44</v>
      </c>
      <c r="Q155" s="44">
        <f>COUNTIF(F155:P155,"ENTREGUE")/COUNTA(MESES[[#This Row],[FEV]:[DEZ]])</f>
        <v>1</v>
      </c>
    </row>
    <row r="156" spans="1:17" s="39" customFormat="1" ht="15" customHeight="1" x14ac:dyDescent="0.25">
      <c r="A156" s="86" t="s">
        <v>12</v>
      </c>
      <c r="B156" s="87" t="s">
        <v>215</v>
      </c>
      <c r="C156" s="93">
        <v>33079935</v>
      </c>
      <c r="D156" s="88" t="s">
        <v>221</v>
      </c>
      <c r="E156" s="68" t="s">
        <v>44</v>
      </c>
      <c r="F156" s="68" t="s">
        <v>44</v>
      </c>
      <c r="G156" s="68" t="s">
        <v>44</v>
      </c>
      <c r="H156" s="68" t="s">
        <v>44</v>
      </c>
      <c r="I156" s="68" t="s">
        <v>44</v>
      </c>
      <c r="J156" s="68" t="s">
        <v>44</v>
      </c>
      <c r="K156" s="68" t="s">
        <v>44</v>
      </c>
      <c r="L156" s="68" t="s">
        <v>44</v>
      </c>
      <c r="M156" s="68" t="s">
        <v>44</v>
      </c>
      <c r="N156" s="68" t="s">
        <v>44</v>
      </c>
      <c r="O156" s="68" t="s">
        <v>44</v>
      </c>
      <c r="P156" s="68" t="s">
        <v>44</v>
      </c>
      <c r="Q156" s="44">
        <f>COUNTIF(F156:P156,"ENTREGUE")/COUNTA(MESES[[#This Row],[FEV]:[DEZ]])</f>
        <v>1</v>
      </c>
    </row>
    <row r="157" spans="1:17" s="39" customFormat="1" ht="15" customHeight="1" x14ac:dyDescent="0.25">
      <c r="A157" s="86" t="s">
        <v>12</v>
      </c>
      <c r="B157" s="87" t="s">
        <v>215</v>
      </c>
      <c r="C157" s="93">
        <v>33111626</v>
      </c>
      <c r="D157" s="88" t="s">
        <v>222</v>
      </c>
      <c r="E157" s="68" t="s">
        <v>44</v>
      </c>
      <c r="F157" s="68" t="s">
        <v>44</v>
      </c>
      <c r="G157" s="68" t="s">
        <v>44</v>
      </c>
      <c r="H157" s="68" t="s">
        <v>44</v>
      </c>
      <c r="I157" s="68" t="s">
        <v>44</v>
      </c>
      <c r="J157" s="68" t="s">
        <v>44</v>
      </c>
      <c r="K157" s="68" t="s">
        <v>44</v>
      </c>
      <c r="L157" s="68" t="s">
        <v>44</v>
      </c>
      <c r="M157" s="68" t="s">
        <v>44</v>
      </c>
      <c r="N157" s="68" t="s">
        <v>44</v>
      </c>
      <c r="O157" s="68" t="s">
        <v>44</v>
      </c>
      <c r="P157" s="68" t="s">
        <v>44</v>
      </c>
      <c r="Q157" s="44">
        <f>COUNTIF(F157:P157,"ENTREGUE")/COUNTA(MESES[[#This Row],[FEV]:[DEZ]])</f>
        <v>1</v>
      </c>
    </row>
    <row r="158" spans="1:17" s="39" customFormat="1" ht="15" customHeight="1" x14ac:dyDescent="0.25">
      <c r="A158" s="86" t="s">
        <v>12</v>
      </c>
      <c r="B158" s="87" t="s">
        <v>215</v>
      </c>
      <c r="C158" s="93">
        <v>33111707</v>
      </c>
      <c r="D158" s="88" t="s">
        <v>223</v>
      </c>
      <c r="E158" s="68" t="s">
        <v>44</v>
      </c>
      <c r="F158" s="68" t="s">
        <v>44</v>
      </c>
      <c r="G158" s="68" t="s">
        <v>44</v>
      </c>
      <c r="H158" s="68" t="s">
        <v>44</v>
      </c>
      <c r="I158" s="68" t="s">
        <v>44</v>
      </c>
      <c r="J158" s="68" t="s">
        <v>44</v>
      </c>
      <c r="K158" s="68" t="s">
        <v>44</v>
      </c>
      <c r="L158" s="68" t="s">
        <v>44</v>
      </c>
      <c r="M158" s="68" t="s">
        <v>44</v>
      </c>
      <c r="N158" s="68" t="s">
        <v>44</v>
      </c>
      <c r="O158" s="68" t="s">
        <v>44</v>
      </c>
      <c r="P158" s="68" t="s">
        <v>44</v>
      </c>
      <c r="Q158" s="44">
        <f>COUNTIF(F158:P158,"ENTREGUE")/COUNTA(MESES[[#This Row],[FEV]:[DEZ]])</f>
        <v>1</v>
      </c>
    </row>
    <row r="159" spans="1:17" s="39" customFormat="1" ht="15" customHeight="1" x14ac:dyDescent="0.25">
      <c r="A159" s="86" t="s">
        <v>12</v>
      </c>
      <c r="B159" s="87" t="s">
        <v>215</v>
      </c>
      <c r="C159" s="93">
        <v>33124620</v>
      </c>
      <c r="D159" s="88" t="s">
        <v>224</v>
      </c>
      <c r="E159" s="68" t="s">
        <v>44</v>
      </c>
      <c r="F159" s="68" t="s">
        <v>44</v>
      </c>
      <c r="G159" s="68" t="s">
        <v>44</v>
      </c>
      <c r="H159" s="68" t="s">
        <v>44</v>
      </c>
      <c r="I159" s="68" t="s">
        <v>44</v>
      </c>
      <c r="J159" s="68" t="s">
        <v>44</v>
      </c>
      <c r="K159" s="68" t="s">
        <v>44</v>
      </c>
      <c r="L159" s="68" t="s">
        <v>44</v>
      </c>
      <c r="M159" s="68" t="s">
        <v>44</v>
      </c>
      <c r="N159" s="68" t="s">
        <v>44</v>
      </c>
      <c r="O159" s="68" t="s">
        <v>44</v>
      </c>
      <c r="P159" s="68" t="s">
        <v>44</v>
      </c>
      <c r="Q159" s="44">
        <f>COUNTIF(F159:P159,"ENTREGUE")/COUNTA(MESES[[#This Row],[FEV]:[DEZ]])</f>
        <v>1</v>
      </c>
    </row>
    <row r="160" spans="1:17" s="39" customFormat="1" ht="15" customHeight="1" x14ac:dyDescent="0.25">
      <c r="A160" s="86" t="s">
        <v>12</v>
      </c>
      <c r="B160" s="87" t="s">
        <v>215</v>
      </c>
      <c r="C160" s="93">
        <v>33136467</v>
      </c>
      <c r="D160" s="88" t="s">
        <v>225</v>
      </c>
      <c r="E160" s="68" t="s">
        <v>44</v>
      </c>
      <c r="F160" s="68" t="s">
        <v>44</v>
      </c>
      <c r="G160" s="68" t="s">
        <v>44</v>
      </c>
      <c r="H160" s="68" t="s">
        <v>44</v>
      </c>
      <c r="I160" s="68" t="s">
        <v>44</v>
      </c>
      <c r="J160" s="68" t="s">
        <v>44</v>
      </c>
      <c r="K160" s="68" t="s">
        <v>44</v>
      </c>
      <c r="L160" s="68" t="s">
        <v>44</v>
      </c>
      <c r="M160" s="68" t="s">
        <v>44</v>
      </c>
      <c r="N160" s="68" t="s">
        <v>44</v>
      </c>
      <c r="O160" s="68" t="s">
        <v>44</v>
      </c>
      <c r="P160" s="68" t="s">
        <v>44</v>
      </c>
      <c r="Q160" s="44">
        <f>COUNTIF(F160:P160,"ENTREGUE")/COUNTA(MESES[[#This Row],[FEV]:[DEZ]])</f>
        <v>1</v>
      </c>
    </row>
    <row r="161" spans="1:17" s="39" customFormat="1" ht="15" customHeight="1" x14ac:dyDescent="0.25">
      <c r="A161" s="86" t="s">
        <v>12</v>
      </c>
      <c r="B161" s="87" t="s">
        <v>215</v>
      </c>
      <c r="C161" s="93">
        <v>33136491</v>
      </c>
      <c r="D161" s="88" t="s">
        <v>226</v>
      </c>
      <c r="E161" s="68" t="s">
        <v>44</v>
      </c>
      <c r="F161" s="68" t="s">
        <v>44</v>
      </c>
      <c r="G161" s="68" t="s">
        <v>44</v>
      </c>
      <c r="H161" s="68" t="s">
        <v>44</v>
      </c>
      <c r="I161" s="68" t="s">
        <v>44</v>
      </c>
      <c r="J161" s="68" t="s">
        <v>44</v>
      </c>
      <c r="K161" s="68" t="s">
        <v>44</v>
      </c>
      <c r="L161" s="68" t="s">
        <v>44</v>
      </c>
      <c r="M161" s="68" t="s">
        <v>44</v>
      </c>
      <c r="N161" s="68" t="s">
        <v>44</v>
      </c>
      <c r="O161" s="68" t="s">
        <v>44</v>
      </c>
      <c r="P161" s="68" t="s">
        <v>44</v>
      </c>
      <c r="Q161" s="44">
        <f>COUNTIF(F161:P161,"ENTREGUE")/COUNTA(MESES[[#This Row],[FEV]:[DEZ]])</f>
        <v>1</v>
      </c>
    </row>
    <row r="162" spans="1:17" s="39" customFormat="1" ht="15" customHeight="1" x14ac:dyDescent="0.25">
      <c r="A162" s="86" t="s">
        <v>12</v>
      </c>
      <c r="B162" s="87" t="s">
        <v>215</v>
      </c>
      <c r="C162" s="93">
        <v>33136521</v>
      </c>
      <c r="D162" s="88" t="s">
        <v>227</v>
      </c>
      <c r="E162" s="68" t="s">
        <v>44</v>
      </c>
      <c r="F162" s="68" t="s">
        <v>44</v>
      </c>
      <c r="G162" s="68" t="s">
        <v>44</v>
      </c>
      <c r="H162" s="68" t="s">
        <v>44</v>
      </c>
      <c r="I162" s="68" t="s">
        <v>44</v>
      </c>
      <c r="J162" s="68" t="s">
        <v>44</v>
      </c>
      <c r="K162" s="68" t="s">
        <v>44</v>
      </c>
      <c r="L162" s="68" t="s">
        <v>44</v>
      </c>
      <c r="M162" s="68" t="s">
        <v>44</v>
      </c>
      <c r="N162" s="68" t="s">
        <v>44</v>
      </c>
      <c r="O162" s="68" t="s">
        <v>44</v>
      </c>
      <c r="P162" s="68" t="s">
        <v>44</v>
      </c>
      <c r="Q162" s="44">
        <f>COUNTIF(F162:P162,"ENTREGUE")/COUNTA(MESES[[#This Row],[FEV]:[DEZ]])</f>
        <v>1</v>
      </c>
    </row>
    <row r="163" spans="1:17" s="39" customFormat="1" ht="15" customHeight="1" x14ac:dyDescent="0.25">
      <c r="A163" s="86" t="s">
        <v>12</v>
      </c>
      <c r="B163" s="87" t="s">
        <v>215</v>
      </c>
      <c r="C163" s="93">
        <v>33136670</v>
      </c>
      <c r="D163" s="88" t="s">
        <v>228</v>
      </c>
      <c r="E163" s="68" t="s">
        <v>44</v>
      </c>
      <c r="F163" s="68" t="s">
        <v>44</v>
      </c>
      <c r="G163" s="68" t="s">
        <v>44</v>
      </c>
      <c r="H163" s="68" t="s">
        <v>44</v>
      </c>
      <c r="I163" s="68" t="s">
        <v>44</v>
      </c>
      <c r="J163" s="68" t="s">
        <v>44</v>
      </c>
      <c r="K163" s="68" t="s">
        <v>44</v>
      </c>
      <c r="L163" s="68" t="s">
        <v>44</v>
      </c>
      <c r="M163" s="68" t="s">
        <v>44</v>
      </c>
      <c r="N163" s="68" t="s">
        <v>44</v>
      </c>
      <c r="O163" s="68" t="s">
        <v>44</v>
      </c>
      <c r="P163" s="68" t="s">
        <v>44</v>
      </c>
      <c r="Q163" s="44">
        <f>COUNTIF(F163:P163,"ENTREGUE")/COUNTA(MESES[[#This Row],[FEV]:[DEZ]])</f>
        <v>1</v>
      </c>
    </row>
    <row r="164" spans="1:17" s="39" customFormat="1" ht="15" customHeight="1" x14ac:dyDescent="0.25">
      <c r="A164" s="86" t="s">
        <v>12</v>
      </c>
      <c r="B164" s="87" t="s">
        <v>215</v>
      </c>
      <c r="C164" s="93">
        <v>33146160</v>
      </c>
      <c r="D164" s="88" t="s">
        <v>229</v>
      </c>
      <c r="E164" s="68" t="s">
        <v>44</v>
      </c>
      <c r="F164" s="68" t="s">
        <v>44</v>
      </c>
      <c r="G164" s="68" t="s">
        <v>44</v>
      </c>
      <c r="H164" s="68" t="s">
        <v>44</v>
      </c>
      <c r="I164" s="68" t="s">
        <v>44</v>
      </c>
      <c r="J164" s="68" t="s">
        <v>44</v>
      </c>
      <c r="K164" s="68" t="s">
        <v>44</v>
      </c>
      <c r="L164" s="68" t="s">
        <v>44</v>
      </c>
      <c r="M164" s="68" t="s">
        <v>44</v>
      </c>
      <c r="N164" s="68" t="s">
        <v>44</v>
      </c>
      <c r="O164" s="68" t="s">
        <v>44</v>
      </c>
      <c r="P164" s="68" t="s">
        <v>44</v>
      </c>
      <c r="Q164" s="44">
        <f>COUNTIF(F164:P164,"ENTREGUE")/COUNTA(MESES[[#This Row],[FEV]:[DEZ]])</f>
        <v>1</v>
      </c>
    </row>
    <row r="165" spans="1:17" s="39" customFormat="1" ht="15" customHeight="1" x14ac:dyDescent="0.25">
      <c r="A165" s="86" t="s">
        <v>12</v>
      </c>
      <c r="B165" s="87" t="s">
        <v>215</v>
      </c>
      <c r="C165" s="93">
        <v>33153060</v>
      </c>
      <c r="D165" s="88" t="s">
        <v>230</v>
      </c>
      <c r="E165" s="68" t="s">
        <v>44</v>
      </c>
      <c r="F165" s="68" t="s">
        <v>44</v>
      </c>
      <c r="G165" s="68" t="s">
        <v>44</v>
      </c>
      <c r="H165" s="68" t="s">
        <v>44</v>
      </c>
      <c r="I165" s="68" t="s">
        <v>44</v>
      </c>
      <c r="J165" s="68" t="s">
        <v>44</v>
      </c>
      <c r="K165" s="68" t="s">
        <v>44</v>
      </c>
      <c r="L165" s="68" t="s">
        <v>44</v>
      </c>
      <c r="M165" s="68" t="s">
        <v>44</v>
      </c>
      <c r="N165" s="68" t="s">
        <v>44</v>
      </c>
      <c r="O165" s="68" t="s">
        <v>44</v>
      </c>
      <c r="P165" s="68" t="s">
        <v>44</v>
      </c>
      <c r="Q165" s="44">
        <f>COUNTIF(F165:P165,"ENTREGUE")/COUNTA(MESES[[#This Row],[FEV]:[DEZ]])</f>
        <v>1</v>
      </c>
    </row>
    <row r="166" spans="1:17" s="39" customFormat="1" ht="15" customHeight="1" x14ac:dyDescent="0.25">
      <c r="A166" s="86" t="s">
        <v>12</v>
      </c>
      <c r="B166" s="87" t="s">
        <v>215</v>
      </c>
      <c r="C166" s="93">
        <v>33170193</v>
      </c>
      <c r="D166" s="88" t="s">
        <v>231</v>
      </c>
      <c r="E166" s="68" t="s">
        <v>44</v>
      </c>
      <c r="F166" s="68" t="s">
        <v>44</v>
      </c>
      <c r="G166" s="68" t="s">
        <v>44</v>
      </c>
      <c r="H166" s="68" t="s">
        <v>44</v>
      </c>
      <c r="I166" s="68" t="s">
        <v>44</v>
      </c>
      <c r="J166" s="68" t="s">
        <v>44</v>
      </c>
      <c r="K166" s="68" t="s">
        <v>44</v>
      </c>
      <c r="L166" s="68" t="s">
        <v>44</v>
      </c>
      <c r="M166" s="68" t="s">
        <v>44</v>
      </c>
      <c r="N166" s="68" t="s">
        <v>44</v>
      </c>
      <c r="O166" s="68" t="s">
        <v>44</v>
      </c>
      <c r="P166" s="68" t="s">
        <v>44</v>
      </c>
      <c r="Q166" s="44">
        <f>COUNTIF(F166:P166,"ENTREGUE")/COUNTA(MESES[[#This Row],[FEV]:[DEZ]])</f>
        <v>1</v>
      </c>
    </row>
    <row r="167" spans="1:17" s="39" customFormat="1" ht="15" customHeight="1" x14ac:dyDescent="0.25">
      <c r="A167" s="86" t="s">
        <v>12</v>
      </c>
      <c r="B167" s="87" t="s">
        <v>215</v>
      </c>
      <c r="C167" s="93">
        <v>33170215</v>
      </c>
      <c r="D167" s="88" t="s">
        <v>232</v>
      </c>
      <c r="E167" s="68" t="s">
        <v>44</v>
      </c>
      <c r="F167" s="68" t="s">
        <v>44</v>
      </c>
      <c r="G167" s="68" t="s">
        <v>44</v>
      </c>
      <c r="H167" s="68" t="s">
        <v>44</v>
      </c>
      <c r="I167" s="68" t="s">
        <v>44</v>
      </c>
      <c r="J167" s="68" t="s">
        <v>44</v>
      </c>
      <c r="K167" s="68" t="s">
        <v>44</v>
      </c>
      <c r="L167" s="68" t="s">
        <v>44</v>
      </c>
      <c r="M167" s="68" t="s">
        <v>44</v>
      </c>
      <c r="N167" s="68" t="s">
        <v>44</v>
      </c>
      <c r="O167" s="68" t="s">
        <v>44</v>
      </c>
      <c r="P167" s="68" t="s">
        <v>44</v>
      </c>
      <c r="Q167" s="44">
        <f>COUNTIF(F167:P167,"ENTREGUE")/COUNTA(MESES[[#This Row],[FEV]:[DEZ]])</f>
        <v>1</v>
      </c>
    </row>
    <row r="168" spans="1:17" s="39" customFormat="1" ht="15" customHeight="1" x14ac:dyDescent="0.25">
      <c r="A168" s="86" t="s">
        <v>12</v>
      </c>
      <c r="B168" s="87" t="s">
        <v>215</v>
      </c>
      <c r="C168" s="93">
        <v>33228809</v>
      </c>
      <c r="D168" s="88" t="s">
        <v>233</v>
      </c>
      <c r="E168" s="68" t="s">
        <v>44</v>
      </c>
      <c r="F168" s="68" t="s">
        <v>44</v>
      </c>
      <c r="G168" s="68" t="s">
        <v>44</v>
      </c>
      <c r="H168" s="68" t="s">
        <v>44</v>
      </c>
      <c r="I168" s="68" t="s">
        <v>44</v>
      </c>
      <c r="J168" s="68" t="s">
        <v>44</v>
      </c>
      <c r="K168" s="68" t="s">
        <v>44</v>
      </c>
      <c r="L168" s="68" t="s">
        <v>44</v>
      </c>
      <c r="M168" s="68" t="s">
        <v>44</v>
      </c>
      <c r="N168" s="68" t="s">
        <v>44</v>
      </c>
      <c r="O168" s="68" t="s">
        <v>44</v>
      </c>
      <c r="P168" s="68" t="s">
        <v>44</v>
      </c>
      <c r="Q168" s="44">
        <f>COUNTIF(F168:P168,"ENTREGUE")/COUNTA(MESES[[#This Row],[FEV]:[DEZ]])</f>
        <v>1</v>
      </c>
    </row>
    <row r="169" spans="1:17" s="39" customFormat="1" ht="15" customHeight="1" x14ac:dyDescent="0.25">
      <c r="A169" s="86" t="s">
        <v>12</v>
      </c>
      <c r="B169" s="87" t="s">
        <v>215</v>
      </c>
      <c r="C169" s="93">
        <v>33337217</v>
      </c>
      <c r="D169" s="88" t="s">
        <v>234</v>
      </c>
      <c r="E169" s="68" t="s">
        <v>44</v>
      </c>
      <c r="F169" s="68" t="s">
        <v>44</v>
      </c>
      <c r="G169" s="68" t="s">
        <v>44</v>
      </c>
      <c r="H169" s="68" t="s">
        <v>44</v>
      </c>
      <c r="I169" s="68" t="s">
        <v>44</v>
      </c>
      <c r="J169" s="68" t="s">
        <v>44</v>
      </c>
      <c r="K169" s="68" t="s">
        <v>44</v>
      </c>
      <c r="L169" s="68" t="s">
        <v>44</v>
      </c>
      <c r="M169" s="68" t="s">
        <v>44</v>
      </c>
      <c r="N169" s="68" t="s">
        <v>44</v>
      </c>
      <c r="O169" s="68" t="s">
        <v>44</v>
      </c>
      <c r="P169" s="68" t="s">
        <v>44</v>
      </c>
      <c r="Q169" s="44">
        <f>COUNTIF(F169:P169,"ENTREGUE")/COUNTA(MESES[[#This Row],[FEV]:[DEZ]])</f>
        <v>1</v>
      </c>
    </row>
    <row r="170" spans="1:17" s="39" customFormat="1" ht="15" customHeight="1" x14ac:dyDescent="0.25">
      <c r="A170" s="86" t="s">
        <v>12</v>
      </c>
      <c r="B170" s="87" t="s">
        <v>215</v>
      </c>
      <c r="C170" s="93">
        <v>33340200</v>
      </c>
      <c r="D170" s="88" t="s">
        <v>235</v>
      </c>
      <c r="E170" s="68" t="s">
        <v>44</v>
      </c>
      <c r="F170" s="68" t="s">
        <v>44</v>
      </c>
      <c r="G170" s="68" t="s">
        <v>44</v>
      </c>
      <c r="H170" s="68" t="s">
        <v>44</v>
      </c>
      <c r="I170" s="68" t="s">
        <v>44</v>
      </c>
      <c r="J170" s="68" t="s">
        <v>44</v>
      </c>
      <c r="K170" s="68" t="s">
        <v>44</v>
      </c>
      <c r="L170" s="68" t="s">
        <v>44</v>
      </c>
      <c r="M170" s="68" t="s">
        <v>44</v>
      </c>
      <c r="N170" s="68" t="s">
        <v>44</v>
      </c>
      <c r="O170" s="68" t="s">
        <v>44</v>
      </c>
      <c r="P170" s="68" t="s">
        <v>44</v>
      </c>
      <c r="Q170" s="44">
        <f>COUNTIF(F170:P170,"ENTREGUE")/COUNTA(MESES[[#This Row],[FEV]:[DEZ]])</f>
        <v>1</v>
      </c>
    </row>
    <row r="171" spans="1:17" s="39" customFormat="1" ht="15" customHeight="1" x14ac:dyDescent="0.25">
      <c r="A171" s="86" t="s">
        <v>12</v>
      </c>
      <c r="B171" s="87" t="s">
        <v>236</v>
      </c>
      <c r="C171" s="93">
        <v>33170223</v>
      </c>
      <c r="D171" s="88" t="s">
        <v>237</v>
      </c>
      <c r="E171" s="68" t="s">
        <v>44</v>
      </c>
      <c r="F171" s="68" t="s">
        <v>44</v>
      </c>
      <c r="G171" s="68" t="s">
        <v>44</v>
      </c>
      <c r="H171" s="68" t="s">
        <v>44</v>
      </c>
      <c r="I171" s="68" t="s">
        <v>44</v>
      </c>
      <c r="J171" s="68" t="s">
        <v>44</v>
      </c>
      <c r="K171" s="68" t="s">
        <v>44</v>
      </c>
      <c r="L171" s="68" t="s">
        <v>44</v>
      </c>
      <c r="M171" s="68" t="s">
        <v>44</v>
      </c>
      <c r="N171" s="68" t="s">
        <v>44</v>
      </c>
      <c r="O171" s="68" t="s">
        <v>44</v>
      </c>
      <c r="P171" s="68" t="s">
        <v>44</v>
      </c>
      <c r="Q171" s="44">
        <f>COUNTIF(F171:P171,"ENTREGUE")/COUNTA(MESES[[#This Row],[FEV]:[DEZ]])</f>
        <v>1</v>
      </c>
    </row>
    <row r="172" spans="1:17" s="39" customFormat="1" ht="15" customHeight="1" x14ac:dyDescent="0.25">
      <c r="A172" s="86" t="s">
        <v>12</v>
      </c>
      <c r="B172" s="87" t="s">
        <v>236</v>
      </c>
      <c r="C172" s="93">
        <v>33170231</v>
      </c>
      <c r="D172" s="88" t="s">
        <v>238</v>
      </c>
      <c r="E172" s="68" t="s">
        <v>44</v>
      </c>
      <c r="F172" s="68" t="s">
        <v>44</v>
      </c>
      <c r="G172" s="68" t="s">
        <v>44</v>
      </c>
      <c r="H172" s="68" t="s">
        <v>44</v>
      </c>
      <c r="I172" s="68" t="s">
        <v>44</v>
      </c>
      <c r="J172" s="68" t="s">
        <v>44</v>
      </c>
      <c r="K172" s="68" t="s">
        <v>44</v>
      </c>
      <c r="L172" s="68" t="s">
        <v>44</v>
      </c>
      <c r="M172" s="68" t="s">
        <v>44</v>
      </c>
      <c r="N172" s="68" t="s">
        <v>44</v>
      </c>
      <c r="O172" s="68" t="s">
        <v>44</v>
      </c>
      <c r="P172" s="68" t="s">
        <v>44</v>
      </c>
      <c r="Q172" s="44">
        <f>COUNTIF(F172:P172,"ENTREGUE")/COUNTA(MESES[[#This Row],[FEV]:[DEZ]])</f>
        <v>1</v>
      </c>
    </row>
    <row r="173" spans="1:17" s="39" customFormat="1" ht="15" customHeight="1" x14ac:dyDescent="0.25">
      <c r="A173" s="85" t="s">
        <v>13</v>
      </c>
      <c r="B173" s="79" t="s">
        <v>211</v>
      </c>
      <c r="C173" s="82">
        <v>33052433</v>
      </c>
      <c r="D173" s="92" t="s">
        <v>244</v>
      </c>
      <c r="E173" s="68" t="s">
        <v>44</v>
      </c>
      <c r="F173" s="68" t="s">
        <v>44</v>
      </c>
      <c r="G173" s="68" t="s">
        <v>44</v>
      </c>
      <c r="H173" s="68" t="s">
        <v>44</v>
      </c>
      <c r="I173" s="68" t="s">
        <v>44</v>
      </c>
      <c r="J173" s="68" t="s">
        <v>45</v>
      </c>
      <c r="K173" s="68" t="s">
        <v>45</v>
      </c>
      <c r="L173" s="68" t="s">
        <v>45</v>
      </c>
      <c r="M173" s="68" t="s">
        <v>44</v>
      </c>
      <c r="N173" s="68" t="s">
        <v>45</v>
      </c>
      <c r="O173" s="68" t="s">
        <v>45</v>
      </c>
      <c r="P173" s="68" t="s">
        <v>45</v>
      </c>
      <c r="Q173" s="44">
        <f>COUNTIF(F173:P173,"ENTREGUE")/COUNTA(MESES[[#This Row],[FEV]:[DEZ]])</f>
        <v>0.45454545454545453</v>
      </c>
    </row>
    <row r="174" spans="1:17" s="39" customFormat="1" ht="15" customHeight="1" x14ac:dyDescent="0.25">
      <c r="A174" s="85" t="s">
        <v>13</v>
      </c>
      <c r="B174" s="79" t="s">
        <v>211</v>
      </c>
      <c r="C174" s="82">
        <v>33052441</v>
      </c>
      <c r="D174" s="92" t="s">
        <v>265</v>
      </c>
      <c r="E174" s="68" t="s">
        <v>44</v>
      </c>
      <c r="F174" s="68" t="s">
        <v>44</v>
      </c>
      <c r="G174" s="68" t="s">
        <v>44</v>
      </c>
      <c r="H174" s="68" t="s">
        <v>44</v>
      </c>
      <c r="I174" s="68" t="s">
        <v>44</v>
      </c>
      <c r="J174" s="68" t="s">
        <v>44</v>
      </c>
      <c r="K174" s="68" t="s">
        <v>44</v>
      </c>
      <c r="L174" s="68" t="s">
        <v>44</v>
      </c>
      <c r="M174" s="68" t="s">
        <v>44</v>
      </c>
      <c r="N174" s="68" t="s">
        <v>44</v>
      </c>
      <c r="O174" s="68" t="s">
        <v>44</v>
      </c>
      <c r="P174" s="68" t="s">
        <v>44</v>
      </c>
      <c r="Q174" s="44">
        <f>COUNTIF(F174:P174,"ENTREGUE")/COUNTA(MESES[[#This Row],[FEV]:[DEZ]])</f>
        <v>1</v>
      </c>
    </row>
    <row r="175" spans="1:17" s="39" customFormat="1" ht="15" customHeight="1" x14ac:dyDescent="0.25">
      <c r="A175" s="85" t="s">
        <v>13</v>
      </c>
      <c r="B175" s="79" t="s">
        <v>211</v>
      </c>
      <c r="C175" s="82">
        <v>33052492</v>
      </c>
      <c r="D175" s="92" t="s">
        <v>79</v>
      </c>
      <c r="E175" s="68" t="s">
        <v>44</v>
      </c>
      <c r="F175" s="68" t="s">
        <v>44</v>
      </c>
      <c r="G175" s="68" t="s">
        <v>44</v>
      </c>
      <c r="H175" s="68" t="s">
        <v>44</v>
      </c>
      <c r="I175" s="68" t="s">
        <v>44</v>
      </c>
      <c r="J175" s="68" t="s">
        <v>44</v>
      </c>
      <c r="K175" s="68" t="s">
        <v>44</v>
      </c>
      <c r="L175" s="68" t="s">
        <v>44</v>
      </c>
      <c r="M175" s="68" t="s">
        <v>44</v>
      </c>
      <c r="N175" s="68" t="s">
        <v>44</v>
      </c>
      <c r="O175" s="68" t="s">
        <v>44</v>
      </c>
      <c r="P175" s="68" t="s">
        <v>44</v>
      </c>
      <c r="Q175" s="44">
        <f>COUNTIF(F175:P175,"ENTREGUE")/COUNTA(MESES[[#This Row],[FEV]:[DEZ]])</f>
        <v>1</v>
      </c>
    </row>
    <row r="176" spans="1:17" s="39" customFormat="1" ht="15" customHeight="1" x14ac:dyDescent="0.25">
      <c r="A176" s="85" t="s">
        <v>13</v>
      </c>
      <c r="B176" s="79" t="s">
        <v>211</v>
      </c>
      <c r="C176" s="93">
        <v>33052514</v>
      </c>
      <c r="D176" s="92" t="s">
        <v>247</v>
      </c>
      <c r="E176" s="68" t="s">
        <v>44</v>
      </c>
      <c r="F176" s="68" t="s">
        <v>44</v>
      </c>
      <c r="G176" s="68" t="s">
        <v>44</v>
      </c>
      <c r="H176" s="68" t="s">
        <v>44</v>
      </c>
      <c r="I176" s="68" t="s">
        <v>44</v>
      </c>
      <c r="J176" s="68" t="s">
        <v>44</v>
      </c>
      <c r="K176" s="68" t="s">
        <v>44</v>
      </c>
      <c r="L176" s="68" t="s">
        <v>44</v>
      </c>
      <c r="M176" s="68" t="s">
        <v>44</v>
      </c>
      <c r="N176" s="68" t="s">
        <v>44</v>
      </c>
      <c r="O176" s="68" t="s">
        <v>44</v>
      </c>
      <c r="P176" s="68" t="s">
        <v>44</v>
      </c>
      <c r="Q176" s="44">
        <f>COUNTIF(F176:P176,"ENTREGUE")/COUNTA(MESES[[#This Row],[FEV]:[DEZ]])</f>
        <v>1</v>
      </c>
    </row>
    <row r="177" spans="1:17" s="39" customFormat="1" ht="15" customHeight="1" x14ac:dyDescent="0.25">
      <c r="A177" s="85" t="s">
        <v>13</v>
      </c>
      <c r="B177" s="79" t="s">
        <v>211</v>
      </c>
      <c r="C177" s="82">
        <v>33052530</v>
      </c>
      <c r="D177" s="92" t="s">
        <v>260</v>
      </c>
      <c r="E177" s="68" t="s">
        <v>44</v>
      </c>
      <c r="F177" s="68" t="s">
        <v>44</v>
      </c>
      <c r="G177" s="68" t="s">
        <v>44</v>
      </c>
      <c r="H177" s="68" t="s">
        <v>44</v>
      </c>
      <c r="I177" s="68" t="s">
        <v>44</v>
      </c>
      <c r="J177" s="68" t="s">
        <v>44</v>
      </c>
      <c r="K177" s="68" t="s">
        <v>44</v>
      </c>
      <c r="L177" s="68" t="s">
        <v>44</v>
      </c>
      <c r="M177" s="68" t="s">
        <v>44</v>
      </c>
      <c r="N177" s="68" t="s">
        <v>44</v>
      </c>
      <c r="O177" s="68" t="s">
        <v>44</v>
      </c>
      <c r="P177" s="68" t="s">
        <v>45</v>
      </c>
      <c r="Q177" s="44">
        <f>COUNTIF(F177:P177,"ENTREGUE")/COUNTA(MESES[[#This Row],[FEV]:[DEZ]])</f>
        <v>0.90909090909090906</v>
      </c>
    </row>
    <row r="178" spans="1:17" s="39" customFormat="1" ht="15" customHeight="1" x14ac:dyDescent="0.25">
      <c r="A178" s="85" t="s">
        <v>13</v>
      </c>
      <c r="B178" s="79" t="s">
        <v>211</v>
      </c>
      <c r="C178" s="82">
        <v>33100080</v>
      </c>
      <c r="D178" s="92" t="s">
        <v>307</v>
      </c>
      <c r="E178" s="68" t="s">
        <v>44</v>
      </c>
      <c r="F178" s="68" t="s">
        <v>44</v>
      </c>
      <c r="G178" s="68" t="s">
        <v>44</v>
      </c>
      <c r="H178" s="68" t="s">
        <v>44</v>
      </c>
      <c r="I178" s="68" t="s">
        <v>44</v>
      </c>
      <c r="J178" s="68" t="s">
        <v>44</v>
      </c>
      <c r="K178" s="68" t="s">
        <v>44</v>
      </c>
      <c r="L178" s="68" t="s">
        <v>44</v>
      </c>
      <c r="M178" s="68" t="s">
        <v>44</v>
      </c>
      <c r="N178" s="68" t="s">
        <v>44</v>
      </c>
      <c r="O178" s="68" t="s">
        <v>44</v>
      </c>
      <c r="P178" s="68" t="s">
        <v>45</v>
      </c>
      <c r="Q178" s="44">
        <f>COUNTIF(F178:P178,"ENTREGUE")/COUNTA(MESES[[#This Row],[FEV]:[DEZ]])</f>
        <v>0.90909090909090906</v>
      </c>
    </row>
    <row r="179" spans="1:17" s="39" customFormat="1" ht="15" customHeight="1" x14ac:dyDescent="0.25">
      <c r="A179" s="85" t="s">
        <v>13</v>
      </c>
      <c r="B179" s="79" t="s">
        <v>211</v>
      </c>
      <c r="C179" s="82">
        <v>33100217</v>
      </c>
      <c r="D179" s="92" t="s">
        <v>332</v>
      </c>
      <c r="E179" s="68" t="s">
        <v>44</v>
      </c>
      <c r="F179" s="68" t="s">
        <v>44</v>
      </c>
      <c r="G179" s="68" t="s">
        <v>44</v>
      </c>
      <c r="H179" s="68" t="s">
        <v>44</v>
      </c>
      <c r="I179" s="68" t="s">
        <v>44</v>
      </c>
      <c r="J179" s="68" t="s">
        <v>44</v>
      </c>
      <c r="K179" s="68" t="s">
        <v>44</v>
      </c>
      <c r="L179" s="68" t="s">
        <v>45</v>
      </c>
      <c r="M179" s="68" t="s">
        <v>45</v>
      </c>
      <c r="N179" s="68" t="s">
        <v>44</v>
      </c>
      <c r="O179" s="68" t="s">
        <v>44</v>
      </c>
      <c r="P179" s="68" t="s">
        <v>44</v>
      </c>
      <c r="Q179" s="44">
        <f>COUNTIF(F179:P179,"ENTREGUE")/COUNTA(MESES[[#This Row],[FEV]:[DEZ]])</f>
        <v>0.81818181818181823</v>
      </c>
    </row>
    <row r="180" spans="1:17" s="39" customFormat="1" ht="15" customHeight="1" x14ac:dyDescent="0.25">
      <c r="A180" s="85" t="s">
        <v>13</v>
      </c>
      <c r="B180" s="79" t="s">
        <v>211</v>
      </c>
      <c r="C180" s="82">
        <v>33101671</v>
      </c>
      <c r="D180" s="92" t="s">
        <v>306</v>
      </c>
      <c r="E180" s="68" t="s">
        <v>44</v>
      </c>
      <c r="F180" s="68" t="s">
        <v>44</v>
      </c>
      <c r="G180" s="68" t="s">
        <v>44</v>
      </c>
      <c r="H180" s="68" t="s">
        <v>44</v>
      </c>
      <c r="I180" s="68" t="s">
        <v>44</v>
      </c>
      <c r="J180" s="68" t="s">
        <v>44</v>
      </c>
      <c r="K180" s="68" t="s">
        <v>44</v>
      </c>
      <c r="L180" s="68" t="s">
        <v>44</v>
      </c>
      <c r="M180" s="68" t="s">
        <v>44</v>
      </c>
      <c r="N180" s="68" t="s">
        <v>44</v>
      </c>
      <c r="O180" s="68" t="s">
        <v>44</v>
      </c>
      <c r="P180" s="68" t="s">
        <v>45</v>
      </c>
      <c r="Q180" s="44">
        <f>COUNTIF(F180:P180,"ENTREGUE")/COUNTA(MESES[[#This Row],[FEV]:[DEZ]])</f>
        <v>0.90909090909090906</v>
      </c>
    </row>
    <row r="181" spans="1:17" s="39" customFormat="1" ht="15" customHeight="1" x14ac:dyDescent="0.25">
      <c r="A181" s="85" t="s">
        <v>13</v>
      </c>
      <c r="B181" s="79" t="s">
        <v>239</v>
      </c>
      <c r="C181" s="82">
        <v>33046549</v>
      </c>
      <c r="D181" s="92" t="s">
        <v>318</v>
      </c>
      <c r="E181" s="68" t="s">
        <v>44</v>
      </c>
      <c r="F181" s="68" t="s">
        <v>44</v>
      </c>
      <c r="G181" s="68" t="s">
        <v>44</v>
      </c>
      <c r="H181" s="68" t="s">
        <v>44</v>
      </c>
      <c r="I181" s="68" t="s">
        <v>44</v>
      </c>
      <c r="J181" s="68" t="s">
        <v>44</v>
      </c>
      <c r="K181" s="68" t="s">
        <v>44</v>
      </c>
      <c r="L181" s="68" t="s">
        <v>44</v>
      </c>
      <c r="M181" s="68" t="s">
        <v>44</v>
      </c>
      <c r="N181" s="68" t="s">
        <v>44</v>
      </c>
      <c r="O181" s="68" t="s">
        <v>44</v>
      </c>
      <c r="P181" s="68" t="s">
        <v>45</v>
      </c>
      <c r="Q181" s="44">
        <f>COUNTIF(F181:P181,"ENTREGUE")/COUNTA(MESES[[#This Row],[FEV]:[DEZ]])</f>
        <v>0.90909090909090906</v>
      </c>
    </row>
    <row r="182" spans="1:17" s="39" customFormat="1" ht="15" customHeight="1" x14ac:dyDescent="0.25">
      <c r="A182" s="85" t="s">
        <v>13</v>
      </c>
      <c r="B182" s="79" t="s">
        <v>239</v>
      </c>
      <c r="C182" s="82">
        <v>33058180</v>
      </c>
      <c r="D182" s="92" t="s">
        <v>297</v>
      </c>
      <c r="E182" s="68" t="s">
        <v>44</v>
      </c>
      <c r="F182" s="68" t="s">
        <v>44</v>
      </c>
      <c r="G182" s="68" t="s">
        <v>44</v>
      </c>
      <c r="H182" s="68" t="s">
        <v>44</v>
      </c>
      <c r="I182" s="68" t="s">
        <v>44</v>
      </c>
      <c r="J182" s="68" t="s">
        <v>44</v>
      </c>
      <c r="K182" s="68" t="s">
        <v>45</v>
      </c>
      <c r="L182" s="68" t="s">
        <v>44</v>
      </c>
      <c r="M182" s="68" t="s">
        <v>44</v>
      </c>
      <c r="N182" s="68" t="s">
        <v>44</v>
      </c>
      <c r="O182" s="68" t="s">
        <v>44</v>
      </c>
      <c r="P182" s="68" t="s">
        <v>45</v>
      </c>
      <c r="Q182" s="44">
        <f>COUNTIF(F182:P182,"ENTREGUE")/COUNTA(MESES[[#This Row],[FEV]:[DEZ]])</f>
        <v>0.81818181818181823</v>
      </c>
    </row>
    <row r="183" spans="1:17" s="39" customFormat="1" ht="15" customHeight="1" x14ac:dyDescent="0.25">
      <c r="A183" s="85" t="s">
        <v>13</v>
      </c>
      <c r="B183" s="79" t="s">
        <v>239</v>
      </c>
      <c r="C183" s="82">
        <v>33058199</v>
      </c>
      <c r="D183" s="92" t="s">
        <v>300</v>
      </c>
      <c r="E183" s="68" t="s">
        <v>44</v>
      </c>
      <c r="F183" s="68" t="s">
        <v>44</v>
      </c>
      <c r="G183" s="68" t="s">
        <v>44</v>
      </c>
      <c r="H183" s="68" t="s">
        <v>44</v>
      </c>
      <c r="I183" s="68" t="s">
        <v>44</v>
      </c>
      <c r="J183" s="68" t="s">
        <v>44</v>
      </c>
      <c r="K183" s="68" t="s">
        <v>44</v>
      </c>
      <c r="L183" s="68" t="s">
        <v>44</v>
      </c>
      <c r="M183" s="68" t="s">
        <v>44</v>
      </c>
      <c r="N183" s="68" t="s">
        <v>44</v>
      </c>
      <c r="O183" s="68" t="s">
        <v>45</v>
      </c>
      <c r="P183" s="68" t="s">
        <v>45</v>
      </c>
      <c r="Q183" s="44">
        <f>COUNTIF(F183:P183,"ENTREGUE")/COUNTA(MESES[[#This Row],[FEV]:[DEZ]])</f>
        <v>0.81818181818181823</v>
      </c>
    </row>
    <row r="184" spans="1:17" s="39" customFormat="1" ht="15" customHeight="1" x14ac:dyDescent="0.25">
      <c r="A184" s="85" t="s">
        <v>13</v>
      </c>
      <c r="B184" s="79" t="s">
        <v>239</v>
      </c>
      <c r="C184" s="82">
        <v>33058202</v>
      </c>
      <c r="D184" s="92" t="s">
        <v>305</v>
      </c>
      <c r="E184" s="68" t="s">
        <v>44</v>
      </c>
      <c r="F184" s="68" t="s">
        <v>44</v>
      </c>
      <c r="G184" s="68" t="s">
        <v>44</v>
      </c>
      <c r="H184" s="68" t="s">
        <v>44</v>
      </c>
      <c r="I184" s="68" t="s">
        <v>44</v>
      </c>
      <c r="J184" s="68" t="s">
        <v>44</v>
      </c>
      <c r="K184" s="68" t="s">
        <v>44</v>
      </c>
      <c r="L184" s="68" t="s">
        <v>44</v>
      </c>
      <c r="M184" s="68" t="s">
        <v>44</v>
      </c>
      <c r="N184" s="68" t="s">
        <v>44</v>
      </c>
      <c r="O184" s="68" t="s">
        <v>44</v>
      </c>
      <c r="P184" s="68" t="s">
        <v>44</v>
      </c>
      <c r="Q184" s="44">
        <f>COUNTIF(F184:P184,"ENTREGUE")/COUNTA(MESES[[#This Row],[FEV]:[DEZ]])</f>
        <v>1</v>
      </c>
    </row>
    <row r="185" spans="1:17" s="39" customFormat="1" ht="15" customHeight="1" x14ac:dyDescent="0.25">
      <c r="A185" s="85" t="s">
        <v>13</v>
      </c>
      <c r="B185" s="79" t="s">
        <v>239</v>
      </c>
      <c r="C185" s="82">
        <v>33058210</v>
      </c>
      <c r="D185" s="92" t="s">
        <v>308</v>
      </c>
      <c r="E185" s="68" t="s">
        <v>45</v>
      </c>
      <c r="F185" s="68" t="s">
        <v>45</v>
      </c>
      <c r="G185" s="68" t="s">
        <v>45</v>
      </c>
      <c r="H185" s="68" t="s">
        <v>45</v>
      </c>
      <c r="I185" s="68" t="s">
        <v>45</v>
      </c>
      <c r="J185" s="68" t="s">
        <v>45</v>
      </c>
      <c r="K185" s="68" t="s">
        <v>45</v>
      </c>
      <c r="L185" s="68" t="s">
        <v>45</v>
      </c>
      <c r="M185" s="68" t="s">
        <v>45</v>
      </c>
      <c r="N185" s="68" t="s">
        <v>45</v>
      </c>
      <c r="O185" s="68" t="s">
        <v>45</v>
      </c>
      <c r="P185" s="68" t="s">
        <v>45</v>
      </c>
      <c r="Q185" s="44">
        <f>COUNTIF(F185:P185,"ENTREGUE")/COUNTA(MESES[[#This Row],[FEV]:[DEZ]])</f>
        <v>0</v>
      </c>
    </row>
    <row r="186" spans="1:17" s="39" customFormat="1" ht="15" customHeight="1" x14ac:dyDescent="0.25">
      <c r="A186" s="85" t="s">
        <v>13</v>
      </c>
      <c r="B186" s="79" t="s">
        <v>239</v>
      </c>
      <c r="C186" s="82">
        <v>33058237</v>
      </c>
      <c r="D186" s="92" t="s">
        <v>310</v>
      </c>
      <c r="E186" s="68" t="s">
        <v>44</v>
      </c>
      <c r="F186" s="68" t="s">
        <v>44</v>
      </c>
      <c r="G186" s="68" t="s">
        <v>44</v>
      </c>
      <c r="H186" s="68" t="s">
        <v>44</v>
      </c>
      <c r="I186" s="68" t="s">
        <v>45</v>
      </c>
      <c r="J186" s="68" t="s">
        <v>45</v>
      </c>
      <c r="K186" s="68" t="s">
        <v>45</v>
      </c>
      <c r="L186" s="68" t="s">
        <v>45</v>
      </c>
      <c r="M186" s="68" t="s">
        <v>45</v>
      </c>
      <c r="N186" s="68" t="s">
        <v>45</v>
      </c>
      <c r="O186" s="68" t="s">
        <v>45</v>
      </c>
      <c r="P186" s="68" t="s">
        <v>45</v>
      </c>
      <c r="Q186" s="44">
        <f>COUNTIF(F186:P186,"ENTREGUE")/COUNTA(MESES[[#This Row],[FEV]:[DEZ]])</f>
        <v>0.27272727272727271</v>
      </c>
    </row>
    <row r="187" spans="1:17" s="39" customFormat="1" ht="15" customHeight="1" x14ac:dyDescent="0.25">
      <c r="A187" s="85" t="s">
        <v>13</v>
      </c>
      <c r="B187" s="79" t="s">
        <v>239</v>
      </c>
      <c r="C187" s="82">
        <v>33058245</v>
      </c>
      <c r="D187" s="92" t="s">
        <v>312</v>
      </c>
      <c r="E187" s="68" t="s">
        <v>44</v>
      </c>
      <c r="F187" s="68" t="s">
        <v>44</v>
      </c>
      <c r="G187" s="68" t="s">
        <v>44</v>
      </c>
      <c r="H187" s="68" t="s">
        <v>44</v>
      </c>
      <c r="I187" s="68" t="s">
        <v>44</v>
      </c>
      <c r="J187" s="68" t="s">
        <v>44</v>
      </c>
      <c r="K187" s="68" t="s">
        <v>44</v>
      </c>
      <c r="L187" s="68" t="s">
        <v>44</v>
      </c>
      <c r="M187" s="68" t="s">
        <v>44</v>
      </c>
      <c r="N187" s="68" t="s">
        <v>44</v>
      </c>
      <c r="O187" s="68" t="s">
        <v>44</v>
      </c>
      <c r="P187" s="68" t="s">
        <v>44</v>
      </c>
      <c r="Q187" s="44">
        <f>COUNTIF(F187:P187,"ENTREGUE")/COUNTA(MESES[[#This Row],[FEV]:[DEZ]])</f>
        <v>1</v>
      </c>
    </row>
    <row r="188" spans="1:17" s="39" customFormat="1" ht="15" customHeight="1" x14ac:dyDescent="0.25">
      <c r="A188" s="85" t="s">
        <v>13</v>
      </c>
      <c r="B188" s="79" t="s">
        <v>239</v>
      </c>
      <c r="C188" s="82">
        <v>33058261</v>
      </c>
      <c r="D188" s="92" t="s">
        <v>322</v>
      </c>
      <c r="E188" s="68" t="s">
        <v>44</v>
      </c>
      <c r="F188" s="68" t="s">
        <v>44</v>
      </c>
      <c r="G188" s="68" t="s">
        <v>44</v>
      </c>
      <c r="H188" s="68" t="s">
        <v>44</v>
      </c>
      <c r="I188" s="68" t="s">
        <v>44</v>
      </c>
      <c r="J188" s="68" t="s">
        <v>44</v>
      </c>
      <c r="K188" s="68" t="s">
        <v>44</v>
      </c>
      <c r="L188" s="68" t="s">
        <v>44</v>
      </c>
      <c r="M188" s="68" t="s">
        <v>44</v>
      </c>
      <c r="N188" s="68" t="s">
        <v>44</v>
      </c>
      <c r="O188" s="68" t="s">
        <v>44</v>
      </c>
      <c r="P188" s="68" t="s">
        <v>44</v>
      </c>
      <c r="Q188" s="44">
        <f>COUNTIF(F188:P188,"ENTREGUE")/COUNTA(MESES[[#This Row],[FEV]:[DEZ]])</f>
        <v>1</v>
      </c>
    </row>
    <row r="189" spans="1:17" s="39" customFormat="1" ht="15" customHeight="1" x14ac:dyDescent="0.25">
      <c r="A189" s="85" t="s">
        <v>13</v>
      </c>
      <c r="B189" s="79" t="s">
        <v>239</v>
      </c>
      <c r="C189" s="82">
        <v>33058270</v>
      </c>
      <c r="D189" s="92" t="s">
        <v>324</v>
      </c>
      <c r="E189" s="68" t="s">
        <v>44</v>
      </c>
      <c r="F189" s="68" t="s">
        <v>44</v>
      </c>
      <c r="G189" s="68" t="s">
        <v>44</v>
      </c>
      <c r="H189" s="68" t="s">
        <v>44</v>
      </c>
      <c r="I189" s="68" t="s">
        <v>45</v>
      </c>
      <c r="J189" s="68" t="s">
        <v>45</v>
      </c>
      <c r="K189" s="68" t="s">
        <v>45</v>
      </c>
      <c r="L189" s="68" t="s">
        <v>45</v>
      </c>
      <c r="M189" s="68" t="s">
        <v>45</v>
      </c>
      <c r="N189" s="68" t="s">
        <v>45</v>
      </c>
      <c r="O189" s="68" t="s">
        <v>45</v>
      </c>
      <c r="P189" s="68" t="s">
        <v>45</v>
      </c>
      <c r="Q189" s="44">
        <f>COUNTIF(F189:P189,"ENTREGUE")/COUNTA(MESES[[#This Row],[FEV]:[DEZ]])</f>
        <v>0.27272727272727271</v>
      </c>
    </row>
    <row r="190" spans="1:17" s="39" customFormat="1" ht="15" customHeight="1" x14ac:dyDescent="0.25">
      <c r="A190" s="85" t="s">
        <v>13</v>
      </c>
      <c r="B190" s="79" t="s">
        <v>239</v>
      </c>
      <c r="C190" s="82">
        <v>33058288</v>
      </c>
      <c r="D190" s="92" t="s">
        <v>325</v>
      </c>
      <c r="E190" s="68" t="s">
        <v>45</v>
      </c>
      <c r="F190" s="68" t="s">
        <v>45</v>
      </c>
      <c r="G190" s="68" t="s">
        <v>45</v>
      </c>
      <c r="H190" s="68" t="s">
        <v>45</v>
      </c>
      <c r="I190" s="68" t="s">
        <v>45</v>
      </c>
      <c r="J190" s="68" t="s">
        <v>45</v>
      </c>
      <c r="K190" s="68" t="s">
        <v>45</v>
      </c>
      <c r="L190" s="68" t="s">
        <v>45</v>
      </c>
      <c r="M190" s="68" t="s">
        <v>45</v>
      </c>
      <c r="N190" s="68" t="s">
        <v>45</v>
      </c>
      <c r="O190" s="68" t="s">
        <v>45</v>
      </c>
      <c r="P190" s="68" t="s">
        <v>45</v>
      </c>
      <c r="Q190" s="44">
        <f>COUNTIF(F190:P190,"ENTREGUE")/COUNTA(MESES[[#This Row],[FEV]:[DEZ]])</f>
        <v>0</v>
      </c>
    </row>
    <row r="191" spans="1:17" s="39" customFormat="1" ht="15" customHeight="1" x14ac:dyDescent="0.25">
      <c r="A191" s="85" t="s">
        <v>13</v>
      </c>
      <c r="B191" s="79" t="s">
        <v>239</v>
      </c>
      <c r="C191" s="82">
        <v>33058296</v>
      </c>
      <c r="D191" s="92" t="s">
        <v>327</v>
      </c>
      <c r="E191" s="68" t="s">
        <v>44</v>
      </c>
      <c r="F191" s="68" t="s">
        <v>44</v>
      </c>
      <c r="G191" s="68" t="s">
        <v>44</v>
      </c>
      <c r="H191" s="68" t="s">
        <v>44</v>
      </c>
      <c r="I191" s="68" t="s">
        <v>44</v>
      </c>
      <c r="J191" s="68" t="s">
        <v>44</v>
      </c>
      <c r="K191" s="68" t="s">
        <v>44</v>
      </c>
      <c r="L191" s="68" t="s">
        <v>44</v>
      </c>
      <c r="M191" s="68" t="s">
        <v>45</v>
      </c>
      <c r="N191" s="68" t="s">
        <v>44</v>
      </c>
      <c r="O191" s="68" t="s">
        <v>45</v>
      </c>
      <c r="P191" s="68" t="s">
        <v>45</v>
      </c>
      <c r="Q191" s="44">
        <f>COUNTIF(F191:P191,"ENTREGUE")/COUNTA(MESES[[#This Row],[FEV]:[DEZ]])</f>
        <v>0.72727272727272729</v>
      </c>
    </row>
    <row r="192" spans="1:17" s="39" customFormat="1" ht="15" customHeight="1" x14ac:dyDescent="0.25">
      <c r="A192" s="85" t="s">
        <v>13</v>
      </c>
      <c r="B192" s="79" t="s">
        <v>239</v>
      </c>
      <c r="C192" s="82">
        <v>33058300</v>
      </c>
      <c r="D192" s="92" t="s">
        <v>328</v>
      </c>
      <c r="E192" s="68" t="s">
        <v>44</v>
      </c>
      <c r="F192" s="68" t="s">
        <v>44</v>
      </c>
      <c r="G192" s="68" t="s">
        <v>44</v>
      </c>
      <c r="H192" s="68" t="s">
        <v>44</v>
      </c>
      <c r="I192" s="68" t="s">
        <v>44</v>
      </c>
      <c r="J192" s="68" t="s">
        <v>45</v>
      </c>
      <c r="K192" s="68" t="s">
        <v>45</v>
      </c>
      <c r="L192" s="68" t="s">
        <v>45</v>
      </c>
      <c r="M192" s="68" t="s">
        <v>45</v>
      </c>
      <c r="N192" s="68" t="s">
        <v>45</v>
      </c>
      <c r="O192" s="68" t="s">
        <v>45</v>
      </c>
      <c r="P192" s="68" t="s">
        <v>45</v>
      </c>
      <c r="Q192" s="44">
        <f>COUNTIF(F192:P192,"ENTREGUE")/COUNTA(MESES[[#This Row],[FEV]:[DEZ]])</f>
        <v>0.36363636363636365</v>
      </c>
    </row>
    <row r="193" spans="1:17" s="39" customFormat="1" ht="15" customHeight="1" x14ac:dyDescent="0.25">
      <c r="A193" s="85" t="s">
        <v>13</v>
      </c>
      <c r="B193" s="79" t="s">
        <v>239</v>
      </c>
      <c r="C193" s="82">
        <v>33058318</v>
      </c>
      <c r="D193" s="92" t="s">
        <v>329</v>
      </c>
      <c r="E193" s="68" t="s">
        <v>44</v>
      </c>
      <c r="F193" s="68" t="s">
        <v>44</v>
      </c>
      <c r="G193" s="68" t="s">
        <v>44</v>
      </c>
      <c r="H193" s="68" t="s">
        <v>44</v>
      </c>
      <c r="I193" s="68" t="s">
        <v>44</v>
      </c>
      <c r="J193" s="68" t="s">
        <v>44</v>
      </c>
      <c r="K193" s="68" t="s">
        <v>44</v>
      </c>
      <c r="L193" s="68" t="s">
        <v>44</v>
      </c>
      <c r="M193" s="68" t="s">
        <v>44</v>
      </c>
      <c r="N193" s="68" t="s">
        <v>44</v>
      </c>
      <c r="O193" s="68" t="s">
        <v>44</v>
      </c>
      <c r="P193" s="68" t="s">
        <v>45</v>
      </c>
      <c r="Q193" s="44">
        <f>COUNTIF(F193:P193,"ENTREGUE")/COUNTA(MESES[[#This Row],[FEV]:[DEZ]])</f>
        <v>0.90909090909090906</v>
      </c>
    </row>
    <row r="194" spans="1:17" s="39" customFormat="1" ht="15" customHeight="1" x14ac:dyDescent="0.25">
      <c r="A194" s="85" t="s">
        <v>13</v>
      </c>
      <c r="B194" s="79" t="s">
        <v>239</v>
      </c>
      <c r="C194" s="82">
        <v>33058326</v>
      </c>
      <c r="D194" s="92" t="s">
        <v>294</v>
      </c>
      <c r="E194" s="68" t="s">
        <v>45</v>
      </c>
      <c r="F194" s="68" t="s">
        <v>44</v>
      </c>
      <c r="G194" s="68" t="s">
        <v>44</v>
      </c>
      <c r="H194" s="68" t="s">
        <v>45</v>
      </c>
      <c r="I194" s="68" t="s">
        <v>45</v>
      </c>
      <c r="J194" s="68" t="s">
        <v>45</v>
      </c>
      <c r="K194" s="68" t="s">
        <v>45</v>
      </c>
      <c r="L194" s="68" t="s">
        <v>45</v>
      </c>
      <c r="M194" s="68" t="s">
        <v>45</v>
      </c>
      <c r="N194" s="68" t="s">
        <v>45</v>
      </c>
      <c r="O194" s="68" t="s">
        <v>45</v>
      </c>
      <c r="P194" s="68" t="s">
        <v>45</v>
      </c>
      <c r="Q194" s="44">
        <f>COUNTIF(F194:P194,"ENTREGUE")/COUNTA(MESES[[#This Row],[FEV]:[DEZ]])</f>
        <v>0.18181818181818182</v>
      </c>
    </row>
    <row r="195" spans="1:17" s="39" customFormat="1" ht="15" customHeight="1" x14ac:dyDescent="0.25">
      <c r="A195" s="85" t="s">
        <v>13</v>
      </c>
      <c r="B195" s="79" t="s">
        <v>239</v>
      </c>
      <c r="C195" s="82">
        <v>33058334</v>
      </c>
      <c r="D195" s="92" t="s">
        <v>299</v>
      </c>
      <c r="E195" s="68" t="s">
        <v>44</v>
      </c>
      <c r="F195" s="68" t="s">
        <v>44</v>
      </c>
      <c r="G195" s="68" t="s">
        <v>44</v>
      </c>
      <c r="H195" s="68" t="s">
        <v>44</v>
      </c>
      <c r="I195" s="68" t="s">
        <v>44</v>
      </c>
      <c r="J195" s="68" t="s">
        <v>44</v>
      </c>
      <c r="K195" s="68" t="s">
        <v>44</v>
      </c>
      <c r="L195" s="68" t="s">
        <v>44</v>
      </c>
      <c r="M195" s="68" t="s">
        <v>44</v>
      </c>
      <c r="N195" s="68" t="s">
        <v>44</v>
      </c>
      <c r="O195" s="68" t="s">
        <v>44</v>
      </c>
      <c r="P195" s="68" t="s">
        <v>44</v>
      </c>
      <c r="Q195" s="44">
        <f>COUNTIF(F195:P195,"ENTREGUE")/COUNTA(MESES[[#This Row],[FEV]:[DEZ]])</f>
        <v>1</v>
      </c>
    </row>
    <row r="196" spans="1:17" s="39" customFormat="1" ht="15" customHeight="1" x14ac:dyDescent="0.25">
      <c r="A196" s="85" t="s">
        <v>13</v>
      </c>
      <c r="B196" s="79" t="s">
        <v>239</v>
      </c>
      <c r="C196" s="82">
        <v>33058342</v>
      </c>
      <c r="D196" s="92" t="s">
        <v>309</v>
      </c>
      <c r="E196" s="68" t="s">
        <v>44</v>
      </c>
      <c r="F196" s="68" t="s">
        <v>44</v>
      </c>
      <c r="G196" s="68" t="s">
        <v>44</v>
      </c>
      <c r="H196" s="68" t="s">
        <v>44</v>
      </c>
      <c r="I196" s="68" t="s">
        <v>44</v>
      </c>
      <c r="J196" s="68" t="s">
        <v>45</v>
      </c>
      <c r="K196" s="68" t="s">
        <v>45</v>
      </c>
      <c r="L196" s="68" t="s">
        <v>44</v>
      </c>
      <c r="M196" s="68" t="s">
        <v>44</v>
      </c>
      <c r="N196" s="68" t="s">
        <v>44</v>
      </c>
      <c r="O196" s="68" t="s">
        <v>44</v>
      </c>
      <c r="P196" s="68" t="s">
        <v>44</v>
      </c>
      <c r="Q196" s="44">
        <f>COUNTIF(F196:P196,"ENTREGUE")/COUNTA(MESES[[#This Row],[FEV]:[DEZ]])</f>
        <v>0.81818181818181823</v>
      </c>
    </row>
    <row r="197" spans="1:17" s="39" customFormat="1" ht="15" customHeight="1" x14ac:dyDescent="0.25">
      <c r="A197" s="85" t="s">
        <v>13</v>
      </c>
      <c r="B197" s="79" t="s">
        <v>239</v>
      </c>
      <c r="C197" s="82">
        <v>33058377</v>
      </c>
      <c r="D197" s="92" t="s">
        <v>296</v>
      </c>
      <c r="E197" s="68" t="s">
        <v>44</v>
      </c>
      <c r="F197" s="68" t="s">
        <v>44</v>
      </c>
      <c r="G197" s="68" t="s">
        <v>44</v>
      </c>
      <c r="H197" s="68" t="s">
        <v>44</v>
      </c>
      <c r="I197" s="68" t="s">
        <v>45</v>
      </c>
      <c r="J197" s="68" t="s">
        <v>44</v>
      </c>
      <c r="K197" s="68" t="s">
        <v>44</v>
      </c>
      <c r="L197" s="68" t="s">
        <v>45</v>
      </c>
      <c r="M197" s="68" t="s">
        <v>45</v>
      </c>
      <c r="N197" s="68" t="s">
        <v>45</v>
      </c>
      <c r="O197" s="68" t="s">
        <v>45</v>
      </c>
      <c r="P197" s="68" t="s">
        <v>45</v>
      </c>
      <c r="Q197" s="44">
        <f>COUNTIF(F197:P197,"ENTREGUE")/COUNTA(MESES[[#This Row],[FEV]:[DEZ]])</f>
        <v>0.45454545454545453</v>
      </c>
    </row>
    <row r="198" spans="1:17" s="39" customFormat="1" ht="15" customHeight="1" x14ac:dyDescent="0.25">
      <c r="A198" s="85" t="s">
        <v>13</v>
      </c>
      <c r="B198" s="79" t="s">
        <v>239</v>
      </c>
      <c r="C198" s="82">
        <v>33058393</v>
      </c>
      <c r="D198" s="92" t="s">
        <v>292</v>
      </c>
      <c r="E198" s="68" t="s">
        <v>44</v>
      </c>
      <c r="F198" s="68" t="s">
        <v>44</v>
      </c>
      <c r="G198" s="68" t="s">
        <v>44</v>
      </c>
      <c r="H198" s="68" t="s">
        <v>44</v>
      </c>
      <c r="I198" s="68" t="s">
        <v>44</v>
      </c>
      <c r="J198" s="68" t="s">
        <v>44</v>
      </c>
      <c r="K198" s="68" t="s">
        <v>45</v>
      </c>
      <c r="L198" s="68" t="s">
        <v>45</v>
      </c>
      <c r="M198" s="68" t="s">
        <v>45</v>
      </c>
      <c r="N198" s="68" t="s">
        <v>45</v>
      </c>
      <c r="O198" s="68" t="s">
        <v>45</v>
      </c>
      <c r="P198" s="68" t="s">
        <v>45</v>
      </c>
      <c r="Q198" s="44">
        <f>COUNTIF(F198:P198,"ENTREGUE")/COUNTA(MESES[[#This Row],[FEV]:[DEZ]])</f>
        <v>0.45454545454545453</v>
      </c>
    </row>
    <row r="199" spans="1:17" s="39" customFormat="1" ht="15" customHeight="1" x14ac:dyDescent="0.25">
      <c r="A199" s="85" t="s">
        <v>13</v>
      </c>
      <c r="B199" s="79" t="s">
        <v>239</v>
      </c>
      <c r="C199" s="82">
        <v>33058407</v>
      </c>
      <c r="D199" s="92" t="s">
        <v>330</v>
      </c>
      <c r="E199" s="68" t="s">
        <v>44</v>
      </c>
      <c r="F199" s="68" t="s">
        <v>44</v>
      </c>
      <c r="G199" s="68" t="s">
        <v>44</v>
      </c>
      <c r="H199" s="68" t="s">
        <v>44</v>
      </c>
      <c r="I199" s="68" t="s">
        <v>44</v>
      </c>
      <c r="J199" s="68" t="s">
        <v>44</v>
      </c>
      <c r="K199" s="68" t="s">
        <v>44</v>
      </c>
      <c r="L199" s="68" t="s">
        <v>44</v>
      </c>
      <c r="M199" s="68" t="s">
        <v>44</v>
      </c>
      <c r="N199" s="68" t="s">
        <v>44</v>
      </c>
      <c r="O199" s="68" t="s">
        <v>44</v>
      </c>
      <c r="P199" s="68" t="s">
        <v>44</v>
      </c>
      <c r="Q199" s="44">
        <f>COUNTIF(F199:P199,"ENTREGUE")/COUNTA(MESES[[#This Row],[FEV]:[DEZ]])</f>
        <v>1</v>
      </c>
    </row>
    <row r="200" spans="1:17" s="39" customFormat="1" ht="15" customHeight="1" x14ac:dyDescent="0.25">
      <c r="A200" s="85" t="s">
        <v>13</v>
      </c>
      <c r="B200" s="79" t="s">
        <v>239</v>
      </c>
      <c r="C200" s="82">
        <v>33058415</v>
      </c>
      <c r="D200" s="92" t="s">
        <v>303</v>
      </c>
      <c r="E200" s="68" t="s">
        <v>44</v>
      </c>
      <c r="F200" s="68" t="s">
        <v>44</v>
      </c>
      <c r="G200" s="68" t="s">
        <v>44</v>
      </c>
      <c r="H200" s="68" t="s">
        <v>44</v>
      </c>
      <c r="I200" s="68" t="s">
        <v>44</v>
      </c>
      <c r="J200" s="68" t="s">
        <v>44</v>
      </c>
      <c r="K200" s="68" t="s">
        <v>44</v>
      </c>
      <c r="L200" s="68" t="s">
        <v>44</v>
      </c>
      <c r="M200" s="68" t="s">
        <v>44</v>
      </c>
      <c r="N200" s="68" t="s">
        <v>44</v>
      </c>
      <c r="O200" s="68" t="s">
        <v>44</v>
      </c>
      <c r="P200" s="68" t="s">
        <v>44</v>
      </c>
      <c r="Q200" s="44">
        <f>COUNTIF(F200:P200,"ENTREGUE")/COUNTA(MESES[[#This Row],[FEV]:[DEZ]])</f>
        <v>1</v>
      </c>
    </row>
    <row r="201" spans="1:17" s="39" customFormat="1" ht="15" customHeight="1" x14ac:dyDescent="0.25">
      <c r="A201" s="85" t="s">
        <v>13</v>
      </c>
      <c r="B201" s="79" t="s">
        <v>239</v>
      </c>
      <c r="C201" s="82">
        <v>33058440</v>
      </c>
      <c r="D201" s="92" t="s">
        <v>295</v>
      </c>
      <c r="E201" s="68" t="s">
        <v>44</v>
      </c>
      <c r="F201" s="68" t="s">
        <v>44</v>
      </c>
      <c r="G201" s="68" t="s">
        <v>44</v>
      </c>
      <c r="H201" s="68" t="s">
        <v>45</v>
      </c>
      <c r="I201" s="68" t="s">
        <v>45</v>
      </c>
      <c r="J201" s="68" t="s">
        <v>45</v>
      </c>
      <c r="K201" s="68" t="s">
        <v>45</v>
      </c>
      <c r="L201" s="68" t="s">
        <v>45</v>
      </c>
      <c r="M201" s="68" t="s">
        <v>45</v>
      </c>
      <c r="N201" s="68" t="s">
        <v>45</v>
      </c>
      <c r="O201" s="68" t="s">
        <v>45</v>
      </c>
      <c r="P201" s="68" t="s">
        <v>45</v>
      </c>
      <c r="Q201" s="44">
        <f>COUNTIF(F201:P201,"ENTREGUE")/COUNTA(MESES[[#This Row],[FEV]:[DEZ]])</f>
        <v>0.18181818181818182</v>
      </c>
    </row>
    <row r="202" spans="1:17" s="39" customFormat="1" ht="15" customHeight="1" x14ac:dyDescent="0.25">
      <c r="A202" s="85" t="s">
        <v>13</v>
      </c>
      <c r="B202" s="79" t="s">
        <v>239</v>
      </c>
      <c r="C202" s="82">
        <v>33058458</v>
      </c>
      <c r="D202" s="92" t="s">
        <v>304</v>
      </c>
      <c r="E202" s="68" t="s">
        <v>44</v>
      </c>
      <c r="F202" s="68" t="s">
        <v>44</v>
      </c>
      <c r="G202" s="68" t="s">
        <v>45</v>
      </c>
      <c r="H202" s="68" t="s">
        <v>45</v>
      </c>
      <c r="I202" s="68" t="s">
        <v>45</v>
      </c>
      <c r="J202" s="68" t="s">
        <v>45</v>
      </c>
      <c r="K202" s="68" t="s">
        <v>45</v>
      </c>
      <c r="L202" s="68" t="s">
        <v>45</v>
      </c>
      <c r="M202" s="68" t="s">
        <v>45</v>
      </c>
      <c r="N202" s="68" t="s">
        <v>45</v>
      </c>
      <c r="O202" s="68" t="s">
        <v>45</v>
      </c>
      <c r="P202" s="68" t="s">
        <v>45</v>
      </c>
      <c r="Q202" s="44">
        <f>COUNTIF(F202:P202,"ENTREGUE")/COUNTA(MESES[[#This Row],[FEV]:[DEZ]])</f>
        <v>9.0909090909090912E-2</v>
      </c>
    </row>
    <row r="203" spans="1:17" s="39" customFormat="1" ht="15" customHeight="1" x14ac:dyDescent="0.25">
      <c r="A203" s="85" t="s">
        <v>13</v>
      </c>
      <c r="B203" s="79" t="s">
        <v>239</v>
      </c>
      <c r="C203" s="82">
        <v>33058466</v>
      </c>
      <c r="D203" s="92" t="s">
        <v>293</v>
      </c>
      <c r="E203" s="68" t="s">
        <v>45</v>
      </c>
      <c r="F203" s="68" t="s">
        <v>45</v>
      </c>
      <c r="G203" s="68" t="s">
        <v>45</v>
      </c>
      <c r="H203" s="68" t="s">
        <v>45</v>
      </c>
      <c r="I203" s="68" t="s">
        <v>45</v>
      </c>
      <c r="J203" s="68" t="s">
        <v>45</v>
      </c>
      <c r="K203" s="68" t="s">
        <v>45</v>
      </c>
      <c r="L203" s="68" t="s">
        <v>45</v>
      </c>
      <c r="M203" s="68" t="s">
        <v>45</v>
      </c>
      <c r="N203" s="68" t="s">
        <v>45</v>
      </c>
      <c r="O203" s="68" t="s">
        <v>45</v>
      </c>
      <c r="P203" s="68" t="s">
        <v>45</v>
      </c>
      <c r="Q203" s="44">
        <f>COUNTIF(F203:P203,"ENTREGUE")/COUNTA(MESES[[#This Row],[FEV]:[DEZ]])</f>
        <v>0</v>
      </c>
    </row>
    <row r="204" spans="1:17" s="39" customFormat="1" ht="15" customHeight="1" x14ac:dyDescent="0.25">
      <c r="A204" s="85" t="s">
        <v>13</v>
      </c>
      <c r="B204" s="79" t="s">
        <v>239</v>
      </c>
      <c r="C204" s="82">
        <v>33058474</v>
      </c>
      <c r="D204" s="92" t="s">
        <v>298</v>
      </c>
      <c r="E204" s="68" t="s">
        <v>44</v>
      </c>
      <c r="F204" s="68" t="s">
        <v>44</v>
      </c>
      <c r="G204" s="68" t="s">
        <v>45</v>
      </c>
      <c r="H204" s="68" t="s">
        <v>45</v>
      </c>
      <c r="I204" s="68" t="s">
        <v>45</v>
      </c>
      <c r="J204" s="68" t="s">
        <v>45</v>
      </c>
      <c r="K204" s="68" t="s">
        <v>45</v>
      </c>
      <c r="L204" s="68" t="s">
        <v>45</v>
      </c>
      <c r="M204" s="68" t="s">
        <v>45</v>
      </c>
      <c r="N204" s="68" t="s">
        <v>45</v>
      </c>
      <c r="O204" s="68" t="s">
        <v>45</v>
      </c>
      <c r="P204" s="68" t="s">
        <v>45</v>
      </c>
      <c r="Q204" s="44">
        <f>COUNTIF(F204:P204,"ENTREGUE")/COUNTA(MESES[[#This Row],[FEV]:[DEZ]])</f>
        <v>9.0909090909090912E-2</v>
      </c>
    </row>
    <row r="205" spans="1:17" s="39" customFormat="1" ht="15" customHeight="1" x14ac:dyDescent="0.25">
      <c r="A205" s="85" t="s">
        <v>13</v>
      </c>
      <c r="B205" s="79" t="s">
        <v>239</v>
      </c>
      <c r="C205" s="82">
        <v>33058571</v>
      </c>
      <c r="D205" s="92" t="s">
        <v>243</v>
      </c>
      <c r="E205" s="68" t="s">
        <v>45</v>
      </c>
      <c r="F205" s="68" t="s">
        <v>45</v>
      </c>
      <c r="G205" s="68" t="s">
        <v>45</v>
      </c>
      <c r="H205" s="68" t="s">
        <v>45</v>
      </c>
      <c r="I205" s="68" t="s">
        <v>45</v>
      </c>
      <c r="J205" s="68" t="s">
        <v>45</v>
      </c>
      <c r="K205" s="68" t="s">
        <v>45</v>
      </c>
      <c r="L205" s="68" t="s">
        <v>45</v>
      </c>
      <c r="M205" s="68" t="s">
        <v>45</v>
      </c>
      <c r="N205" s="68" t="s">
        <v>45</v>
      </c>
      <c r="O205" s="68" t="s">
        <v>45</v>
      </c>
      <c r="P205" s="68" t="s">
        <v>45</v>
      </c>
      <c r="Q205" s="44">
        <f>COUNTIF(F205:P205,"ENTREGUE")/COUNTA(MESES[[#This Row],[FEV]:[DEZ]])</f>
        <v>0</v>
      </c>
    </row>
    <row r="206" spans="1:17" s="39" customFormat="1" ht="15" customHeight="1" x14ac:dyDescent="0.25">
      <c r="A206" s="85" t="s">
        <v>13</v>
      </c>
      <c r="B206" s="79" t="s">
        <v>239</v>
      </c>
      <c r="C206" s="82">
        <v>33058580</v>
      </c>
      <c r="D206" s="92" t="s">
        <v>245</v>
      </c>
      <c r="E206" s="68" t="s">
        <v>44</v>
      </c>
      <c r="F206" s="68" t="s">
        <v>44</v>
      </c>
      <c r="G206" s="68" t="s">
        <v>44</v>
      </c>
      <c r="H206" s="68" t="s">
        <v>44</v>
      </c>
      <c r="I206" s="68" t="s">
        <v>44</v>
      </c>
      <c r="J206" s="68" t="s">
        <v>44</v>
      </c>
      <c r="K206" s="68" t="s">
        <v>44</v>
      </c>
      <c r="L206" s="68" t="s">
        <v>44</v>
      </c>
      <c r="M206" s="68" t="s">
        <v>45</v>
      </c>
      <c r="N206" s="68" t="s">
        <v>45</v>
      </c>
      <c r="O206" s="68" t="s">
        <v>45</v>
      </c>
      <c r="P206" s="68" t="s">
        <v>45</v>
      </c>
      <c r="Q206" s="44">
        <f>COUNTIF(F206:P206,"ENTREGUE")/COUNTA(MESES[[#This Row],[FEV]:[DEZ]])</f>
        <v>0.63636363636363635</v>
      </c>
    </row>
    <row r="207" spans="1:17" s="39" customFormat="1" ht="15" customHeight="1" x14ac:dyDescent="0.25">
      <c r="A207" s="85" t="s">
        <v>13</v>
      </c>
      <c r="B207" s="79" t="s">
        <v>239</v>
      </c>
      <c r="C207" s="82">
        <v>33058601</v>
      </c>
      <c r="D207" s="92" t="s">
        <v>249</v>
      </c>
      <c r="E207" s="68" t="s">
        <v>44</v>
      </c>
      <c r="F207" s="68" t="s">
        <v>44</v>
      </c>
      <c r="G207" s="68" t="s">
        <v>44</v>
      </c>
      <c r="H207" s="68" t="s">
        <v>44</v>
      </c>
      <c r="I207" s="68" t="s">
        <v>44</v>
      </c>
      <c r="J207" s="68" t="s">
        <v>44</v>
      </c>
      <c r="K207" s="68" t="s">
        <v>44</v>
      </c>
      <c r="L207" s="68" t="s">
        <v>44</v>
      </c>
      <c r="M207" s="68" t="s">
        <v>44</v>
      </c>
      <c r="N207" s="68" t="s">
        <v>44</v>
      </c>
      <c r="O207" s="68" t="s">
        <v>44</v>
      </c>
      <c r="P207" s="68" t="s">
        <v>44</v>
      </c>
      <c r="Q207" s="44">
        <f>COUNTIF(F207:P207,"ENTREGUE")/COUNTA(MESES[[#This Row],[FEV]:[DEZ]])</f>
        <v>1</v>
      </c>
    </row>
    <row r="208" spans="1:17" s="39" customFormat="1" ht="15" customHeight="1" x14ac:dyDescent="0.25">
      <c r="A208" s="85" t="s">
        <v>13</v>
      </c>
      <c r="B208" s="79" t="s">
        <v>239</v>
      </c>
      <c r="C208" s="82">
        <v>33058610</v>
      </c>
      <c r="D208" s="92" t="s">
        <v>256</v>
      </c>
      <c r="E208" s="68" t="s">
        <v>44</v>
      </c>
      <c r="F208" s="68" t="s">
        <v>44</v>
      </c>
      <c r="G208" s="68" t="s">
        <v>44</v>
      </c>
      <c r="H208" s="68" t="s">
        <v>45</v>
      </c>
      <c r="I208" s="68" t="s">
        <v>45</v>
      </c>
      <c r="J208" s="68" t="s">
        <v>45</v>
      </c>
      <c r="K208" s="68" t="s">
        <v>45</v>
      </c>
      <c r="L208" s="68" t="s">
        <v>45</v>
      </c>
      <c r="M208" s="68" t="s">
        <v>45</v>
      </c>
      <c r="N208" s="68" t="s">
        <v>45</v>
      </c>
      <c r="O208" s="68" t="s">
        <v>45</v>
      </c>
      <c r="P208" s="68" t="s">
        <v>45</v>
      </c>
      <c r="Q208" s="44">
        <f>COUNTIF(F208:P208,"ENTREGUE")/COUNTA(MESES[[#This Row],[FEV]:[DEZ]])</f>
        <v>0.18181818181818182</v>
      </c>
    </row>
    <row r="209" spans="1:17" s="39" customFormat="1" ht="15" customHeight="1" x14ac:dyDescent="0.25">
      <c r="A209" s="85" t="s">
        <v>13</v>
      </c>
      <c r="B209" s="79" t="s">
        <v>239</v>
      </c>
      <c r="C209" s="82">
        <v>33058636</v>
      </c>
      <c r="D209" s="92" t="s">
        <v>259</v>
      </c>
      <c r="E209" s="68" t="s">
        <v>45</v>
      </c>
      <c r="F209" s="68" t="s">
        <v>44</v>
      </c>
      <c r="G209" s="68" t="s">
        <v>44</v>
      </c>
      <c r="H209" s="68" t="s">
        <v>44</v>
      </c>
      <c r="I209" s="68" t="s">
        <v>44</v>
      </c>
      <c r="J209" s="68" t="s">
        <v>44</v>
      </c>
      <c r="K209" s="68" t="s">
        <v>44</v>
      </c>
      <c r="L209" s="68" t="s">
        <v>44</v>
      </c>
      <c r="M209" s="68" t="s">
        <v>44</v>
      </c>
      <c r="N209" s="68" t="s">
        <v>44</v>
      </c>
      <c r="O209" s="68" t="s">
        <v>44</v>
      </c>
      <c r="P209" s="68" t="s">
        <v>45</v>
      </c>
      <c r="Q209" s="44">
        <f>COUNTIF(F209:P209,"ENTREGUE")/COUNTA(MESES[[#This Row],[FEV]:[DEZ]])</f>
        <v>0.90909090909090906</v>
      </c>
    </row>
    <row r="210" spans="1:17" s="39" customFormat="1" ht="15" customHeight="1" x14ac:dyDescent="0.25">
      <c r="A210" s="85" t="s">
        <v>13</v>
      </c>
      <c r="B210" s="79" t="s">
        <v>239</v>
      </c>
      <c r="C210" s="82">
        <v>33058652</v>
      </c>
      <c r="D210" s="92" t="s">
        <v>262</v>
      </c>
      <c r="E210" s="68" t="s">
        <v>44</v>
      </c>
      <c r="F210" s="68" t="s">
        <v>44</v>
      </c>
      <c r="G210" s="68" t="s">
        <v>44</v>
      </c>
      <c r="H210" s="68" t="s">
        <v>44</v>
      </c>
      <c r="I210" s="68" t="s">
        <v>44</v>
      </c>
      <c r="J210" s="68" t="s">
        <v>44</v>
      </c>
      <c r="K210" s="68" t="s">
        <v>44</v>
      </c>
      <c r="L210" s="68" t="s">
        <v>44</v>
      </c>
      <c r="M210" s="68" t="s">
        <v>44</v>
      </c>
      <c r="N210" s="68" t="s">
        <v>44</v>
      </c>
      <c r="O210" s="68" t="s">
        <v>44</v>
      </c>
      <c r="P210" s="68" t="s">
        <v>44</v>
      </c>
      <c r="Q210" s="44">
        <f>COUNTIF(F210:P210,"ENTREGUE")/COUNTA(MESES[[#This Row],[FEV]:[DEZ]])</f>
        <v>1</v>
      </c>
    </row>
    <row r="211" spans="1:17" s="39" customFormat="1" ht="15" customHeight="1" x14ac:dyDescent="0.25">
      <c r="A211" s="85" t="s">
        <v>13</v>
      </c>
      <c r="B211" s="79" t="s">
        <v>239</v>
      </c>
      <c r="C211" s="82">
        <v>33058679</v>
      </c>
      <c r="D211" s="92" t="s">
        <v>263</v>
      </c>
      <c r="E211" s="68" t="s">
        <v>44</v>
      </c>
      <c r="F211" s="68" t="s">
        <v>44</v>
      </c>
      <c r="G211" s="68" t="s">
        <v>44</v>
      </c>
      <c r="H211" s="68" t="s">
        <v>44</v>
      </c>
      <c r="I211" s="68" t="s">
        <v>44</v>
      </c>
      <c r="J211" s="68" t="s">
        <v>44</v>
      </c>
      <c r="K211" s="68" t="s">
        <v>44</v>
      </c>
      <c r="L211" s="68" t="s">
        <v>44</v>
      </c>
      <c r="M211" s="68" t="s">
        <v>44</v>
      </c>
      <c r="N211" s="68" t="s">
        <v>44</v>
      </c>
      <c r="O211" s="68" t="s">
        <v>45</v>
      </c>
      <c r="P211" s="68" t="s">
        <v>45</v>
      </c>
      <c r="Q211" s="44">
        <f>COUNTIF(F211:P211,"ENTREGUE")/COUNTA(MESES[[#This Row],[FEV]:[DEZ]])</f>
        <v>0.81818181818181823</v>
      </c>
    </row>
    <row r="212" spans="1:17" s="39" customFormat="1" ht="15" customHeight="1" x14ac:dyDescent="0.25">
      <c r="A212" s="85" t="s">
        <v>13</v>
      </c>
      <c r="B212" s="79" t="s">
        <v>239</v>
      </c>
      <c r="C212" s="82">
        <v>33058687</v>
      </c>
      <c r="D212" s="92" t="s">
        <v>124</v>
      </c>
      <c r="E212" s="68" t="s">
        <v>45</v>
      </c>
      <c r="F212" s="68" t="s">
        <v>45</v>
      </c>
      <c r="G212" s="68" t="s">
        <v>45</v>
      </c>
      <c r="H212" s="68" t="s">
        <v>45</v>
      </c>
      <c r="I212" s="68" t="s">
        <v>45</v>
      </c>
      <c r="J212" s="68" t="s">
        <v>45</v>
      </c>
      <c r="K212" s="68" t="s">
        <v>45</v>
      </c>
      <c r="L212" s="68" t="s">
        <v>45</v>
      </c>
      <c r="M212" s="68" t="s">
        <v>45</v>
      </c>
      <c r="N212" s="68" t="s">
        <v>45</v>
      </c>
      <c r="O212" s="68" t="s">
        <v>45</v>
      </c>
      <c r="P212" s="68" t="s">
        <v>45</v>
      </c>
      <c r="Q212" s="44">
        <f>COUNTIF(F212:P212,"ENTREGUE")/COUNTA(MESES[[#This Row],[FEV]:[DEZ]])</f>
        <v>0</v>
      </c>
    </row>
    <row r="213" spans="1:17" s="39" customFormat="1" ht="15" customHeight="1" x14ac:dyDescent="0.25">
      <c r="A213" s="85" t="s">
        <v>13</v>
      </c>
      <c r="B213" s="79" t="s">
        <v>239</v>
      </c>
      <c r="C213" s="82">
        <v>33058695</v>
      </c>
      <c r="D213" s="92" t="s">
        <v>270</v>
      </c>
      <c r="E213" s="68" t="s">
        <v>44</v>
      </c>
      <c r="F213" s="68" t="s">
        <v>44</v>
      </c>
      <c r="G213" s="68" t="s">
        <v>44</v>
      </c>
      <c r="H213" s="68" t="s">
        <v>44</v>
      </c>
      <c r="I213" s="68" t="s">
        <v>44</v>
      </c>
      <c r="J213" s="68" t="s">
        <v>44</v>
      </c>
      <c r="K213" s="68" t="s">
        <v>44</v>
      </c>
      <c r="L213" s="68" t="s">
        <v>44</v>
      </c>
      <c r="M213" s="68" t="s">
        <v>44</v>
      </c>
      <c r="N213" s="68" t="s">
        <v>44</v>
      </c>
      <c r="O213" s="68" t="s">
        <v>45</v>
      </c>
      <c r="P213" s="68" t="s">
        <v>45</v>
      </c>
      <c r="Q213" s="44">
        <f>COUNTIF(F213:P213,"ENTREGUE")/COUNTA(MESES[[#This Row],[FEV]:[DEZ]])</f>
        <v>0.81818181818181823</v>
      </c>
    </row>
    <row r="214" spans="1:17" s="39" customFormat="1" ht="15" customHeight="1" x14ac:dyDescent="0.25">
      <c r="A214" s="85" t="s">
        <v>13</v>
      </c>
      <c r="B214" s="79" t="s">
        <v>239</v>
      </c>
      <c r="C214" s="82">
        <v>33058709</v>
      </c>
      <c r="D214" s="92" t="s">
        <v>240</v>
      </c>
      <c r="E214" s="68" t="s">
        <v>45</v>
      </c>
      <c r="F214" s="68" t="s">
        <v>45</v>
      </c>
      <c r="G214" s="68" t="s">
        <v>45</v>
      </c>
      <c r="H214" s="68" t="s">
        <v>45</v>
      </c>
      <c r="I214" s="68" t="s">
        <v>45</v>
      </c>
      <c r="J214" s="68" t="s">
        <v>45</v>
      </c>
      <c r="K214" s="68" t="s">
        <v>45</v>
      </c>
      <c r="L214" s="68" t="s">
        <v>45</v>
      </c>
      <c r="M214" s="68" t="s">
        <v>45</v>
      </c>
      <c r="N214" s="68" t="s">
        <v>45</v>
      </c>
      <c r="O214" s="68" t="s">
        <v>45</v>
      </c>
      <c r="P214" s="68" t="s">
        <v>45</v>
      </c>
      <c r="Q214" s="44">
        <f>COUNTIF(F214:P214,"ENTREGUE")/COUNTA(MESES[[#This Row],[FEV]:[DEZ]])</f>
        <v>0</v>
      </c>
    </row>
    <row r="215" spans="1:17" s="39" customFormat="1" ht="15" customHeight="1" x14ac:dyDescent="0.25">
      <c r="A215" s="85" t="s">
        <v>13</v>
      </c>
      <c r="B215" s="79" t="s">
        <v>239</v>
      </c>
      <c r="C215" s="82">
        <v>33058733</v>
      </c>
      <c r="D215" s="92" t="s">
        <v>274</v>
      </c>
      <c r="E215" s="68" t="s">
        <v>44</v>
      </c>
      <c r="F215" s="68" t="s">
        <v>44</v>
      </c>
      <c r="G215" s="68" t="s">
        <v>44</v>
      </c>
      <c r="H215" s="68" t="s">
        <v>44</v>
      </c>
      <c r="I215" s="68" t="s">
        <v>44</v>
      </c>
      <c r="J215" s="68" t="s">
        <v>44</v>
      </c>
      <c r="K215" s="68" t="s">
        <v>44</v>
      </c>
      <c r="L215" s="68" t="s">
        <v>45</v>
      </c>
      <c r="M215" s="68" t="s">
        <v>44</v>
      </c>
      <c r="N215" s="68" t="s">
        <v>44</v>
      </c>
      <c r="O215" s="68" t="s">
        <v>44</v>
      </c>
      <c r="P215" s="68" t="s">
        <v>45</v>
      </c>
      <c r="Q215" s="44">
        <f>COUNTIF(F215:P215,"ENTREGUE")/COUNTA(MESES[[#This Row],[FEV]:[DEZ]])</f>
        <v>0.81818181818181823</v>
      </c>
    </row>
    <row r="216" spans="1:17" s="39" customFormat="1" ht="15" customHeight="1" x14ac:dyDescent="0.25">
      <c r="A216" s="85" t="s">
        <v>13</v>
      </c>
      <c r="B216" s="79" t="s">
        <v>239</v>
      </c>
      <c r="C216" s="82">
        <v>33058741</v>
      </c>
      <c r="D216" s="92" t="s">
        <v>276</v>
      </c>
      <c r="E216" s="68" t="s">
        <v>44</v>
      </c>
      <c r="F216" s="68" t="s">
        <v>44</v>
      </c>
      <c r="G216" s="68" t="s">
        <v>44</v>
      </c>
      <c r="H216" s="68" t="s">
        <v>44</v>
      </c>
      <c r="I216" s="68" t="s">
        <v>44</v>
      </c>
      <c r="J216" s="68" t="s">
        <v>44</v>
      </c>
      <c r="K216" s="68" t="s">
        <v>44</v>
      </c>
      <c r="L216" s="68" t="s">
        <v>44</v>
      </c>
      <c r="M216" s="68" t="s">
        <v>44</v>
      </c>
      <c r="N216" s="68" t="s">
        <v>44</v>
      </c>
      <c r="O216" s="68" t="s">
        <v>44</v>
      </c>
      <c r="P216" s="68" t="s">
        <v>44</v>
      </c>
      <c r="Q216" s="44">
        <f>COUNTIF(F216:P216,"ENTREGUE")/COUNTA(MESES[[#This Row],[FEV]:[DEZ]])</f>
        <v>1</v>
      </c>
    </row>
    <row r="217" spans="1:17" s="39" customFormat="1" ht="15" customHeight="1" x14ac:dyDescent="0.25">
      <c r="A217" s="85" t="s">
        <v>13</v>
      </c>
      <c r="B217" s="79" t="s">
        <v>239</v>
      </c>
      <c r="C217" s="82">
        <v>33058750</v>
      </c>
      <c r="D217" s="92" t="s">
        <v>286</v>
      </c>
      <c r="E217" s="68" t="s">
        <v>44</v>
      </c>
      <c r="F217" s="68" t="s">
        <v>44</v>
      </c>
      <c r="G217" s="68" t="s">
        <v>44</v>
      </c>
      <c r="H217" s="68" t="s">
        <v>44</v>
      </c>
      <c r="I217" s="68" t="s">
        <v>44</v>
      </c>
      <c r="J217" s="68" t="s">
        <v>44</v>
      </c>
      <c r="K217" s="68" t="s">
        <v>44</v>
      </c>
      <c r="L217" s="68" t="s">
        <v>44</v>
      </c>
      <c r="M217" s="68" t="s">
        <v>44</v>
      </c>
      <c r="N217" s="68" t="s">
        <v>44</v>
      </c>
      <c r="O217" s="68" t="s">
        <v>44</v>
      </c>
      <c r="P217" s="68" t="s">
        <v>44</v>
      </c>
      <c r="Q217" s="44">
        <f>COUNTIF(F217:P217,"ENTREGUE")/COUNTA(MESES[[#This Row],[FEV]:[DEZ]])</f>
        <v>1</v>
      </c>
    </row>
    <row r="218" spans="1:17" s="39" customFormat="1" ht="15" customHeight="1" x14ac:dyDescent="0.25">
      <c r="A218" s="85" t="s">
        <v>13</v>
      </c>
      <c r="B218" s="79" t="s">
        <v>239</v>
      </c>
      <c r="C218" s="82">
        <v>33058768</v>
      </c>
      <c r="D218" s="92" t="s">
        <v>287</v>
      </c>
      <c r="E218" s="68" t="s">
        <v>44</v>
      </c>
      <c r="F218" s="68" t="s">
        <v>44</v>
      </c>
      <c r="G218" s="68" t="s">
        <v>44</v>
      </c>
      <c r="H218" s="68" t="s">
        <v>44</v>
      </c>
      <c r="I218" s="68" t="s">
        <v>44</v>
      </c>
      <c r="J218" s="68" t="s">
        <v>44</v>
      </c>
      <c r="K218" s="68" t="s">
        <v>44</v>
      </c>
      <c r="L218" s="68" t="s">
        <v>44</v>
      </c>
      <c r="M218" s="68" t="s">
        <v>44</v>
      </c>
      <c r="N218" s="68" t="s">
        <v>44</v>
      </c>
      <c r="O218" s="68" t="s">
        <v>44</v>
      </c>
      <c r="P218" s="68" t="s">
        <v>44</v>
      </c>
      <c r="Q218" s="44">
        <f>COUNTIF(F218:P218,"ENTREGUE")/COUNTA(MESES[[#This Row],[FEV]:[DEZ]])</f>
        <v>1</v>
      </c>
    </row>
    <row r="219" spans="1:17" s="39" customFormat="1" ht="15" customHeight="1" x14ac:dyDescent="0.25">
      <c r="A219" s="85" t="s">
        <v>13</v>
      </c>
      <c r="B219" s="79" t="s">
        <v>239</v>
      </c>
      <c r="C219" s="82">
        <v>33058776</v>
      </c>
      <c r="D219" s="92" t="s">
        <v>289</v>
      </c>
      <c r="E219" s="68" t="s">
        <v>44</v>
      </c>
      <c r="F219" s="68" t="s">
        <v>44</v>
      </c>
      <c r="G219" s="68" t="s">
        <v>44</v>
      </c>
      <c r="H219" s="68" t="s">
        <v>45</v>
      </c>
      <c r="I219" s="68" t="s">
        <v>45</v>
      </c>
      <c r="J219" s="68" t="s">
        <v>45</v>
      </c>
      <c r="K219" s="68" t="s">
        <v>45</v>
      </c>
      <c r="L219" s="68" t="s">
        <v>44</v>
      </c>
      <c r="M219" s="68" t="s">
        <v>45</v>
      </c>
      <c r="N219" s="68" t="s">
        <v>44</v>
      </c>
      <c r="O219" s="68" t="s">
        <v>45</v>
      </c>
      <c r="P219" s="68" t="s">
        <v>45</v>
      </c>
      <c r="Q219" s="44">
        <f>COUNTIF(F219:P219,"ENTREGUE")/COUNTA(MESES[[#This Row],[FEV]:[DEZ]])</f>
        <v>0.36363636363636365</v>
      </c>
    </row>
    <row r="220" spans="1:17" s="39" customFormat="1" ht="15" customHeight="1" x14ac:dyDescent="0.25">
      <c r="A220" s="85" t="s">
        <v>13</v>
      </c>
      <c r="B220" s="79" t="s">
        <v>239</v>
      </c>
      <c r="C220" s="82">
        <v>33058946</v>
      </c>
      <c r="D220" s="92" t="s">
        <v>251</v>
      </c>
      <c r="E220" s="68" t="s">
        <v>44</v>
      </c>
      <c r="F220" s="68" t="s">
        <v>44</v>
      </c>
      <c r="G220" s="68" t="s">
        <v>44</v>
      </c>
      <c r="H220" s="68" t="s">
        <v>44</v>
      </c>
      <c r="I220" s="68" t="s">
        <v>44</v>
      </c>
      <c r="J220" s="68" t="s">
        <v>44</v>
      </c>
      <c r="K220" s="68" t="s">
        <v>44</v>
      </c>
      <c r="L220" s="68" t="s">
        <v>44</v>
      </c>
      <c r="M220" s="68" t="s">
        <v>44</v>
      </c>
      <c r="N220" s="68" t="s">
        <v>44</v>
      </c>
      <c r="O220" s="68" t="s">
        <v>45</v>
      </c>
      <c r="P220" s="68" t="s">
        <v>45</v>
      </c>
      <c r="Q220" s="44">
        <f>COUNTIF(F220:P220,"ENTREGUE")/COUNTA(MESES[[#This Row],[FEV]:[DEZ]])</f>
        <v>0.81818181818181823</v>
      </c>
    </row>
    <row r="221" spans="1:17" s="39" customFormat="1" ht="15" customHeight="1" x14ac:dyDescent="0.25">
      <c r="A221" s="85" t="s">
        <v>13</v>
      </c>
      <c r="B221" s="79" t="s">
        <v>239</v>
      </c>
      <c r="C221" s="82">
        <v>33059152</v>
      </c>
      <c r="D221" s="92" t="s">
        <v>241</v>
      </c>
      <c r="E221" s="68" t="s">
        <v>44</v>
      </c>
      <c r="F221" s="68" t="s">
        <v>44</v>
      </c>
      <c r="G221" s="68" t="s">
        <v>44</v>
      </c>
      <c r="H221" s="68" t="s">
        <v>44</v>
      </c>
      <c r="I221" s="68" t="s">
        <v>44</v>
      </c>
      <c r="J221" s="68" t="s">
        <v>44</v>
      </c>
      <c r="K221" s="68" t="s">
        <v>44</v>
      </c>
      <c r="L221" s="68" t="s">
        <v>44</v>
      </c>
      <c r="M221" s="68" t="s">
        <v>44</v>
      </c>
      <c r="N221" s="68" t="s">
        <v>44</v>
      </c>
      <c r="O221" s="68" t="s">
        <v>45</v>
      </c>
      <c r="P221" s="68" t="s">
        <v>45</v>
      </c>
      <c r="Q221" s="44">
        <f>COUNTIF(F221:P221,"ENTREGUE")/COUNTA(MESES[[#This Row],[FEV]:[DEZ]])</f>
        <v>0.81818181818181823</v>
      </c>
    </row>
    <row r="222" spans="1:17" s="39" customFormat="1" ht="15" customHeight="1" x14ac:dyDescent="0.25">
      <c r="A222" s="85" t="s">
        <v>13</v>
      </c>
      <c r="B222" s="79" t="s">
        <v>239</v>
      </c>
      <c r="C222" s="82">
        <v>33059209</v>
      </c>
      <c r="D222" s="92" t="s">
        <v>248</v>
      </c>
      <c r="E222" s="68" t="s">
        <v>44</v>
      </c>
      <c r="F222" s="68" t="s">
        <v>44</v>
      </c>
      <c r="G222" s="68" t="s">
        <v>44</v>
      </c>
      <c r="H222" s="68" t="s">
        <v>44</v>
      </c>
      <c r="I222" s="68" t="s">
        <v>44</v>
      </c>
      <c r="J222" s="68" t="s">
        <v>44</v>
      </c>
      <c r="K222" s="68" t="s">
        <v>44</v>
      </c>
      <c r="L222" s="68" t="s">
        <v>44</v>
      </c>
      <c r="M222" s="68" t="s">
        <v>44</v>
      </c>
      <c r="N222" s="68" t="s">
        <v>44</v>
      </c>
      <c r="O222" s="68" t="s">
        <v>44</v>
      </c>
      <c r="P222" s="68" t="s">
        <v>44</v>
      </c>
      <c r="Q222" s="44">
        <f>COUNTIF(F222:P222,"ENTREGUE")/COUNTA(MESES[[#This Row],[FEV]:[DEZ]])</f>
        <v>1</v>
      </c>
    </row>
    <row r="223" spans="1:17" s="39" customFormat="1" ht="15" customHeight="1" x14ac:dyDescent="0.25">
      <c r="A223" s="85" t="s">
        <v>13</v>
      </c>
      <c r="B223" s="79" t="s">
        <v>239</v>
      </c>
      <c r="C223" s="82">
        <v>33059225</v>
      </c>
      <c r="D223" s="92" t="s">
        <v>250</v>
      </c>
      <c r="E223" s="68" t="s">
        <v>44</v>
      </c>
      <c r="F223" s="68" t="s">
        <v>44</v>
      </c>
      <c r="G223" s="68" t="s">
        <v>44</v>
      </c>
      <c r="H223" s="68" t="s">
        <v>44</v>
      </c>
      <c r="I223" s="68" t="s">
        <v>44</v>
      </c>
      <c r="J223" s="68" t="s">
        <v>44</v>
      </c>
      <c r="K223" s="68" t="s">
        <v>44</v>
      </c>
      <c r="L223" s="68" t="s">
        <v>44</v>
      </c>
      <c r="M223" s="68" t="s">
        <v>44</v>
      </c>
      <c r="N223" s="68" t="s">
        <v>44</v>
      </c>
      <c r="O223" s="68" t="s">
        <v>44</v>
      </c>
      <c r="P223" s="68" t="s">
        <v>45</v>
      </c>
      <c r="Q223" s="44">
        <f>COUNTIF(F223:P223,"ENTREGUE")/COUNTA(MESES[[#This Row],[FEV]:[DEZ]])</f>
        <v>0.90909090909090906</v>
      </c>
    </row>
    <row r="224" spans="1:17" s="39" customFormat="1" ht="15" customHeight="1" x14ac:dyDescent="0.25">
      <c r="A224" s="85" t="s">
        <v>13</v>
      </c>
      <c r="B224" s="79" t="s">
        <v>239</v>
      </c>
      <c r="C224" s="82">
        <v>33059241</v>
      </c>
      <c r="D224" s="92" t="s">
        <v>258</v>
      </c>
      <c r="E224" s="68" t="s">
        <v>44</v>
      </c>
      <c r="F224" s="68" t="s">
        <v>44</v>
      </c>
      <c r="G224" s="68" t="s">
        <v>44</v>
      </c>
      <c r="H224" s="68" t="s">
        <v>44</v>
      </c>
      <c r="I224" s="68" t="s">
        <v>44</v>
      </c>
      <c r="J224" s="68" t="s">
        <v>44</v>
      </c>
      <c r="K224" s="68" t="s">
        <v>44</v>
      </c>
      <c r="L224" s="68" t="s">
        <v>44</v>
      </c>
      <c r="M224" s="68" t="s">
        <v>44</v>
      </c>
      <c r="N224" s="68" t="s">
        <v>44</v>
      </c>
      <c r="O224" s="68" t="s">
        <v>44</v>
      </c>
      <c r="P224" s="68" t="s">
        <v>44</v>
      </c>
      <c r="Q224" s="44">
        <f>COUNTIF(F224:P224,"ENTREGUE")/COUNTA(MESES[[#This Row],[FEV]:[DEZ]])</f>
        <v>1</v>
      </c>
    </row>
    <row r="225" spans="1:17" s="39" customFormat="1" ht="15" customHeight="1" x14ac:dyDescent="0.25">
      <c r="A225" s="85" t="s">
        <v>13</v>
      </c>
      <c r="B225" s="79" t="s">
        <v>239</v>
      </c>
      <c r="C225" s="82">
        <v>33059284</v>
      </c>
      <c r="D225" s="92" t="s">
        <v>266</v>
      </c>
      <c r="E225" s="68" t="s">
        <v>44</v>
      </c>
      <c r="F225" s="68" t="s">
        <v>44</v>
      </c>
      <c r="G225" s="68" t="s">
        <v>44</v>
      </c>
      <c r="H225" s="68" t="s">
        <v>44</v>
      </c>
      <c r="I225" s="68" t="s">
        <v>44</v>
      </c>
      <c r="J225" s="68" t="s">
        <v>44</v>
      </c>
      <c r="K225" s="68" t="s">
        <v>44</v>
      </c>
      <c r="L225" s="68" t="s">
        <v>44</v>
      </c>
      <c r="M225" s="68" t="s">
        <v>44</v>
      </c>
      <c r="N225" s="68" t="s">
        <v>44</v>
      </c>
      <c r="O225" s="68" t="s">
        <v>44</v>
      </c>
      <c r="P225" s="68" t="s">
        <v>44</v>
      </c>
      <c r="Q225" s="44">
        <f>COUNTIF(F225:P225,"ENTREGUE")/COUNTA(MESES[[#This Row],[FEV]:[DEZ]])</f>
        <v>1</v>
      </c>
    </row>
    <row r="226" spans="1:17" s="39" customFormat="1" ht="15" customHeight="1" x14ac:dyDescent="0.25">
      <c r="A226" s="85" t="s">
        <v>13</v>
      </c>
      <c r="B226" s="79" t="s">
        <v>239</v>
      </c>
      <c r="C226" s="82">
        <v>33059306</v>
      </c>
      <c r="D226" s="92" t="s">
        <v>335</v>
      </c>
      <c r="E226" s="68" t="s">
        <v>45</v>
      </c>
      <c r="F226" s="68" t="s">
        <v>45</v>
      </c>
      <c r="G226" s="68" t="s">
        <v>45</v>
      </c>
      <c r="H226" s="68" t="s">
        <v>45</v>
      </c>
      <c r="I226" s="68" t="s">
        <v>45</v>
      </c>
      <c r="J226" s="68" t="s">
        <v>45</v>
      </c>
      <c r="K226" s="68" t="s">
        <v>45</v>
      </c>
      <c r="L226" s="68" t="s">
        <v>45</v>
      </c>
      <c r="M226" s="68" t="s">
        <v>45</v>
      </c>
      <c r="N226" s="68" t="s">
        <v>45</v>
      </c>
      <c r="O226" s="68" t="s">
        <v>45</v>
      </c>
      <c r="P226" s="68" t="s">
        <v>45</v>
      </c>
      <c r="Q226" s="44">
        <f>COUNTIF(F226:P226,"ENTREGUE")/COUNTA(MESES[[#This Row],[FEV]:[DEZ]])</f>
        <v>0</v>
      </c>
    </row>
    <row r="227" spans="1:17" s="39" customFormat="1" ht="15" customHeight="1" x14ac:dyDescent="0.25">
      <c r="A227" s="85" t="s">
        <v>13</v>
      </c>
      <c r="B227" s="79" t="s">
        <v>239</v>
      </c>
      <c r="C227" s="82">
        <v>33059322</v>
      </c>
      <c r="D227" s="92" t="s">
        <v>269</v>
      </c>
      <c r="E227" s="68" t="s">
        <v>44</v>
      </c>
      <c r="F227" s="68" t="s">
        <v>44</v>
      </c>
      <c r="G227" s="68" t="s">
        <v>44</v>
      </c>
      <c r="H227" s="68" t="s">
        <v>44</v>
      </c>
      <c r="I227" s="68" t="s">
        <v>44</v>
      </c>
      <c r="J227" s="68" t="s">
        <v>44</v>
      </c>
      <c r="K227" s="68" t="s">
        <v>44</v>
      </c>
      <c r="L227" s="68" t="s">
        <v>44</v>
      </c>
      <c r="M227" s="68" t="s">
        <v>44</v>
      </c>
      <c r="N227" s="68" t="s">
        <v>44</v>
      </c>
      <c r="O227" s="68" t="s">
        <v>44</v>
      </c>
      <c r="P227" s="68" t="s">
        <v>45</v>
      </c>
      <c r="Q227" s="44">
        <f>COUNTIF(F227:P227,"ENTREGUE")/COUNTA(MESES[[#This Row],[FEV]:[DEZ]])</f>
        <v>0.90909090909090906</v>
      </c>
    </row>
    <row r="228" spans="1:17" s="39" customFormat="1" ht="15" customHeight="1" x14ac:dyDescent="0.25">
      <c r="A228" s="85" t="s">
        <v>13</v>
      </c>
      <c r="B228" s="79" t="s">
        <v>239</v>
      </c>
      <c r="C228" s="82">
        <v>33059330</v>
      </c>
      <c r="D228" s="92" t="s">
        <v>336</v>
      </c>
      <c r="E228" s="68" t="s">
        <v>44</v>
      </c>
      <c r="F228" s="68" t="s">
        <v>44</v>
      </c>
      <c r="G228" s="68" t="s">
        <v>44</v>
      </c>
      <c r="H228" s="68" t="s">
        <v>44</v>
      </c>
      <c r="I228" s="68" t="s">
        <v>44</v>
      </c>
      <c r="J228" s="68" t="s">
        <v>44</v>
      </c>
      <c r="K228" s="68" t="s">
        <v>44</v>
      </c>
      <c r="L228" s="68" t="s">
        <v>44</v>
      </c>
      <c r="M228" s="68" t="s">
        <v>44</v>
      </c>
      <c r="N228" s="68" t="s">
        <v>44</v>
      </c>
      <c r="O228" s="68" t="s">
        <v>44</v>
      </c>
      <c r="P228" s="68" t="s">
        <v>44</v>
      </c>
      <c r="Q228" s="44">
        <f>COUNTIF(F228:P228,"ENTREGUE")/COUNTA(MESES[[#This Row],[FEV]:[DEZ]])</f>
        <v>1</v>
      </c>
    </row>
    <row r="229" spans="1:17" s="39" customFormat="1" ht="15" customHeight="1" x14ac:dyDescent="0.25">
      <c r="A229" s="85" t="s">
        <v>13</v>
      </c>
      <c r="B229" s="79" t="s">
        <v>239</v>
      </c>
      <c r="C229" s="82">
        <v>33059357</v>
      </c>
      <c r="D229" s="92" t="s">
        <v>337</v>
      </c>
      <c r="E229" s="68" t="s">
        <v>44</v>
      </c>
      <c r="F229" s="68" t="s">
        <v>44</v>
      </c>
      <c r="G229" s="68" t="s">
        <v>44</v>
      </c>
      <c r="H229" s="68" t="s">
        <v>44</v>
      </c>
      <c r="I229" s="68" t="s">
        <v>44</v>
      </c>
      <c r="J229" s="68" t="s">
        <v>44</v>
      </c>
      <c r="K229" s="68" t="s">
        <v>44</v>
      </c>
      <c r="L229" s="68" t="s">
        <v>44</v>
      </c>
      <c r="M229" s="68" t="s">
        <v>45</v>
      </c>
      <c r="N229" s="68" t="s">
        <v>44</v>
      </c>
      <c r="O229" s="68" t="s">
        <v>45</v>
      </c>
      <c r="P229" s="68" t="s">
        <v>44</v>
      </c>
      <c r="Q229" s="44">
        <f>COUNTIF(F229:P229,"ENTREGUE")/COUNTA(MESES[[#This Row],[FEV]:[DEZ]])</f>
        <v>0.81818181818181823</v>
      </c>
    </row>
    <row r="230" spans="1:17" s="39" customFormat="1" ht="15" customHeight="1" x14ac:dyDescent="0.25">
      <c r="A230" s="85" t="s">
        <v>13</v>
      </c>
      <c r="B230" s="79" t="s">
        <v>239</v>
      </c>
      <c r="C230" s="82">
        <v>33059373</v>
      </c>
      <c r="D230" s="92" t="s">
        <v>271</v>
      </c>
      <c r="E230" s="68" t="s">
        <v>44</v>
      </c>
      <c r="F230" s="68" t="s">
        <v>44</v>
      </c>
      <c r="G230" s="68" t="s">
        <v>44</v>
      </c>
      <c r="H230" s="68" t="s">
        <v>44</v>
      </c>
      <c r="I230" s="68" t="s">
        <v>44</v>
      </c>
      <c r="J230" s="68" t="s">
        <v>44</v>
      </c>
      <c r="K230" s="68" t="s">
        <v>44</v>
      </c>
      <c r="L230" s="68" t="s">
        <v>44</v>
      </c>
      <c r="M230" s="68" t="s">
        <v>44</v>
      </c>
      <c r="N230" s="68" t="s">
        <v>44</v>
      </c>
      <c r="O230" s="68" t="s">
        <v>45</v>
      </c>
      <c r="P230" s="68" t="s">
        <v>45</v>
      </c>
      <c r="Q230" s="44">
        <f>COUNTIF(F230:P230,"ENTREGUE")/COUNTA(MESES[[#This Row],[FEV]:[DEZ]])</f>
        <v>0.81818181818181823</v>
      </c>
    </row>
    <row r="231" spans="1:17" s="39" customFormat="1" ht="15" customHeight="1" x14ac:dyDescent="0.25">
      <c r="A231" s="85" t="s">
        <v>13</v>
      </c>
      <c r="B231" s="79" t="s">
        <v>239</v>
      </c>
      <c r="C231" s="82">
        <v>33059381</v>
      </c>
      <c r="D231" s="92" t="s">
        <v>273</v>
      </c>
      <c r="E231" s="68" t="s">
        <v>44</v>
      </c>
      <c r="F231" s="68" t="s">
        <v>44</v>
      </c>
      <c r="G231" s="68" t="s">
        <v>44</v>
      </c>
      <c r="H231" s="68" t="s">
        <v>44</v>
      </c>
      <c r="I231" s="68" t="s">
        <v>44</v>
      </c>
      <c r="J231" s="68" t="s">
        <v>44</v>
      </c>
      <c r="K231" s="68" t="s">
        <v>44</v>
      </c>
      <c r="L231" s="68" t="s">
        <v>44</v>
      </c>
      <c r="M231" s="68" t="s">
        <v>44</v>
      </c>
      <c r="N231" s="68" t="s">
        <v>44</v>
      </c>
      <c r="O231" s="68" t="s">
        <v>45</v>
      </c>
      <c r="P231" s="68" t="s">
        <v>44</v>
      </c>
      <c r="Q231" s="44">
        <f>COUNTIF(F231:P231,"ENTREGUE")/COUNTA(MESES[[#This Row],[FEV]:[DEZ]])</f>
        <v>0.90909090909090906</v>
      </c>
    </row>
    <row r="232" spans="1:17" s="39" customFormat="1" ht="15" customHeight="1" x14ac:dyDescent="0.25">
      <c r="A232" s="85" t="s">
        <v>13</v>
      </c>
      <c r="B232" s="79" t="s">
        <v>239</v>
      </c>
      <c r="C232" s="82">
        <v>33059403</v>
      </c>
      <c r="D232" s="92" t="s">
        <v>278</v>
      </c>
      <c r="E232" s="68" t="s">
        <v>44</v>
      </c>
      <c r="F232" s="68" t="s">
        <v>44</v>
      </c>
      <c r="G232" s="68" t="s">
        <v>44</v>
      </c>
      <c r="H232" s="68" t="s">
        <v>44</v>
      </c>
      <c r="I232" s="68" t="s">
        <v>44</v>
      </c>
      <c r="J232" s="68" t="s">
        <v>45</v>
      </c>
      <c r="K232" s="68" t="s">
        <v>44</v>
      </c>
      <c r="L232" s="68" t="s">
        <v>44</v>
      </c>
      <c r="M232" s="68" t="s">
        <v>44</v>
      </c>
      <c r="N232" s="68" t="s">
        <v>44</v>
      </c>
      <c r="O232" s="68" t="s">
        <v>45</v>
      </c>
      <c r="P232" s="68" t="s">
        <v>44</v>
      </c>
      <c r="Q232" s="44">
        <f>COUNTIF(F232:P232,"ENTREGUE")/COUNTA(MESES[[#This Row],[FEV]:[DEZ]])</f>
        <v>0.81818181818181823</v>
      </c>
    </row>
    <row r="233" spans="1:17" s="39" customFormat="1" ht="15" customHeight="1" x14ac:dyDescent="0.25">
      <c r="A233" s="85" t="s">
        <v>13</v>
      </c>
      <c r="B233" s="79" t="s">
        <v>239</v>
      </c>
      <c r="C233" s="82">
        <v>33059411</v>
      </c>
      <c r="D233" s="92" t="s">
        <v>334</v>
      </c>
      <c r="E233" s="68" t="s">
        <v>44</v>
      </c>
      <c r="F233" s="68" t="s">
        <v>44</v>
      </c>
      <c r="G233" s="68" t="s">
        <v>44</v>
      </c>
      <c r="H233" s="68" t="s">
        <v>44</v>
      </c>
      <c r="I233" s="68" t="s">
        <v>44</v>
      </c>
      <c r="J233" s="68" t="s">
        <v>44</v>
      </c>
      <c r="K233" s="68" t="s">
        <v>44</v>
      </c>
      <c r="L233" s="68" t="s">
        <v>44</v>
      </c>
      <c r="M233" s="68" t="s">
        <v>44</v>
      </c>
      <c r="N233" s="68" t="s">
        <v>44</v>
      </c>
      <c r="O233" s="68" t="s">
        <v>45</v>
      </c>
      <c r="P233" s="68" t="s">
        <v>45</v>
      </c>
      <c r="Q233" s="44">
        <f>COUNTIF(F233:P233,"ENTREGUE")/COUNTA(MESES[[#This Row],[FEV]:[DEZ]])</f>
        <v>0.81818181818181823</v>
      </c>
    </row>
    <row r="234" spans="1:17" s="39" customFormat="1" ht="15" customHeight="1" x14ac:dyDescent="0.25">
      <c r="A234" s="85" t="s">
        <v>13</v>
      </c>
      <c r="B234" s="79" t="s">
        <v>239</v>
      </c>
      <c r="C234" s="82">
        <v>33059446</v>
      </c>
      <c r="D234" s="92" t="s">
        <v>285</v>
      </c>
      <c r="E234" s="68" t="s">
        <v>44</v>
      </c>
      <c r="F234" s="68" t="s">
        <v>44</v>
      </c>
      <c r="G234" s="68" t="s">
        <v>44</v>
      </c>
      <c r="H234" s="68" t="s">
        <v>44</v>
      </c>
      <c r="I234" s="68" t="s">
        <v>45</v>
      </c>
      <c r="J234" s="68" t="s">
        <v>44</v>
      </c>
      <c r="K234" s="68" t="s">
        <v>44</v>
      </c>
      <c r="L234" s="68" t="s">
        <v>44</v>
      </c>
      <c r="M234" s="68" t="s">
        <v>45</v>
      </c>
      <c r="N234" s="68" t="s">
        <v>45</v>
      </c>
      <c r="O234" s="68" t="s">
        <v>45</v>
      </c>
      <c r="P234" s="68" t="s">
        <v>45</v>
      </c>
      <c r="Q234" s="44">
        <f>COUNTIF(F234:P234,"ENTREGUE")/COUNTA(MESES[[#This Row],[FEV]:[DEZ]])</f>
        <v>0.54545454545454541</v>
      </c>
    </row>
    <row r="235" spans="1:17" s="39" customFormat="1" ht="15" customHeight="1" x14ac:dyDescent="0.25">
      <c r="A235" s="85" t="s">
        <v>13</v>
      </c>
      <c r="B235" s="79" t="s">
        <v>239</v>
      </c>
      <c r="C235" s="82">
        <v>33059454</v>
      </c>
      <c r="D235" s="92" t="s">
        <v>281</v>
      </c>
      <c r="E235" s="68" t="s">
        <v>44</v>
      </c>
      <c r="F235" s="68" t="s">
        <v>44</v>
      </c>
      <c r="G235" s="68" t="s">
        <v>44</v>
      </c>
      <c r="H235" s="68" t="s">
        <v>44</v>
      </c>
      <c r="I235" s="68" t="s">
        <v>44</v>
      </c>
      <c r="J235" s="68" t="s">
        <v>44</v>
      </c>
      <c r="K235" s="68" t="s">
        <v>45</v>
      </c>
      <c r="L235" s="68" t="s">
        <v>44</v>
      </c>
      <c r="M235" s="68" t="s">
        <v>44</v>
      </c>
      <c r="N235" s="68" t="s">
        <v>44</v>
      </c>
      <c r="O235" s="68" t="s">
        <v>44</v>
      </c>
      <c r="P235" s="68" t="s">
        <v>44</v>
      </c>
      <c r="Q235" s="44">
        <f>COUNTIF(F235:P235,"ENTREGUE")/COUNTA(MESES[[#This Row],[FEV]:[DEZ]])</f>
        <v>0.90909090909090906</v>
      </c>
    </row>
    <row r="236" spans="1:17" s="39" customFormat="1" ht="15" customHeight="1" x14ac:dyDescent="0.25">
      <c r="A236" s="85" t="s">
        <v>13</v>
      </c>
      <c r="B236" s="79" t="s">
        <v>239</v>
      </c>
      <c r="C236" s="82">
        <v>33059462</v>
      </c>
      <c r="D236" s="92" t="s">
        <v>288</v>
      </c>
      <c r="E236" s="68" t="s">
        <v>44</v>
      </c>
      <c r="F236" s="68" t="s">
        <v>44</v>
      </c>
      <c r="G236" s="68" t="s">
        <v>44</v>
      </c>
      <c r="H236" s="68" t="s">
        <v>44</v>
      </c>
      <c r="I236" s="68" t="s">
        <v>44</v>
      </c>
      <c r="J236" s="68" t="s">
        <v>44</v>
      </c>
      <c r="K236" s="68" t="s">
        <v>44</v>
      </c>
      <c r="L236" s="68" t="s">
        <v>44</v>
      </c>
      <c r="M236" s="68" t="s">
        <v>44</v>
      </c>
      <c r="N236" s="68" t="s">
        <v>44</v>
      </c>
      <c r="O236" s="68" t="s">
        <v>44</v>
      </c>
      <c r="P236" s="68" t="s">
        <v>44</v>
      </c>
      <c r="Q236" s="44">
        <f>COUNTIF(F236:P236,"ENTREGUE")/COUNTA(MESES[[#This Row],[FEV]:[DEZ]])</f>
        <v>1</v>
      </c>
    </row>
    <row r="237" spans="1:17" s="39" customFormat="1" ht="15" customHeight="1" x14ac:dyDescent="0.25">
      <c r="A237" s="85" t="s">
        <v>13</v>
      </c>
      <c r="B237" s="79" t="s">
        <v>239</v>
      </c>
      <c r="C237" s="82">
        <v>33059470</v>
      </c>
      <c r="D237" s="92" t="s">
        <v>290</v>
      </c>
      <c r="E237" s="68" t="s">
        <v>44</v>
      </c>
      <c r="F237" s="68" t="s">
        <v>44</v>
      </c>
      <c r="G237" s="68" t="s">
        <v>44</v>
      </c>
      <c r="H237" s="68" t="s">
        <v>44</v>
      </c>
      <c r="I237" s="68" t="s">
        <v>44</v>
      </c>
      <c r="J237" s="68" t="s">
        <v>44</v>
      </c>
      <c r="K237" s="68" t="s">
        <v>44</v>
      </c>
      <c r="L237" s="68" t="s">
        <v>44</v>
      </c>
      <c r="M237" s="68" t="s">
        <v>44</v>
      </c>
      <c r="N237" s="68" t="s">
        <v>44</v>
      </c>
      <c r="O237" s="68" t="s">
        <v>44</v>
      </c>
      <c r="P237" s="68" t="s">
        <v>44</v>
      </c>
      <c r="Q237" s="44">
        <f>COUNTIF(F237:P237,"ENTREGUE")/COUNTA(MESES[[#This Row],[FEV]:[DEZ]])</f>
        <v>1</v>
      </c>
    </row>
    <row r="238" spans="1:17" s="39" customFormat="1" ht="15" customHeight="1" x14ac:dyDescent="0.25">
      <c r="A238" s="85" t="s">
        <v>13</v>
      </c>
      <c r="B238" s="79" t="s">
        <v>239</v>
      </c>
      <c r="C238" s="82">
        <v>33060177</v>
      </c>
      <c r="D238" s="92" t="s">
        <v>323</v>
      </c>
      <c r="E238" s="68" t="s">
        <v>44</v>
      </c>
      <c r="F238" s="68" t="s">
        <v>44</v>
      </c>
      <c r="G238" s="68" t="s">
        <v>44</v>
      </c>
      <c r="H238" s="68" t="s">
        <v>44</v>
      </c>
      <c r="I238" s="68" t="s">
        <v>44</v>
      </c>
      <c r="J238" s="68" t="s">
        <v>44</v>
      </c>
      <c r="K238" s="68" t="s">
        <v>44</v>
      </c>
      <c r="L238" s="68" t="s">
        <v>44</v>
      </c>
      <c r="M238" s="68" t="s">
        <v>44</v>
      </c>
      <c r="N238" s="68" t="s">
        <v>44</v>
      </c>
      <c r="O238" s="68" t="s">
        <v>44</v>
      </c>
      <c r="P238" s="68" t="s">
        <v>44</v>
      </c>
      <c r="Q238" s="44">
        <f>COUNTIF(F238:P238,"ENTREGUE")/COUNTA(MESES[[#This Row],[FEV]:[DEZ]])</f>
        <v>1</v>
      </c>
    </row>
    <row r="239" spans="1:17" s="39" customFormat="1" ht="15" customHeight="1" x14ac:dyDescent="0.25">
      <c r="A239" s="85" t="s">
        <v>13</v>
      </c>
      <c r="B239" s="79" t="s">
        <v>239</v>
      </c>
      <c r="C239" s="82">
        <v>33060185</v>
      </c>
      <c r="D239" s="92" t="s">
        <v>326</v>
      </c>
      <c r="E239" s="68" t="s">
        <v>44</v>
      </c>
      <c r="F239" s="68" t="s">
        <v>44</v>
      </c>
      <c r="G239" s="68" t="s">
        <v>44</v>
      </c>
      <c r="H239" s="68" t="s">
        <v>44</v>
      </c>
      <c r="I239" s="68" t="s">
        <v>44</v>
      </c>
      <c r="J239" s="68" t="s">
        <v>44</v>
      </c>
      <c r="K239" s="68" t="s">
        <v>44</v>
      </c>
      <c r="L239" s="68" t="s">
        <v>45</v>
      </c>
      <c r="M239" s="68" t="s">
        <v>45</v>
      </c>
      <c r="N239" s="68" t="s">
        <v>45</v>
      </c>
      <c r="O239" s="68" t="s">
        <v>45</v>
      </c>
      <c r="P239" s="68" t="s">
        <v>45</v>
      </c>
      <c r="Q239" s="44">
        <f>COUNTIF(F239:P239,"ENTREGUE")/COUNTA(MESES[[#This Row],[FEV]:[DEZ]])</f>
        <v>0.54545454545454541</v>
      </c>
    </row>
    <row r="240" spans="1:17" s="39" customFormat="1" ht="15" customHeight="1" x14ac:dyDescent="0.25">
      <c r="A240" s="85" t="s">
        <v>13</v>
      </c>
      <c r="B240" s="79" t="s">
        <v>239</v>
      </c>
      <c r="C240" s="82">
        <v>33060193</v>
      </c>
      <c r="D240" s="92" t="s">
        <v>320</v>
      </c>
      <c r="E240" s="68" t="s">
        <v>44</v>
      </c>
      <c r="F240" s="68" t="s">
        <v>44</v>
      </c>
      <c r="G240" s="68" t="s">
        <v>44</v>
      </c>
      <c r="H240" s="68" t="s">
        <v>44</v>
      </c>
      <c r="I240" s="68" t="s">
        <v>44</v>
      </c>
      <c r="J240" s="68" t="s">
        <v>44</v>
      </c>
      <c r="K240" s="68" t="s">
        <v>44</v>
      </c>
      <c r="L240" s="68" t="s">
        <v>44</v>
      </c>
      <c r="M240" s="68" t="s">
        <v>44</v>
      </c>
      <c r="N240" s="68" t="s">
        <v>45</v>
      </c>
      <c r="O240" s="68" t="s">
        <v>45</v>
      </c>
      <c r="P240" s="68" t="s">
        <v>45</v>
      </c>
      <c r="Q240" s="44">
        <f>COUNTIF(F240:P240,"ENTREGUE")/COUNTA(MESES[[#This Row],[FEV]:[DEZ]])</f>
        <v>0.72727272727272729</v>
      </c>
    </row>
    <row r="241" spans="1:17" s="39" customFormat="1" ht="15" customHeight="1" x14ac:dyDescent="0.25">
      <c r="A241" s="85" t="s">
        <v>13</v>
      </c>
      <c r="B241" s="79" t="s">
        <v>239</v>
      </c>
      <c r="C241" s="82">
        <v>33060274</v>
      </c>
      <c r="D241" s="92" t="s">
        <v>339</v>
      </c>
      <c r="E241" s="68" t="s">
        <v>44</v>
      </c>
      <c r="F241" s="68" t="s">
        <v>44</v>
      </c>
      <c r="G241" s="68" t="s">
        <v>44</v>
      </c>
      <c r="H241" s="68" t="s">
        <v>44</v>
      </c>
      <c r="I241" s="68" t="s">
        <v>44</v>
      </c>
      <c r="J241" s="68" t="s">
        <v>44</v>
      </c>
      <c r="K241" s="68" t="s">
        <v>44</v>
      </c>
      <c r="L241" s="68" t="s">
        <v>44</v>
      </c>
      <c r="M241" s="68" t="s">
        <v>44</v>
      </c>
      <c r="N241" s="68" t="s">
        <v>44</v>
      </c>
      <c r="O241" s="68" t="s">
        <v>45</v>
      </c>
      <c r="P241" s="68" t="s">
        <v>45</v>
      </c>
      <c r="Q241" s="44">
        <f>COUNTIF(F241:P241,"ENTREGUE")/COUNTA(MESES[[#This Row],[FEV]:[DEZ]])</f>
        <v>0.81818181818181823</v>
      </c>
    </row>
    <row r="242" spans="1:17" s="39" customFormat="1" ht="15" customHeight="1" x14ac:dyDescent="0.25">
      <c r="A242" s="85" t="s">
        <v>13</v>
      </c>
      <c r="B242" s="79" t="s">
        <v>239</v>
      </c>
      <c r="C242" s="82">
        <v>33060711</v>
      </c>
      <c r="D242" s="92" t="s">
        <v>319</v>
      </c>
      <c r="E242" s="68" t="s">
        <v>44</v>
      </c>
      <c r="F242" s="68" t="s">
        <v>44</v>
      </c>
      <c r="G242" s="68" t="s">
        <v>44</v>
      </c>
      <c r="H242" s="68" t="s">
        <v>44</v>
      </c>
      <c r="I242" s="68" t="s">
        <v>44</v>
      </c>
      <c r="J242" s="68" t="s">
        <v>44</v>
      </c>
      <c r="K242" s="68" t="s">
        <v>44</v>
      </c>
      <c r="L242" s="68" t="s">
        <v>44</v>
      </c>
      <c r="M242" s="68" t="s">
        <v>44</v>
      </c>
      <c r="N242" s="68" t="s">
        <v>45</v>
      </c>
      <c r="O242" s="68" t="s">
        <v>45</v>
      </c>
      <c r="P242" s="68" t="s">
        <v>45</v>
      </c>
      <c r="Q242" s="44">
        <f>COUNTIF(F242:P242,"ENTREGUE")/COUNTA(MESES[[#This Row],[FEV]:[DEZ]])</f>
        <v>0.72727272727272729</v>
      </c>
    </row>
    <row r="243" spans="1:17" s="39" customFormat="1" ht="15" customHeight="1" x14ac:dyDescent="0.25">
      <c r="A243" s="85" t="s">
        <v>13</v>
      </c>
      <c r="B243" s="79" t="s">
        <v>239</v>
      </c>
      <c r="C243" s="82">
        <v>33060720</v>
      </c>
      <c r="D243" s="92" t="s">
        <v>291</v>
      </c>
      <c r="E243" s="68" t="s">
        <v>44</v>
      </c>
      <c r="F243" s="68" t="s">
        <v>44</v>
      </c>
      <c r="G243" s="68" t="s">
        <v>44</v>
      </c>
      <c r="H243" s="68" t="s">
        <v>44</v>
      </c>
      <c r="I243" s="68" t="s">
        <v>44</v>
      </c>
      <c r="J243" s="68" t="s">
        <v>44</v>
      </c>
      <c r="K243" s="68" t="s">
        <v>44</v>
      </c>
      <c r="L243" s="68" t="s">
        <v>44</v>
      </c>
      <c r="M243" s="68" t="s">
        <v>44</v>
      </c>
      <c r="N243" s="68" t="s">
        <v>44</v>
      </c>
      <c r="O243" s="68" t="s">
        <v>44</v>
      </c>
      <c r="P243" s="68" t="s">
        <v>45</v>
      </c>
      <c r="Q243" s="44">
        <f>COUNTIF(F243:P243,"ENTREGUE")/COUNTA(MESES[[#This Row],[FEV]:[DEZ]])</f>
        <v>0.90909090909090906</v>
      </c>
    </row>
    <row r="244" spans="1:17" s="39" customFormat="1" ht="15" customHeight="1" x14ac:dyDescent="0.25">
      <c r="A244" s="85" t="s">
        <v>13</v>
      </c>
      <c r="B244" s="79" t="s">
        <v>239</v>
      </c>
      <c r="C244" s="82">
        <v>33060738</v>
      </c>
      <c r="D244" s="92" t="s">
        <v>267</v>
      </c>
      <c r="E244" s="68" t="s">
        <v>44</v>
      </c>
      <c r="F244" s="68" t="s">
        <v>44</v>
      </c>
      <c r="G244" s="68" t="s">
        <v>44</v>
      </c>
      <c r="H244" s="68" t="s">
        <v>44</v>
      </c>
      <c r="I244" s="68" t="s">
        <v>44</v>
      </c>
      <c r="J244" s="68" t="s">
        <v>44</v>
      </c>
      <c r="K244" s="68" t="s">
        <v>44</v>
      </c>
      <c r="L244" s="68" t="s">
        <v>44</v>
      </c>
      <c r="M244" s="68" t="s">
        <v>45</v>
      </c>
      <c r="N244" s="68" t="s">
        <v>45</v>
      </c>
      <c r="O244" s="68" t="s">
        <v>45</v>
      </c>
      <c r="P244" s="68" t="s">
        <v>45</v>
      </c>
      <c r="Q244" s="44">
        <f>COUNTIF(F244:P244,"ENTREGUE")/COUNTA(MESES[[#This Row],[FEV]:[DEZ]])</f>
        <v>0.63636363636363635</v>
      </c>
    </row>
    <row r="245" spans="1:17" s="39" customFormat="1" ht="15" customHeight="1" x14ac:dyDescent="0.25">
      <c r="A245" s="85" t="s">
        <v>13</v>
      </c>
      <c r="B245" s="79" t="s">
        <v>239</v>
      </c>
      <c r="C245" s="82">
        <v>33060746</v>
      </c>
      <c r="D245" s="92" t="s">
        <v>280</v>
      </c>
      <c r="E245" s="68" t="s">
        <v>44</v>
      </c>
      <c r="F245" s="68" t="s">
        <v>44</v>
      </c>
      <c r="G245" s="68" t="s">
        <v>44</v>
      </c>
      <c r="H245" s="68" t="s">
        <v>44</v>
      </c>
      <c r="I245" s="68" t="s">
        <v>44</v>
      </c>
      <c r="J245" s="68" t="s">
        <v>44</v>
      </c>
      <c r="K245" s="68" t="s">
        <v>44</v>
      </c>
      <c r="L245" s="68" t="s">
        <v>44</v>
      </c>
      <c r="M245" s="68" t="s">
        <v>44</v>
      </c>
      <c r="N245" s="68" t="s">
        <v>44</v>
      </c>
      <c r="O245" s="68" t="s">
        <v>44</v>
      </c>
      <c r="P245" s="68" t="s">
        <v>44</v>
      </c>
      <c r="Q245" s="44">
        <f>COUNTIF(F245:P245,"ENTREGUE")/COUNTA(MESES[[#This Row],[FEV]:[DEZ]])</f>
        <v>1</v>
      </c>
    </row>
    <row r="246" spans="1:17" s="39" customFormat="1" ht="15" customHeight="1" x14ac:dyDescent="0.25">
      <c r="A246" s="85" t="s">
        <v>13</v>
      </c>
      <c r="B246" s="79" t="s">
        <v>239</v>
      </c>
      <c r="C246" s="82">
        <v>33060797</v>
      </c>
      <c r="D246" s="92" t="s">
        <v>242</v>
      </c>
      <c r="E246" s="68" t="s">
        <v>44</v>
      </c>
      <c r="F246" s="68" t="s">
        <v>44</v>
      </c>
      <c r="G246" s="68" t="s">
        <v>44</v>
      </c>
      <c r="H246" s="68" t="s">
        <v>44</v>
      </c>
      <c r="I246" s="68" t="s">
        <v>44</v>
      </c>
      <c r="J246" s="68" t="s">
        <v>44</v>
      </c>
      <c r="K246" s="68" t="s">
        <v>44</v>
      </c>
      <c r="L246" s="68" t="s">
        <v>44</v>
      </c>
      <c r="M246" s="68" t="s">
        <v>44</v>
      </c>
      <c r="N246" s="68" t="s">
        <v>44</v>
      </c>
      <c r="O246" s="68" t="s">
        <v>44</v>
      </c>
      <c r="P246" s="68" t="s">
        <v>44</v>
      </c>
      <c r="Q246" s="44">
        <f>COUNTIF(F246:P246,"ENTREGUE")/COUNTA(MESES[[#This Row],[FEV]:[DEZ]])</f>
        <v>1</v>
      </c>
    </row>
    <row r="247" spans="1:17" s="39" customFormat="1" ht="15" customHeight="1" x14ac:dyDescent="0.25">
      <c r="A247" s="85" t="s">
        <v>13</v>
      </c>
      <c r="B247" s="79" t="s">
        <v>239</v>
      </c>
      <c r="C247" s="82">
        <v>33060800</v>
      </c>
      <c r="D247" s="92" t="s">
        <v>246</v>
      </c>
      <c r="E247" s="68" t="s">
        <v>44</v>
      </c>
      <c r="F247" s="68" t="s">
        <v>44</v>
      </c>
      <c r="G247" s="68" t="s">
        <v>44</v>
      </c>
      <c r="H247" s="68" t="s">
        <v>44</v>
      </c>
      <c r="I247" s="68" t="s">
        <v>44</v>
      </c>
      <c r="J247" s="68" t="s">
        <v>44</v>
      </c>
      <c r="K247" s="68" t="s">
        <v>44</v>
      </c>
      <c r="L247" s="68" t="s">
        <v>44</v>
      </c>
      <c r="M247" s="68" t="s">
        <v>44</v>
      </c>
      <c r="N247" s="68" t="s">
        <v>44</v>
      </c>
      <c r="O247" s="68" t="s">
        <v>44</v>
      </c>
      <c r="P247" s="68" t="s">
        <v>44</v>
      </c>
      <c r="Q247" s="44">
        <f>COUNTIF(F247:P247,"ENTREGUE")/COUNTA(MESES[[#This Row],[FEV]:[DEZ]])</f>
        <v>1</v>
      </c>
    </row>
    <row r="248" spans="1:17" s="39" customFormat="1" ht="15" customHeight="1" x14ac:dyDescent="0.25">
      <c r="A248" s="85" t="s">
        <v>13</v>
      </c>
      <c r="B248" s="79" t="s">
        <v>239</v>
      </c>
      <c r="C248" s="82">
        <v>33060819</v>
      </c>
      <c r="D248" s="92" t="s">
        <v>257</v>
      </c>
      <c r="E248" s="68" t="s">
        <v>44</v>
      </c>
      <c r="F248" s="68" t="s">
        <v>44</v>
      </c>
      <c r="G248" s="68" t="s">
        <v>44</v>
      </c>
      <c r="H248" s="68" t="s">
        <v>44</v>
      </c>
      <c r="I248" s="68" t="s">
        <v>44</v>
      </c>
      <c r="J248" s="68" t="s">
        <v>44</v>
      </c>
      <c r="K248" s="68" t="s">
        <v>44</v>
      </c>
      <c r="L248" s="68" t="s">
        <v>44</v>
      </c>
      <c r="M248" s="68" t="s">
        <v>44</v>
      </c>
      <c r="N248" s="68" t="s">
        <v>44</v>
      </c>
      <c r="O248" s="68" t="s">
        <v>44</v>
      </c>
      <c r="P248" s="68" t="s">
        <v>44</v>
      </c>
      <c r="Q248" s="44">
        <f>COUNTIF(F248:P248,"ENTREGUE")/COUNTA(MESES[[#This Row],[FEV]:[DEZ]])</f>
        <v>1</v>
      </c>
    </row>
    <row r="249" spans="1:17" s="39" customFormat="1" ht="15" customHeight="1" x14ac:dyDescent="0.25">
      <c r="A249" s="85" t="s">
        <v>13</v>
      </c>
      <c r="B249" s="79" t="s">
        <v>239</v>
      </c>
      <c r="C249" s="82">
        <v>33060827</v>
      </c>
      <c r="D249" s="92" t="s">
        <v>261</v>
      </c>
      <c r="E249" s="68" t="s">
        <v>44</v>
      </c>
      <c r="F249" s="68" t="s">
        <v>44</v>
      </c>
      <c r="G249" s="68" t="s">
        <v>44</v>
      </c>
      <c r="H249" s="68" t="s">
        <v>44</v>
      </c>
      <c r="I249" s="68" t="s">
        <v>44</v>
      </c>
      <c r="J249" s="68" t="s">
        <v>44</v>
      </c>
      <c r="K249" s="68" t="s">
        <v>44</v>
      </c>
      <c r="L249" s="68" t="s">
        <v>44</v>
      </c>
      <c r="M249" s="68" t="s">
        <v>44</v>
      </c>
      <c r="N249" s="68" t="s">
        <v>44</v>
      </c>
      <c r="O249" s="68" t="s">
        <v>44</v>
      </c>
      <c r="P249" s="68" t="s">
        <v>45</v>
      </c>
      <c r="Q249" s="44">
        <f>COUNTIF(F249:P249,"ENTREGUE")/COUNTA(MESES[[#This Row],[FEV]:[DEZ]])</f>
        <v>0.90909090909090906</v>
      </c>
    </row>
    <row r="250" spans="1:17" s="39" customFormat="1" ht="15" customHeight="1" x14ac:dyDescent="0.25">
      <c r="A250" s="85" t="s">
        <v>13</v>
      </c>
      <c r="B250" s="79" t="s">
        <v>239</v>
      </c>
      <c r="C250" s="82">
        <v>33060835</v>
      </c>
      <c r="D250" s="92" t="s">
        <v>264</v>
      </c>
      <c r="E250" s="68" t="s">
        <v>44</v>
      </c>
      <c r="F250" s="68" t="s">
        <v>44</v>
      </c>
      <c r="G250" s="68" t="s">
        <v>44</v>
      </c>
      <c r="H250" s="68" t="s">
        <v>44</v>
      </c>
      <c r="I250" s="68" t="s">
        <v>44</v>
      </c>
      <c r="J250" s="68" t="s">
        <v>44</v>
      </c>
      <c r="K250" s="68" t="s">
        <v>44</v>
      </c>
      <c r="L250" s="68" t="s">
        <v>44</v>
      </c>
      <c r="M250" s="68" t="s">
        <v>44</v>
      </c>
      <c r="N250" s="68" t="s">
        <v>44</v>
      </c>
      <c r="O250" s="68" t="s">
        <v>44</v>
      </c>
      <c r="P250" s="68" t="s">
        <v>44</v>
      </c>
      <c r="Q250" s="44">
        <f>COUNTIF(F250:P250,"ENTREGUE")/COUNTA(MESES[[#This Row],[FEV]:[DEZ]])</f>
        <v>1</v>
      </c>
    </row>
    <row r="251" spans="1:17" s="39" customFormat="1" ht="15" customHeight="1" x14ac:dyDescent="0.25">
      <c r="A251" s="85" t="s">
        <v>13</v>
      </c>
      <c r="B251" s="79" t="s">
        <v>239</v>
      </c>
      <c r="C251" s="82">
        <v>33060843</v>
      </c>
      <c r="D251" s="92" t="s">
        <v>268</v>
      </c>
      <c r="E251" s="68" t="s">
        <v>44</v>
      </c>
      <c r="F251" s="68" t="s">
        <v>44</v>
      </c>
      <c r="G251" s="68" t="s">
        <v>44</v>
      </c>
      <c r="H251" s="68" t="s">
        <v>45</v>
      </c>
      <c r="I251" s="68" t="s">
        <v>45</v>
      </c>
      <c r="J251" s="68" t="s">
        <v>45</v>
      </c>
      <c r="K251" s="68" t="s">
        <v>45</v>
      </c>
      <c r="L251" s="68" t="s">
        <v>45</v>
      </c>
      <c r="M251" s="68" t="s">
        <v>45</v>
      </c>
      <c r="N251" s="68" t="s">
        <v>45</v>
      </c>
      <c r="O251" s="68" t="s">
        <v>45</v>
      </c>
      <c r="P251" s="68" t="s">
        <v>45</v>
      </c>
      <c r="Q251" s="44">
        <f>COUNTIF(F251:P251,"ENTREGUE")/COUNTA(MESES[[#This Row],[FEV]:[DEZ]])</f>
        <v>0.18181818181818182</v>
      </c>
    </row>
    <row r="252" spans="1:17" s="39" customFormat="1" ht="15" customHeight="1" x14ac:dyDescent="0.25">
      <c r="A252" s="85" t="s">
        <v>13</v>
      </c>
      <c r="B252" s="79" t="s">
        <v>239</v>
      </c>
      <c r="C252" s="82">
        <v>33060860</v>
      </c>
      <c r="D252" s="92" t="s">
        <v>338</v>
      </c>
      <c r="E252" s="68" t="s">
        <v>44</v>
      </c>
      <c r="F252" s="68" t="s">
        <v>44</v>
      </c>
      <c r="G252" s="68" t="s">
        <v>44</v>
      </c>
      <c r="H252" s="68" t="s">
        <v>44</v>
      </c>
      <c r="I252" s="68" t="s">
        <v>44</v>
      </c>
      <c r="J252" s="68" t="s">
        <v>44</v>
      </c>
      <c r="K252" s="68" t="s">
        <v>44</v>
      </c>
      <c r="L252" s="68" t="s">
        <v>44</v>
      </c>
      <c r="M252" s="68" t="s">
        <v>44</v>
      </c>
      <c r="N252" s="68" t="s">
        <v>44</v>
      </c>
      <c r="O252" s="68" t="s">
        <v>44</v>
      </c>
      <c r="P252" s="68" t="s">
        <v>44</v>
      </c>
      <c r="Q252" s="44">
        <f>COUNTIF(F252:P252,"ENTREGUE")/COUNTA(MESES[[#This Row],[FEV]:[DEZ]])</f>
        <v>1</v>
      </c>
    </row>
    <row r="253" spans="1:17" s="39" customFormat="1" ht="15" customHeight="1" x14ac:dyDescent="0.25">
      <c r="A253" s="85" t="s">
        <v>13</v>
      </c>
      <c r="B253" s="79" t="s">
        <v>239</v>
      </c>
      <c r="C253" s="82">
        <v>33060878</v>
      </c>
      <c r="D253" s="92" t="s">
        <v>277</v>
      </c>
      <c r="E253" s="68" t="s">
        <v>44</v>
      </c>
      <c r="F253" s="68" t="s">
        <v>44</v>
      </c>
      <c r="G253" s="68" t="s">
        <v>45</v>
      </c>
      <c r="H253" s="68" t="s">
        <v>44</v>
      </c>
      <c r="I253" s="68" t="s">
        <v>44</v>
      </c>
      <c r="J253" s="68" t="s">
        <v>44</v>
      </c>
      <c r="K253" s="68" t="s">
        <v>44</v>
      </c>
      <c r="L253" s="68" t="s">
        <v>44</v>
      </c>
      <c r="M253" s="68" t="s">
        <v>44</v>
      </c>
      <c r="N253" s="68" t="s">
        <v>44</v>
      </c>
      <c r="O253" s="68" t="s">
        <v>44</v>
      </c>
      <c r="P253" s="68" t="s">
        <v>44</v>
      </c>
      <c r="Q253" s="44">
        <f>COUNTIF(F253:P253,"ENTREGUE")/COUNTA(MESES[[#This Row],[FEV]:[DEZ]])</f>
        <v>0.90909090909090906</v>
      </c>
    </row>
    <row r="254" spans="1:17" s="39" customFormat="1" ht="15" customHeight="1" x14ac:dyDescent="0.25">
      <c r="A254" s="85" t="s">
        <v>13</v>
      </c>
      <c r="B254" s="79" t="s">
        <v>239</v>
      </c>
      <c r="C254" s="82">
        <v>33061769</v>
      </c>
      <c r="D254" s="92" t="s">
        <v>283</v>
      </c>
      <c r="E254" s="68" t="s">
        <v>44</v>
      </c>
      <c r="F254" s="68" t="s">
        <v>44</v>
      </c>
      <c r="G254" s="68" t="s">
        <v>44</v>
      </c>
      <c r="H254" s="68" t="s">
        <v>44</v>
      </c>
      <c r="I254" s="68" t="s">
        <v>44</v>
      </c>
      <c r="J254" s="68" t="s">
        <v>44</v>
      </c>
      <c r="K254" s="68" t="s">
        <v>44</v>
      </c>
      <c r="L254" s="68" t="s">
        <v>44</v>
      </c>
      <c r="M254" s="68" t="s">
        <v>44</v>
      </c>
      <c r="N254" s="68" t="s">
        <v>44</v>
      </c>
      <c r="O254" s="68" t="s">
        <v>44</v>
      </c>
      <c r="P254" s="68" t="s">
        <v>45</v>
      </c>
      <c r="Q254" s="44">
        <f>COUNTIF(F254:P254,"ENTREGUE")/COUNTA(MESES[[#This Row],[FEV]:[DEZ]])</f>
        <v>0.90909090909090906</v>
      </c>
    </row>
    <row r="255" spans="1:17" s="39" customFormat="1" ht="15" customHeight="1" x14ac:dyDescent="0.25">
      <c r="A255" s="85" t="s">
        <v>13</v>
      </c>
      <c r="B255" s="79" t="s">
        <v>239</v>
      </c>
      <c r="C255" s="82">
        <v>33061890</v>
      </c>
      <c r="D255" s="92" t="s">
        <v>333</v>
      </c>
      <c r="E255" s="68" t="s">
        <v>44</v>
      </c>
      <c r="F255" s="68" t="s">
        <v>44</v>
      </c>
      <c r="G255" s="68" t="s">
        <v>44</v>
      </c>
      <c r="H255" s="68" t="s">
        <v>44</v>
      </c>
      <c r="I255" s="68" t="s">
        <v>44</v>
      </c>
      <c r="J255" s="68" t="s">
        <v>44</v>
      </c>
      <c r="K255" s="68" t="s">
        <v>44</v>
      </c>
      <c r="L255" s="68" t="s">
        <v>45</v>
      </c>
      <c r="M255" s="68" t="s">
        <v>44</v>
      </c>
      <c r="N255" s="68" t="s">
        <v>44</v>
      </c>
      <c r="O255" s="68" t="s">
        <v>45</v>
      </c>
      <c r="P255" s="68" t="s">
        <v>45</v>
      </c>
      <c r="Q255" s="44">
        <f>COUNTIF(F255:P255,"ENTREGUE")/COUNTA(MESES[[#This Row],[FEV]:[DEZ]])</f>
        <v>0.72727272727272729</v>
      </c>
    </row>
    <row r="256" spans="1:17" s="39" customFormat="1" ht="15" customHeight="1" x14ac:dyDescent="0.25">
      <c r="A256" s="85" t="s">
        <v>13</v>
      </c>
      <c r="B256" s="79" t="s">
        <v>239</v>
      </c>
      <c r="C256" s="82">
        <v>33097020</v>
      </c>
      <c r="D256" s="92" t="s">
        <v>302</v>
      </c>
      <c r="E256" s="68" t="s">
        <v>44</v>
      </c>
      <c r="F256" s="68" t="s">
        <v>44</v>
      </c>
      <c r="G256" s="68" t="s">
        <v>44</v>
      </c>
      <c r="H256" s="68" t="s">
        <v>44</v>
      </c>
      <c r="I256" s="68" t="s">
        <v>44</v>
      </c>
      <c r="J256" s="68" t="s">
        <v>44</v>
      </c>
      <c r="K256" s="68" t="s">
        <v>44</v>
      </c>
      <c r="L256" s="68" t="s">
        <v>44</v>
      </c>
      <c r="M256" s="68" t="s">
        <v>44</v>
      </c>
      <c r="N256" s="68" t="s">
        <v>44</v>
      </c>
      <c r="O256" s="68" t="s">
        <v>44</v>
      </c>
      <c r="P256" s="68" t="s">
        <v>44</v>
      </c>
      <c r="Q256" s="44">
        <f>COUNTIF(F256:P256,"ENTREGUE")/COUNTA(MESES[[#This Row],[FEV]:[DEZ]])</f>
        <v>1</v>
      </c>
    </row>
    <row r="257" spans="1:17" s="39" customFormat="1" ht="15" customHeight="1" x14ac:dyDescent="0.25">
      <c r="A257" s="85" t="s">
        <v>13</v>
      </c>
      <c r="B257" s="79" t="s">
        <v>239</v>
      </c>
      <c r="C257" s="82">
        <v>33097275</v>
      </c>
      <c r="D257" s="92" t="s">
        <v>311</v>
      </c>
      <c r="E257" s="68" t="s">
        <v>44</v>
      </c>
      <c r="F257" s="68" t="s">
        <v>44</v>
      </c>
      <c r="G257" s="68" t="s">
        <v>44</v>
      </c>
      <c r="H257" s="68" t="s">
        <v>44</v>
      </c>
      <c r="I257" s="68" t="s">
        <v>44</v>
      </c>
      <c r="J257" s="68" t="s">
        <v>44</v>
      </c>
      <c r="K257" s="68" t="s">
        <v>44</v>
      </c>
      <c r="L257" s="68" t="s">
        <v>44</v>
      </c>
      <c r="M257" s="68" t="s">
        <v>44</v>
      </c>
      <c r="N257" s="68" t="s">
        <v>44</v>
      </c>
      <c r="O257" s="68" t="s">
        <v>44</v>
      </c>
      <c r="P257" s="68" t="s">
        <v>44</v>
      </c>
      <c r="Q257" s="44">
        <f>COUNTIF(F257:P257,"ENTREGUE")/COUNTA(MESES[[#This Row],[FEV]:[DEZ]])</f>
        <v>1</v>
      </c>
    </row>
    <row r="258" spans="1:17" s="39" customFormat="1" ht="15" customHeight="1" x14ac:dyDescent="0.25">
      <c r="A258" s="85" t="s">
        <v>13</v>
      </c>
      <c r="B258" s="79" t="s">
        <v>239</v>
      </c>
      <c r="C258" s="82">
        <v>33098123</v>
      </c>
      <c r="D258" s="92" t="s">
        <v>316</v>
      </c>
      <c r="E258" s="68" t="s">
        <v>44</v>
      </c>
      <c r="F258" s="68" t="s">
        <v>44</v>
      </c>
      <c r="G258" s="68" t="s">
        <v>44</v>
      </c>
      <c r="H258" s="68" t="s">
        <v>44</v>
      </c>
      <c r="I258" s="68" t="s">
        <v>44</v>
      </c>
      <c r="J258" s="68" t="s">
        <v>44</v>
      </c>
      <c r="K258" s="68" t="s">
        <v>44</v>
      </c>
      <c r="L258" s="68" t="s">
        <v>44</v>
      </c>
      <c r="M258" s="68" t="s">
        <v>44</v>
      </c>
      <c r="N258" s="68" t="s">
        <v>44</v>
      </c>
      <c r="O258" s="68" t="s">
        <v>44</v>
      </c>
      <c r="P258" s="68" t="s">
        <v>45</v>
      </c>
      <c r="Q258" s="44">
        <f>COUNTIF(F258:P258,"ENTREGUE")/COUNTA(MESES[[#This Row],[FEV]:[DEZ]])</f>
        <v>0.90909090909090906</v>
      </c>
    </row>
    <row r="259" spans="1:17" s="39" customFormat="1" ht="15" customHeight="1" x14ac:dyDescent="0.25">
      <c r="A259" s="85" t="s">
        <v>13</v>
      </c>
      <c r="B259" s="79" t="s">
        <v>239</v>
      </c>
      <c r="C259" s="82">
        <v>33100322</v>
      </c>
      <c r="D259" s="92" t="s">
        <v>301</v>
      </c>
      <c r="E259" s="68" t="s">
        <v>44</v>
      </c>
      <c r="F259" s="68" t="s">
        <v>44</v>
      </c>
      <c r="G259" s="68" t="s">
        <v>44</v>
      </c>
      <c r="H259" s="68" t="s">
        <v>44</v>
      </c>
      <c r="I259" s="68" t="s">
        <v>44</v>
      </c>
      <c r="J259" s="68" t="s">
        <v>44</v>
      </c>
      <c r="K259" s="68" t="s">
        <v>44</v>
      </c>
      <c r="L259" s="68" t="s">
        <v>44</v>
      </c>
      <c r="M259" s="68" t="s">
        <v>44</v>
      </c>
      <c r="N259" s="68" t="s">
        <v>44</v>
      </c>
      <c r="O259" s="68" t="s">
        <v>44</v>
      </c>
      <c r="P259" s="68" t="s">
        <v>44</v>
      </c>
      <c r="Q259" s="44">
        <f>COUNTIF(F259:P259,"ENTREGUE")/COUNTA(MESES[[#This Row],[FEV]:[DEZ]])</f>
        <v>1</v>
      </c>
    </row>
    <row r="260" spans="1:17" s="39" customFormat="1" ht="15" customHeight="1" x14ac:dyDescent="0.25">
      <c r="A260" s="85" t="s">
        <v>13</v>
      </c>
      <c r="B260" s="79" t="s">
        <v>239</v>
      </c>
      <c r="C260" s="82">
        <v>33117764</v>
      </c>
      <c r="D260" s="92" t="s">
        <v>275</v>
      </c>
      <c r="E260" s="68" t="s">
        <v>44</v>
      </c>
      <c r="F260" s="68" t="s">
        <v>44</v>
      </c>
      <c r="G260" s="68" t="s">
        <v>44</v>
      </c>
      <c r="H260" s="68" t="s">
        <v>44</v>
      </c>
      <c r="I260" s="68" t="s">
        <v>44</v>
      </c>
      <c r="J260" s="68" t="s">
        <v>44</v>
      </c>
      <c r="K260" s="68" t="s">
        <v>44</v>
      </c>
      <c r="L260" s="68" t="s">
        <v>44</v>
      </c>
      <c r="M260" s="68" t="s">
        <v>44</v>
      </c>
      <c r="N260" s="68" t="s">
        <v>44</v>
      </c>
      <c r="O260" s="68" t="s">
        <v>44</v>
      </c>
      <c r="P260" s="68" t="s">
        <v>45</v>
      </c>
      <c r="Q260" s="44">
        <f>COUNTIF(F260:P260,"ENTREGUE")/COUNTA(MESES[[#This Row],[FEV]:[DEZ]])</f>
        <v>0.90909090909090906</v>
      </c>
    </row>
    <row r="261" spans="1:17" s="39" customFormat="1" ht="15" customHeight="1" x14ac:dyDescent="0.25">
      <c r="A261" s="85" t="s">
        <v>13</v>
      </c>
      <c r="B261" s="79" t="s">
        <v>239</v>
      </c>
      <c r="C261" s="82">
        <v>33142270</v>
      </c>
      <c r="D261" s="92" t="s">
        <v>252</v>
      </c>
      <c r="E261" s="68" t="s">
        <v>44</v>
      </c>
      <c r="F261" s="68" t="s">
        <v>44</v>
      </c>
      <c r="G261" s="68" t="s">
        <v>44</v>
      </c>
      <c r="H261" s="68" t="s">
        <v>44</v>
      </c>
      <c r="I261" s="68" t="s">
        <v>44</v>
      </c>
      <c r="J261" s="68" t="s">
        <v>44</v>
      </c>
      <c r="K261" s="68" t="s">
        <v>45</v>
      </c>
      <c r="L261" s="68" t="s">
        <v>45</v>
      </c>
      <c r="M261" s="68" t="s">
        <v>45</v>
      </c>
      <c r="N261" s="68" t="s">
        <v>45</v>
      </c>
      <c r="O261" s="68" t="s">
        <v>45</v>
      </c>
      <c r="P261" s="68" t="s">
        <v>45</v>
      </c>
      <c r="Q261" s="44">
        <f>COUNTIF(F261:P261,"ENTREGUE")/COUNTA(MESES[[#This Row],[FEV]:[DEZ]])</f>
        <v>0.45454545454545453</v>
      </c>
    </row>
    <row r="262" spans="1:17" s="39" customFormat="1" ht="15" customHeight="1" x14ac:dyDescent="0.25">
      <c r="A262" s="85" t="s">
        <v>13</v>
      </c>
      <c r="B262" s="79" t="s">
        <v>253</v>
      </c>
      <c r="C262" s="82">
        <v>33061742</v>
      </c>
      <c r="D262" s="92" t="s">
        <v>272</v>
      </c>
      <c r="E262" s="68" t="s">
        <v>44</v>
      </c>
      <c r="F262" s="68" t="s">
        <v>44</v>
      </c>
      <c r="G262" s="68" t="s">
        <v>44</v>
      </c>
      <c r="H262" s="68" t="s">
        <v>44</v>
      </c>
      <c r="I262" s="68" t="s">
        <v>44</v>
      </c>
      <c r="J262" s="68" t="s">
        <v>44</v>
      </c>
      <c r="K262" s="68" t="s">
        <v>44</v>
      </c>
      <c r="L262" s="68" t="s">
        <v>44</v>
      </c>
      <c r="M262" s="68" t="s">
        <v>44</v>
      </c>
      <c r="N262" s="68" t="s">
        <v>44</v>
      </c>
      <c r="O262" s="68" t="s">
        <v>44</v>
      </c>
      <c r="P262" s="68" t="s">
        <v>44</v>
      </c>
      <c r="Q262" s="44">
        <f>COUNTIF(F262:P262,"ENTREGUE")/COUNTA(MESES[[#This Row],[FEV]:[DEZ]])</f>
        <v>1</v>
      </c>
    </row>
    <row r="263" spans="1:17" s="39" customFormat="1" ht="15" customHeight="1" x14ac:dyDescent="0.25">
      <c r="A263" s="85" t="s">
        <v>13</v>
      </c>
      <c r="B263" s="79" t="s">
        <v>253</v>
      </c>
      <c r="C263" s="82">
        <v>33061750</v>
      </c>
      <c r="D263" s="92" t="s">
        <v>282</v>
      </c>
      <c r="E263" s="68" t="s">
        <v>44</v>
      </c>
      <c r="F263" s="68" t="s">
        <v>44</v>
      </c>
      <c r="G263" s="68" t="s">
        <v>44</v>
      </c>
      <c r="H263" s="68" t="s">
        <v>44</v>
      </c>
      <c r="I263" s="68" t="s">
        <v>44</v>
      </c>
      <c r="J263" s="68" t="s">
        <v>44</v>
      </c>
      <c r="K263" s="68" t="s">
        <v>44</v>
      </c>
      <c r="L263" s="68" t="s">
        <v>44</v>
      </c>
      <c r="M263" s="68" t="s">
        <v>44</v>
      </c>
      <c r="N263" s="68" t="s">
        <v>44</v>
      </c>
      <c r="O263" s="68" t="s">
        <v>44</v>
      </c>
      <c r="P263" s="68" t="s">
        <v>45</v>
      </c>
      <c r="Q263" s="44">
        <f>COUNTIF(F263:P263,"ENTREGUE")/COUNTA(MESES[[#This Row],[FEV]:[DEZ]])</f>
        <v>0.90909090909090906</v>
      </c>
    </row>
    <row r="264" spans="1:17" s="39" customFormat="1" ht="15" customHeight="1" x14ac:dyDescent="0.25">
      <c r="A264" s="85" t="s">
        <v>13</v>
      </c>
      <c r="B264" s="79" t="s">
        <v>253</v>
      </c>
      <c r="C264" s="82">
        <v>33061866</v>
      </c>
      <c r="D264" s="92" t="s">
        <v>255</v>
      </c>
      <c r="E264" s="68" t="s">
        <v>44</v>
      </c>
      <c r="F264" s="68" t="s">
        <v>44</v>
      </c>
      <c r="G264" s="68" t="s">
        <v>44</v>
      </c>
      <c r="H264" s="68" t="s">
        <v>44</v>
      </c>
      <c r="I264" s="68" t="s">
        <v>44</v>
      </c>
      <c r="J264" s="68" t="s">
        <v>44</v>
      </c>
      <c r="K264" s="68" t="s">
        <v>44</v>
      </c>
      <c r="L264" s="68" t="s">
        <v>44</v>
      </c>
      <c r="M264" s="68" t="s">
        <v>44</v>
      </c>
      <c r="N264" s="68" t="s">
        <v>44</v>
      </c>
      <c r="O264" s="68" t="s">
        <v>44</v>
      </c>
      <c r="P264" s="68" t="s">
        <v>44</v>
      </c>
      <c r="Q264" s="44">
        <f>COUNTIF(F264:P264,"ENTREGUE")/COUNTA(MESES[[#This Row],[FEV]:[DEZ]])</f>
        <v>1</v>
      </c>
    </row>
    <row r="265" spans="1:17" s="39" customFormat="1" ht="15" customHeight="1" x14ac:dyDescent="0.25">
      <c r="A265" s="85" t="s">
        <v>13</v>
      </c>
      <c r="B265" s="79" t="s">
        <v>253</v>
      </c>
      <c r="C265" s="82">
        <v>33061874</v>
      </c>
      <c r="D265" s="92" t="s">
        <v>254</v>
      </c>
      <c r="E265" s="68" t="s">
        <v>44</v>
      </c>
      <c r="F265" s="68" t="s">
        <v>44</v>
      </c>
      <c r="G265" s="68" t="s">
        <v>44</v>
      </c>
      <c r="H265" s="68" t="s">
        <v>44</v>
      </c>
      <c r="I265" s="68" t="s">
        <v>44</v>
      </c>
      <c r="J265" s="68" t="s">
        <v>45</v>
      </c>
      <c r="K265" s="68" t="s">
        <v>45</v>
      </c>
      <c r="L265" s="68" t="s">
        <v>45</v>
      </c>
      <c r="M265" s="68" t="s">
        <v>45</v>
      </c>
      <c r="N265" s="68" t="s">
        <v>44</v>
      </c>
      <c r="O265" s="68" t="s">
        <v>44</v>
      </c>
      <c r="P265" s="68" t="s">
        <v>44</v>
      </c>
      <c r="Q265" s="44">
        <f>COUNTIF(F265:P265,"ENTREGUE")/COUNTA(MESES[[#This Row],[FEV]:[DEZ]])</f>
        <v>0.63636363636363635</v>
      </c>
    </row>
    <row r="266" spans="1:17" s="39" customFormat="1" ht="15" customHeight="1" x14ac:dyDescent="0.25">
      <c r="A266" s="85" t="s">
        <v>13</v>
      </c>
      <c r="B266" s="79" t="s">
        <v>253</v>
      </c>
      <c r="C266" s="82">
        <v>33061920</v>
      </c>
      <c r="D266" s="92" t="s">
        <v>279</v>
      </c>
      <c r="E266" s="68" t="s">
        <v>45</v>
      </c>
      <c r="F266" s="68" t="s">
        <v>44</v>
      </c>
      <c r="G266" s="68" t="s">
        <v>44</v>
      </c>
      <c r="H266" s="68" t="s">
        <v>44</v>
      </c>
      <c r="I266" s="68" t="s">
        <v>44</v>
      </c>
      <c r="J266" s="68" t="s">
        <v>44</v>
      </c>
      <c r="K266" s="68" t="s">
        <v>44</v>
      </c>
      <c r="L266" s="68" t="s">
        <v>44</v>
      </c>
      <c r="M266" s="68" t="s">
        <v>44</v>
      </c>
      <c r="N266" s="68" t="s">
        <v>44</v>
      </c>
      <c r="O266" s="68" t="s">
        <v>45</v>
      </c>
      <c r="P266" s="68" t="s">
        <v>45</v>
      </c>
      <c r="Q266" s="44">
        <f>COUNTIF(F266:P266,"ENTREGUE")/COUNTA(MESES[[#This Row],[FEV]:[DEZ]])</f>
        <v>0.81818181818181823</v>
      </c>
    </row>
    <row r="267" spans="1:17" s="39" customFormat="1" ht="15" customHeight="1" x14ac:dyDescent="0.25">
      <c r="A267" s="85" t="s">
        <v>13</v>
      </c>
      <c r="B267" s="79" t="s">
        <v>253</v>
      </c>
      <c r="C267" s="82">
        <v>33061939</v>
      </c>
      <c r="D267" s="92" t="s">
        <v>284</v>
      </c>
      <c r="E267" s="68" t="s">
        <v>44</v>
      </c>
      <c r="F267" s="68" t="s">
        <v>44</v>
      </c>
      <c r="G267" s="68" t="s">
        <v>44</v>
      </c>
      <c r="H267" s="68" t="s">
        <v>44</v>
      </c>
      <c r="I267" s="68" t="s">
        <v>44</v>
      </c>
      <c r="J267" s="68" t="s">
        <v>44</v>
      </c>
      <c r="K267" s="68" t="s">
        <v>44</v>
      </c>
      <c r="L267" s="68" t="s">
        <v>44</v>
      </c>
      <c r="M267" s="68" t="s">
        <v>44</v>
      </c>
      <c r="N267" s="68" t="s">
        <v>44</v>
      </c>
      <c r="O267" s="68" t="s">
        <v>45</v>
      </c>
      <c r="P267" s="68" t="s">
        <v>45</v>
      </c>
      <c r="Q267" s="44">
        <f>COUNTIF(F267:P267,"ENTREGUE")/COUNTA(MESES[[#This Row],[FEV]:[DEZ]])</f>
        <v>0.81818181818181823</v>
      </c>
    </row>
    <row r="268" spans="1:17" s="39" customFormat="1" ht="15" customHeight="1" x14ac:dyDescent="0.25">
      <c r="A268" s="85" t="s">
        <v>13</v>
      </c>
      <c r="B268" s="79" t="s">
        <v>253</v>
      </c>
      <c r="C268" s="82">
        <v>33096740</v>
      </c>
      <c r="D268" s="92" t="s">
        <v>314</v>
      </c>
      <c r="E268" s="68" t="s">
        <v>44</v>
      </c>
      <c r="F268" s="68" t="s">
        <v>44</v>
      </c>
      <c r="G268" s="68" t="s">
        <v>45</v>
      </c>
      <c r="H268" s="68" t="s">
        <v>45</v>
      </c>
      <c r="I268" s="68" t="s">
        <v>45</v>
      </c>
      <c r="J268" s="68" t="s">
        <v>45</v>
      </c>
      <c r="K268" s="68" t="s">
        <v>45</v>
      </c>
      <c r="L268" s="68" t="s">
        <v>45</v>
      </c>
      <c r="M268" s="68" t="s">
        <v>45</v>
      </c>
      <c r="N268" s="68" t="s">
        <v>45</v>
      </c>
      <c r="O268" s="68" t="s">
        <v>45</v>
      </c>
      <c r="P268" s="68" t="s">
        <v>45</v>
      </c>
      <c r="Q268" s="44">
        <f>COUNTIF(F268:P268,"ENTREGUE")/COUNTA(MESES[[#This Row],[FEV]:[DEZ]])</f>
        <v>9.0909090909090912E-2</v>
      </c>
    </row>
    <row r="269" spans="1:17" s="39" customFormat="1" ht="15" customHeight="1" x14ac:dyDescent="0.25">
      <c r="A269" s="85" t="s">
        <v>13</v>
      </c>
      <c r="B269" s="79" t="s">
        <v>253</v>
      </c>
      <c r="C269" s="82">
        <v>33097062</v>
      </c>
      <c r="D269" s="92" t="s">
        <v>321</v>
      </c>
      <c r="E269" s="68" t="s">
        <v>45</v>
      </c>
      <c r="F269" s="68" t="s">
        <v>45</v>
      </c>
      <c r="G269" s="68" t="s">
        <v>45</v>
      </c>
      <c r="H269" s="68" t="s">
        <v>45</v>
      </c>
      <c r="I269" s="68" t="s">
        <v>45</v>
      </c>
      <c r="J269" s="68" t="s">
        <v>45</v>
      </c>
      <c r="K269" s="68" t="s">
        <v>45</v>
      </c>
      <c r="L269" s="68" t="s">
        <v>45</v>
      </c>
      <c r="M269" s="68" t="s">
        <v>45</v>
      </c>
      <c r="N269" s="68" t="s">
        <v>45</v>
      </c>
      <c r="O269" s="68" t="s">
        <v>45</v>
      </c>
      <c r="P269" s="68" t="s">
        <v>45</v>
      </c>
      <c r="Q269" s="44">
        <f>COUNTIF(F269:P269,"ENTREGUE")/COUNTA(MESES[[#This Row],[FEV]:[DEZ]])</f>
        <v>0</v>
      </c>
    </row>
    <row r="270" spans="1:17" s="39" customFormat="1" ht="15" customHeight="1" x14ac:dyDescent="0.25">
      <c r="A270" s="85" t="s">
        <v>13</v>
      </c>
      <c r="B270" s="79" t="s">
        <v>253</v>
      </c>
      <c r="C270" s="82">
        <v>33097151</v>
      </c>
      <c r="D270" s="92" t="s">
        <v>331</v>
      </c>
      <c r="E270" s="68" t="s">
        <v>44</v>
      </c>
      <c r="F270" s="68" t="s">
        <v>44</v>
      </c>
      <c r="G270" s="68" t="s">
        <v>44</v>
      </c>
      <c r="H270" s="68" t="s">
        <v>44</v>
      </c>
      <c r="I270" s="68" t="s">
        <v>44</v>
      </c>
      <c r="J270" s="68" t="s">
        <v>44</v>
      </c>
      <c r="K270" s="68" t="s">
        <v>44</v>
      </c>
      <c r="L270" s="68" t="s">
        <v>44</v>
      </c>
      <c r="M270" s="68" t="s">
        <v>44</v>
      </c>
      <c r="N270" s="68" t="s">
        <v>44</v>
      </c>
      <c r="O270" s="68" t="s">
        <v>44</v>
      </c>
      <c r="P270" s="68" t="s">
        <v>44</v>
      </c>
      <c r="Q270" s="44">
        <f>COUNTIF(F270:P270,"ENTREGUE")/COUNTA(MESES[[#This Row],[FEV]:[DEZ]])</f>
        <v>1</v>
      </c>
    </row>
    <row r="271" spans="1:17" s="39" customFormat="1" ht="15" customHeight="1" x14ac:dyDescent="0.25">
      <c r="A271" s="85" t="s">
        <v>13</v>
      </c>
      <c r="B271" s="79" t="s">
        <v>253</v>
      </c>
      <c r="C271" s="82">
        <v>33097607</v>
      </c>
      <c r="D271" s="92" t="s">
        <v>315</v>
      </c>
      <c r="E271" s="68" t="s">
        <v>45</v>
      </c>
      <c r="F271" s="68" t="s">
        <v>44</v>
      </c>
      <c r="G271" s="68" t="s">
        <v>44</v>
      </c>
      <c r="H271" s="68" t="s">
        <v>44</v>
      </c>
      <c r="I271" s="68" t="s">
        <v>44</v>
      </c>
      <c r="J271" s="68" t="s">
        <v>44</v>
      </c>
      <c r="K271" s="68" t="s">
        <v>45</v>
      </c>
      <c r="L271" s="68" t="s">
        <v>45</v>
      </c>
      <c r="M271" s="68" t="s">
        <v>45</v>
      </c>
      <c r="N271" s="68" t="s">
        <v>45</v>
      </c>
      <c r="O271" s="68" t="s">
        <v>45</v>
      </c>
      <c r="P271" s="68" t="s">
        <v>45</v>
      </c>
      <c r="Q271" s="44">
        <f>COUNTIF(F271:P271,"ENTREGUE")/COUNTA(MESES[[#This Row],[FEV]:[DEZ]])</f>
        <v>0.45454545454545453</v>
      </c>
    </row>
    <row r="272" spans="1:17" s="39" customFormat="1" ht="15" customHeight="1" x14ac:dyDescent="0.25">
      <c r="A272" s="85" t="s">
        <v>13</v>
      </c>
      <c r="B272" s="79" t="s">
        <v>253</v>
      </c>
      <c r="C272" s="82">
        <v>33099898</v>
      </c>
      <c r="D272" s="92" t="s">
        <v>317</v>
      </c>
      <c r="E272" s="68" t="s">
        <v>44</v>
      </c>
      <c r="F272" s="68" t="s">
        <v>44</v>
      </c>
      <c r="G272" s="68" t="s">
        <v>44</v>
      </c>
      <c r="H272" s="68" t="s">
        <v>44</v>
      </c>
      <c r="I272" s="68" t="s">
        <v>44</v>
      </c>
      <c r="J272" s="68" t="s">
        <v>44</v>
      </c>
      <c r="K272" s="68" t="s">
        <v>44</v>
      </c>
      <c r="L272" s="68" t="s">
        <v>44</v>
      </c>
      <c r="M272" s="68" t="s">
        <v>44</v>
      </c>
      <c r="N272" s="68" t="s">
        <v>44</v>
      </c>
      <c r="O272" s="68" t="s">
        <v>44</v>
      </c>
      <c r="P272" s="68" t="s">
        <v>44</v>
      </c>
      <c r="Q272" s="44">
        <f>COUNTIF(F272:P272,"ENTREGUE")/COUNTA(MESES[[#This Row],[FEV]:[DEZ]])</f>
        <v>1</v>
      </c>
    </row>
    <row r="273" spans="1:17" s="39" customFormat="1" ht="15" customHeight="1" x14ac:dyDescent="0.25">
      <c r="A273" s="85" t="s">
        <v>13</v>
      </c>
      <c r="B273" s="79" t="s">
        <v>253</v>
      </c>
      <c r="C273" s="82">
        <v>33099901</v>
      </c>
      <c r="D273" s="92" t="s">
        <v>313</v>
      </c>
      <c r="E273" s="68" t="s">
        <v>44</v>
      </c>
      <c r="F273" s="68" t="s">
        <v>44</v>
      </c>
      <c r="G273" s="68" t="s">
        <v>44</v>
      </c>
      <c r="H273" s="68" t="s">
        <v>44</v>
      </c>
      <c r="I273" s="68" t="s">
        <v>44</v>
      </c>
      <c r="J273" s="68" t="s">
        <v>44</v>
      </c>
      <c r="K273" s="68" t="s">
        <v>44</v>
      </c>
      <c r="L273" s="68" t="s">
        <v>44</v>
      </c>
      <c r="M273" s="68" t="s">
        <v>44</v>
      </c>
      <c r="N273" s="68" t="s">
        <v>45</v>
      </c>
      <c r="O273" s="68" t="s">
        <v>44</v>
      </c>
      <c r="P273" s="68" t="s">
        <v>44</v>
      </c>
      <c r="Q273" s="44">
        <f>COUNTIF(F273:P273,"ENTREGUE")/COUNTA(MESES[[#This Row],[FEV]:[DEZ]])</f>
        <v>0.90909090909090906</v>
      </c>
    </row>
    <row r="274" spans="1:17" s="39" customFormat="1" ht="15" customHeight="1" x14ac:dyDescent="0.25">
      <c r="A274" s="86" t="s">
        <v>14</v>
      </c>
      <c r="B274" s="87" t="s">
        <v>340</v>
      </c>
      <c r="C274" s="93">
        <v>33090815</v>
      </c>
      <c r="D274" s="88" t="s">
        <v>341</v>
      </c>
      <c r="E274" s="68" t="s">
        <v>44</v>
      </c>
      <c r="F274" s="68" t="s">
        <v>44</v>
      </c>
      <c r="G274" s="68" t="s">
        <v>44</v>
      </c>
      <c r="H274" s="68" t="s">
        <v>44</v>
      </c>
      <c r="I274" s="68" t="s">
        <v>44</v>
      </c>
      <c r="J274" s="68" t="s">
        <v>44</v>
      </c>
      <c r="K274" s="68" t="s">
        <v>44</v>
      </c>
      <c r="L274" s="68" t="s">
        <v>44</v>
      </c>
      <c r="M274" s="68" t="s">
        <v>44</v>
      </c>
      <c r="N274" s="68" t="s">
        <v>44</v>
      </c>
      <c r="O274" s="68" t="s">
        <v>44</v>
      </c>
      <c r="P274" s="68" t="s">
        <v>44</v>
      </c>
      <c r="Q274" s="44">
        <f>COUNTIF(F274:P274,"ENTREGUE")/COUNTA(MESES[[#This Row],[FEV]:[DEZ]])</f>
        <v>1</v>
      </c>
    </row>
    <row r="275" spans="1:17" s="39" customFormat="1" ht="15" customHeight="1" x14ac:dyDescent="0.25">
      <c r="A275" s="86" t="s">
        <v>14</v>
      </c>
      <c r="B275" s="87" t="s">
        <v>340</v>
      </c>
      <c r="C275" s="93">
        <v>33090270</v>
      </c>
      <c r="D275" s="88" t="s">
        <v>342</v>
      </c>
      <c r="E275" s="68" t="s">
        <v>44</v>
      </c>
      <c r="F275" s="68" t="s">
        <v>44</v>
      </c>
      <c r="G275" s="68" t="s">
        <v>44</v>
      </c>
      <c r="H275" s="68" t="s">
        <v>44</v>
      </c>
      <c r="I275" s="68" t="s">
        <v>44</v>
      </c>
      <c r="J275" s="68" t="s">
        <v>44</v>
      </c>
      <c r="K275" s="68" t="s">
        <v>44</v>
      </c>
      <c r="L275" s="68" t="s">
        <v>44</v>
      </c>
      <c r="M275" s="68" t="s">
        <v>44</v>
      </c>
      <c r="N275" s="68" t="s">
        <v>44</v>
      </c>
      <c r="O275" s="68" t="s">
        <v>44</v>
      </c>
      <c r="P275" s="68" t="s">
        <v>45</v>
      </c>
      <c r="Q275" s="44">
        <f>COUNTIF(F275:P275,"ENTREGUE")/COUNTA(MESES[[#This Row],[FEV]:[DEZ]])</f>
        <v>0.90909090909090906</v>
      </c>
    </row>
    <row r="276" spans="1:17" s="39" customFormat="1" ht="15" customHeight="1" x14ac:dyDescent="0.25">
      <c r="A276" s="86" t="s">
        <v>14</v>
      </c>
      <c r="B276" s="87" t="s">
        <v>343</v>
      </c>
      <c r="C276" s="93">
        <v>33052182</v>
      </c>
      <c r="D276" s="88" t="s">
        <v>344</v>
      </c>
      <c r="E276" s="68" t="s">
        <v>44</v>
      </c>
      <c r="F276" s="68" t="s">
        <v>44</v>
      </c>
      <c r="G276" s="68" t="s">
        <v>44</v>
      </c>
      <c r="H276" s="68" t="s">
        <v>44</v>
      </c>
      <c r="I276" s="68" t="s">
        <v>44</v>
      </c>
      <c r="J276" s="68" t="s">
        <v>44</v>
      </c>
      <c r="K276" s="68" t="s">
        <v>44</v>
      </c>
      <c r="L276" s="68" t="s">
        <v>44</v>
      </c>
      <c r="M276" s="68" t="s">
        <v>44</v>
      </c>
      <c r="N276" s="68" t="s">
        <v>44</v>
      </c>
      <c r="O276" s="68" t="s">
        <v>44</v>
      </c>
      <c r="P276" s="68" t="s">
        <v>45</v>
      </c>
      <c r="Q276" s="44">
        <f>COUNTIF(F276:P276,"ENTREGUE")/COUNTA(MESES[[#This Row],[FEV]:[DEZ]])</f>
        <v>0.90909090909090906</v>
      </c>
    </row>
    <row r="277" spans="1:17" s="39" customFormat="1" ht="15" customHeight="1" x14ac:dyDescent="0.25">
      <c r="A277" s="86" t="s">
        <v>14</v>
      </c>
      <c r="B277" s="87" t="s">
        <v>340</v>
      </c>
      <c r="C277" s="93">
        <v>33089043</v>
      </c>
      <c r="D277" s="88" t="s">
        <v>345</v>
      </c>
      <c r="E277" s="68" t="s">
        <v>44</v>
      </c>
      <c r="F277" s="68" t="s">
        <v>44</v>
      </c>
      <c r="G277" s="68" t="s">
        <v>44</v>
      </c>
      <c r="H277" s="68" t="s">
        <v>44</v>
      </c>
      <c r="I277" s="68" t="s">
        <v>44</v>
      </c>
      <c r="J277" s="68" t="s">
        <v>44</v>
      </c>
      <c r="K277" s="68" t="s">
        <v>44</v>
      </c>
      <c r="L277" s="68" t="s">
        <v>44</v>
      </c>
      <c r="M277" s="68" t="s">
        <v>44</v>
      </c>
      <c r="N277" s="68" t="s">
        <v>44</v>
      </c>
      <c r="O277" s="68" t="s">
        <v>44</v>
      </c>
      <c r="P277" s="68" t="s">
        <v>44</v>
      </c>
      <c r="Q277" s="44">
        <f>COUNTIF(F277:P277,"ENTREGUE")/COUNTA(MESES[[#This Row],[FEV]:[DEZ]])</f>
        <v>1</v>
      </c>
    </row>
    <row r="278" spans="1:17" s="39" customFormat="1" ht="15" customHeight="1" x14ac:dyDescent="0.25">
      <c r="A278" s="86" t="s">
        <v>14</v>
      </c>
      <c r="B278" s="87" t="s">
        <v>340</v>
      </c>
      <c r="C278" s="93">
        <v>33090300</v>
      </c>
      <c r="D278" s="88" t="s">
        <v>346</v>
      </c>
      <c r="E278" s="68" t="s">
        <v>44</v>
      </c>
      <c r="F278" s="68" t="s">
        <v>44</v>
      </c>
      <c r="G278" s="68" t="s">
        <v>44</v>
      </c>
      <c r="H278" s="68" t="s">
        <v>44</v>
      </c>
      <c r="I278" s="68" t="s">
        <v>44</v>
      </c>
      <c r="J278" s="68" t="s">
        <v>44</v>
      </c>
      <c r="K278" s="68" t="s">
        <v>44</v>
      </c>
      <c r="L278" s="68" t="s">
        <v>44</v>
      </c>
      <c r="M278" s="68" t="s">
        <v>44</v>
      </c>
      <c r="N278" s="68" t="s">
        <v>44</v>
      </c>
      <c r="O278" s="68" t="s">
        <v>44</v>
      </c>
      <c r="P278" s="68" t="s">
        <v>44</v>
      </c>
      <c r="Q278" s="44">
        <f>COUNTIF(F278:P278,"ENTREGUE")/COUNTA(MESES[[#This Row],[FEV]:[DEZ]])</f>
        <v>1</v>
      </c>
    </row>
    <row r="279" spans="1:17" s="39" customFormat="1" ht="15" customHeight="1" x14ac:dyDescent="0.25">
      <c r="A279" s="86" t="s">
        <v>14</v>
      </c>
      <c r="B279" s="87" t="s">
        <v>340</v>
      </c>
      <c r="C279" s="93">
        <v>33091340</v>
      </c>
      <c r="D279" s="88" t="s">
        <v>347</v>
      </c>
      <c r="E279" s="68" t="s">
        <v>44</v>
      </c>
      <c r="F279" s="68" t="s">
        <v>44</v>
      </c>
      <c r="G279" s="68" t="s">
        <v>44</v>
      </c>
      <c r="H279" s="68" t="s">
        <v>44</v>
      </c>
      <c r="I279" s="68" t="s">
        <v>44</v>
      </c>
      <c r="J279" s="68" t="s">
        <v>44</v>
      </c>
      <c r="K279" s="68" t="s">
        <v>44</v>
      </c>
      <c r="L279" s="68" t="s">
        <v>44</v>
      </c>
      <c r="M279" s="68" t="s">
        <v>44</v>
      </c>
      <c r="N279" s="68" t="s">
        <v>44</v>
      </c>
      <c r="O279" s="68" t="s">
        <v>44</v>
      </c>
      <c r="P279" s="68" t="s">
        <v>44</v>
      </c>
      <c r="Q279" s="44">
        <f>COUNTIF(F279:P279,"ENTREGUE")/COUNTA(MESES[[#This Row],[FEV]:[DEZ]])</f>
        <v>1</v>
      </c>
    </row>
    <row r="280" spans="1:17" s="39" customFormat="1" ht="15" customHeight="1" x14ac:dyDescent="0.25">
      <c r="A280" s="86" t="s">
        <v>14</v>
      </c>
      <c r="B280" s="87" t="s">
        <v>340</v>
      </c>
      <c r="C280" s="93">
        <v>33507210</v>
      </c>
      <c r="D280" s="88" t="s">
        <v>348</v>
      </c>
      <c r="E280" s="68" t="s">
        <v>44</v>
      </c>
      <c r="F280" s="68" t="s">
        <v>44</v>
      </c>
      <c r="G280" s="68" t="s">
        <v>44</v>
      </c>
      <c r="H280" s="68" t="s">
        <v>44</v>
      </c>
      <c r="I280" s="68" t="s">
        <v>44</v>
      </c>
      <c r="J280" s="68" t="s">
        <v>44</v>
      </c>
      <c r="K280" s="68" t="s">
        <v>44</v>
      </c>
      <c r="L280" s="68" t="s">
        <v>44</v>
      </c>
      <c r="M280" s="68" t="s">
        <v>44</v>
      </c>
      <c r="N280" s="68" t="s">
        <v>44</v>
      </c>
      <c r="O280" s="68" t="s">
        <v>44</v>
      </c>
      <c r="P280" s="68" t="s">
        <v>44</v>
      </c>
      <c r="Q280" s="44">
        <f>COUNTIF(F280:P280,"ENTREGUE")/COUNTA(MESES[[#This Row],[FEV]:[DEZ]])</f>
        <v>1</v>
      </c>
    </row>
    <row r="281" spans="1:17" s="39" customFormat="1" ht="15" customHeight="1" x14ac:dyDescent="0.25">
      <c r="A281" s="86" t="s">
        <v>14</v>
      </c>
      <c r="B281" s="87" t="s">
        <v>340</v>
      </c>
      <c r="C281" s="93">
        <v>33091382</v>
      </c>
      <c r="D281" s="88" t="s">
        <v>349</v>
      </c>
      <c r="E281" s="68" t="s">
        <v>44</v>
      </c>
      <c r="F281" s="68" t="s">
        <v>44</v>
      </c>
      <c r="G281" s="68" t="s">
        <v>44</v>
      </c>
      <c r="H281" s="68" t="s">
        <v>44</v>
      </c>
      <c r="I281" s="68" t="s">
        <v>44</v>
      </c>
      <c r="J281" s="68" t="s">
        <v>44</v>
      </c>
      <c r="K281" s="68" t="s">
        <v>44</v>
      </c>
      <c r="L281" s="68" t="s">
        <v>44</v>
      </c>
      <c r="M281" s="68" t="s">
        <v>44</v>
      </c>
      <c r="N281" s="68" t="s">
        <v>44</v>
      </c>
      <c r="O281" s="68" t="s">
        <v>44</v>
      </c>
      <c r="P281" s="68" t="s">
        <v>44</v>
      </c>
      <c r="Q281" s="44">
        <f>COUNTIF(F281:P281,"ENTREGUE")/COUNTA(MESES[[#This Row],[FEV]:[DEZ]])</f>
        <v>1</v>
      </c>
    </row>
    <row r="282" spans="1:17" s="39" customFormat="1" ht="15" customHeight="1" x14ac:dyDescent="0.25">
      <c r="A282" s="86" t="s">
        <v>14</v>
      </c>
      <c r="B282" s="87" t="s">
        <v>340</v>
      </c>
      <c r="C282" s="93">
        <v>33091390</v>
      </c>
      <c r="D282" s="88" t="s">
        <v>350</v>
      </c>
      <c r="E282" s="68" t="s">
        <v>44</v>
      </c>
      <c r="F282" s="68" t="s">
        <v>44</v>
      </c>
      <c r="G282" s="68" t="s">
        <v>44</v>
      </c>
      <c r="H282" s="68" t="s">
        <v>44</v>
      </c>
      <c r="I282" s="68" t="s">
        <v>44</v>
      </c>
      <c r="J282" s="68" t="s">
        <v>44</v>
      </c>
      <c r="K282" s="68" t="s">
        <v>44</v>
      </c>
      <c r="L282" s="68" t="s">
        <v>44</v>
      </c>
      <c r="M282" s="68" t="s">
        <v>44</v>
      </c>
      <c r="N282" s="68" t="s">
        <v>44</v>
      </c>
      <c r="O282" s="68" t="s">
        <v>44</v>
      </c>
      <c r="P282" s="68" t="s">
        <v>45</v>
      </c>
      <c r="Q282" s="44">
        <f>COUNTIF(F282:P282,"ENTREGUE")/COUNTA(MESES[[#This Row],[FEV]:[DEZ]])</f>
        <v>0.90909090909090906</v>
      </c>
    </row>
    <row r="283" spans="1:17" s="39" customFormat="1" ht="15" customHeight="1" x14ac:dyDescent="0.25">
      <c r="A283" s="86" t="s">
        <v>14</v>
      </c>
      <c r="B283" s="87" t="s">
        <v>340</v>
      </c>
      <c r="C283" s="93">
        <v>33090823</v>
      </c>
      <c r="D283" s="88" t="s">
        <v>351</v>
      </c>
      <c r="E283" s="68" t="s">
        <v>44</v>
      </c>
      <c r="F283" s="68" t="s">
        <v>44</v>
      </c>
      <c r="G283" s="68" t="s">
        <v>44</v>
      </c>
      <c r="H283" s="68" t="s">
        <v>44</v>
      </c>
      <c r="I283" s="68" t="s">
        <v>44</v>
      </c>
      <c r="J283" s="68" t="s">
        <v>44</v>
      </c>
      <c r="K283" s="68" t="s">
        <v>44</v>
      </c>
      <c r="L283" s="68" t="s">
        <v>44</v>
      </c>
      <c r="M283" s="68" t="s">
        <v>44</v>
      </c>
      <c r="N283" s="68" t="s">
        <v>44</v>
      </c>
      <c r="O283" s="68" t="s">
        <v>44</v>
      </c>
      <c r="P283" s="68" t="s">
        <v>44</v>
      </c>
      <c r="Q283" s="44">
        <f>COUNTIF(F283:P283,"ENTREGUE")/COUNTA(MESES[[#This Row],[FEV]:[DEZ]])</f>
        <v>1</v>
      </c>
    </row>
    <row r="284" spans="1:17" s="39" customFormat="1" ht="15" customHeight="1" x14ac:dyDescent="0.25">
      <c r="A284" s="86" t="s">
        <v>14</v>
      </c>
      <c r="B284" s="87" t="s">
        <v>340</v>
      </c>
      <c r="C284" s="93">
        <v>33090327</v>
      </c>
      <c r="D284" s="88" t="s">
        <v>352</v>
      </c>
      <c r="E284" s="68" t="s">
        <v>44</v>
      </c>
      <c r="F284" s="68" t="s">
        <v>44</v>
      </c>
      <c r="G284" s="68" t="s">
        <v>44</v>
      </c>
      <c r="H284" s="68" t="s">
        <v>44</v>
      </c>
      <c r="I284" s="68" t="s">
        <v>44</v>
      </c>
      <c r="J284" s="68" t="s">
        <v>44</v>
      </c>
      <c r="K284" s="68" t="s">
        <v>44</v>
      </c>
      <c r="L284" s="68" t="s">
        <v>44</v>
      </c>
      <c r="M284" s="68" t="s">
        <v>44</v>
      </c>
      <c r="N284" s="68" t="s">
        <v>44</v>
      </c>
      <c r="O284" s="68" t="s">
        <v>44</v>
      </c>
      <c r="P284" s="68" t="s">
        <v>44</v>
      </c>
      <c r="Q284" s="44">
        <f>COUNTIF(F284:P284,"ENTREGUE")/COUNTA(MESES[[#This Row],[FEV]:[DEZ]])</f>
        <v>1</v>
      </c>
    </row>
    <row r="285" spans="1:17" s="39" customFormat="1" ht="15" customHeight="1" x14ac:dyDescent="0.25">
      <c r="A285" s="86" t="s">
        <v>14</v>
      </c>
      <c r="B285" s="87" t="s">
        <v>340</v>
      </c>
      <c r="C285" s="93">
        <v>33090831</v>
      </c>
      <c r="D285" s="88" t="s">
        <v>353</v>
      </c>
      <c r="E285" s="68" t="s">
        <v>44</v>
      </c>
      <c r="F285" s="68" t="s">
        <v>44</v>
      </c>
      <c r="G285" s="68" t="s">
        <v>44</v>
      </c>
      <c r="H285" s="68" t="s">
        <v>44</v>
      </c>
      <c r="I285" s="68" t="s">
        <v>44</v>
      </c>
      <c r="J285" s="68" t="s">
        <v>44</v>
      </c>
      <c r="K285" s="68" t="s">
        <v>44</v>
      </c>
      <c r="L285" s="68" t="s">
        <v>44</v>
      </c>
      <c r="M285" s="68" t="s">
        <v>44</v>
      </c>
      <c r="N285" s="68" t="s">
        <v>44</v>
      </c>
      <c r="O285" s="68" t="s">
        <v>44</v>
      </c>
      <c r="P285" s="68" t="s">
        <v>45</v>
      </c>
      <c r="Q285" s="44">
        <f>COUNTIF(F285:P285,"ENTREGUE")/COUNTA(MESES[[#This Row],[FEV]:[DEZ]])</f>
        <v>0.90909090909090906</v>
      </c>
    </row>
    <row r="286" spans="1:17" s="39" customFormat="1" ht="15" customHeight="1" x14ac:dyDescent="0.25">
      <c r="A286" s="86" t="s">
        <v>14</v>
      </c>
      <c r="B286" s="87" t="s">
        <v>340</v>
      </c>
      <c r="C286" s="93">
        <v>33090246</v>
      </c>
      <c r="D286" s="88" t="s">
        <v>354</v>
      </c>
      <c r="E286" s="68" t="s">
        <v>44</v>
      </c>
      <c r="F286" s="68" t="s">
        <v>44</v>
      </c>
      <c r="G286" s="68" t="s">
        <v>44</v>
      </c>
      <c r="H286" s="68" t="s">
        <v>44</v>
      </c>
      <c r="I286" s="68" t="s">
        <v>44</v>
      </c>
      <c r="J286" s="68" t="s">
        <v>44</v>
      </c>
      <c r="K286" s="68" t="s">
        <v>44</v>
      </c>
      <c r="L286" s="68" t="s">
        <v>44</v>
      </c>
      <c r="M286" s="68" t="s">
        <v>44</v>
      </c>
      <c r="N286" s="68" t="s">
        <v>44</v>
      </c>
      <c r="O286" s="68" t="s">
        <v>44</v>
      </c>
      <c r="P286" s="68" t="s">
        <v>45</v>
      </c>
      <c r="Q286" s="44">
        <f>COUNTIF(F286:P286,"ENTREGUE")/COUNTA(MESES[[#This Row],[FEV]:[DEZ]])</f>
        <v>0.90909090909090906</v>
      </c>
    </row>
    <row r="287" spans="1:17" s="39" customFormat="1" ht="15" customHeight="1" x14ac:dyDescent="0.25">
      <c r="A287" s="86" t="s">
        <v>14</v>
      </c>
      <c r="B287" s="87" t="s">
        <v>340</v>
      </c>
      <c r="C287" s="93">
        <v>33089051</v>
      </c>
      <c r="D287" s="88" t="s">
        <v>355</v>
      </c>
      <c r="E287" s="68" t="s">
        <v>44</v>
      </c>
      <c r="F287" s="68" t="s">
        <v>44</v>
      </c>
      <c r="G287" s="68" t="s">
        <v>44</v>
      </c>
      <c r="H287" s="68" t="s">
        <v>44</v>
      </c>
      <c r="I287" s="68" t="s">
        <v>44</v>
      </c>
      <c r="J287" s="68" t="s">
        <v>44</v>
      </c>
      <c r="K287" s="68" t="s">
        <v>44</v>
      </c>
      <c r="L287" s="68" t="s">
        <v>44</v>
      </c>
      <c r="M287" s="68" t="s">
        <v>44</v>
      </c>
      <c r="N287" s="68" t="s">
        <v>44</v>
      </c>
      <c r="O287" s="68" t="s">
        <v>44</v>
      </c>
      <c r="P287" s="68" t="s">
        <v>44</v>
      </c>
      <c r="Q287" s="44">
        <f>COUNTIF(F287:P287,"ENTREGUE")/COUNTA(MESES[[#This Row],[FEV]:[DEZ]])</f>
        <v>1</v>
      </c>
    </row>
    <row r="288" spans="1:17" s="39" customFormat="1" ht="15" customHeight="1" x14ac:dyDescent="0.25">
      <c r="A288" s="86" t="s">
        <v>14</v>
      </c>
      <c r="B288" s="87" t="s">
        <v>340</v>
      </c>
      <c r="C288" s="93">
        <v>33090840</v>
      </c>
      <c r="D288" s="88" t="s">
        <v>356</v>
      </c>
      <c r="E288" s="68" t="s">
        <v>44</v>
      </c>
      <c r="F288" s="68" t="s">
        <v>44</v>
      </c>
      <c r="G288" s="68" t="s">
        <v>44</v>
      </c>
      <c r="H288" s="68" t="s">
        <v>44</v>
      </c>
      <c r="I288" s="68" t="s">
        <v>44</v>
      </c>
      <c r="J288" s="68" t="s">
        <v>44</v>
      </c>
      <c r="K288" s="68" t="s">
        <v>45</v>
      </c>
      <c r="L288" s="68" t="s">
        <v>45</v>
      </c>
      <c r="M288" s="68" t="s">
        <v>45</v>
      </c>
      <c r="N288" s="68" t="s">
        <v>45</v>
      </c>
      <c r="O288" s="68" t="s">
        <v>45</v>
      </c>
      <c r="P288" s="68" t="s">
        <v>45</v>
      </c>
      <c r="Q288" s="44">
        <f>COUNTIF(F288:P288,"ENTREGUE")/COUNTA(MESES[[#This Row],[FEV]:[DEZ]])</f>
        <v>0.45454545454545453</v>
      </c>
    </row>
    <row r="289" spans="1:17" s="39" customFormat="1" ht="15" customHeight="1" x14ac:dyDescent="0.25">
      <c r="A289" s="86" t="s">
        <v>14</v>
      </c>
      <c r="B289" s="87" t="s">
        <v>340</v>
      </c>
      <c r="C289" s="93">
        <v>33090343</v>
      </c>
      <c r="D289" s="88" t="s">
        <v>357</v>
      </c>
      <c r="E289" s="68" t="s">
        <v>44</v>
      </c>
      <c r="F289" s="68" t="s">
        <v>44</v>
      </c>
      <c r="G289" s="68" t="s">
        <v>44</v>
      </c>
      <c r="H289" s="68" t="s">
        <v>44</v>
      </c>
      <c r="I289" s="68" t="s">
        <v>44</v>
      </c>
      <c r="J289" s="68" t="s">
        <v>44</v>
      </c>
      <c r="K289" s="68" t="s">
        <v>44</v>
      </c>
      <c r="L289" s="68" t="s">
        <v>44</v>
      </c>
      <c r="M289" s="68" t="s">
        <v>44</v>
      </c>
      <c r="N289" s="68" t="s">
        <v>44</v>
      </c>
      <c r="O289" s="68" t="s">
        <v>44</v>
      </c>
      <c r="P289" s="68" t="s">
        <v>44</v>
      </c>
      <c r="Q289" s="44">
        <f>COUNTIF(F289:P289,"ENTREGUE")/COUNTA(MESES[[#This Row],[FEV]:[DEZ]])</f>
        <v>1</v>
      </c>
    </row>
    <row r="290" spans="1:17" s="39" customFormat="1" ht="15" customHeight="1" x14ac:dyDescent="0.25">
      <c r="A290" s="86" t="s">
        <v>14</v>
      </c>
      <c r="B290" s="87" t="s">
        <v>358</v>
      </c>
      <c r="C290" s="93">
        <v>33051879</v>
      </c>
      <c r="D290" s="88" t="s">
        <v>359</v>
      </c>
      <c r="E290" s="68" t="s">
        <v>44</v>
      </c>
      <c r="F290" s="68" t="s">
        <v>44</v>
      </c>
      <c r="G290" s="68" t="s">
        <v>44</v>
      </c>
      <c r="H290" s="68" t="s">
        <v>44</v>
      </c>
      <c r="I290" s="68" t="s">
        <v>44</v>
      </c>
      <c r="J290" s="68" t="s">
        <v>44</v>
      </c>
      <c r="K290" s="68" t="s">
        <v>44</v>
      </c>
      <c r="L290" s="68" t="s">
        <v>44</v>
      </c>
      <c r="M290" s="68" t="s">
        <v>45</v>
      </c>
      <c r="N290" s="68" t="s">
        <v>44</v>
      </c>
      <c r="O290" s="68" t="s">
        <v>44</v>
      </c>
      <c r="P290" s="68" t="s">
        <v>45</v>
      </c>
      <c r="Q290" s="44">
        <f>COUNTIF(F290:P290,"ENTREGUE")/COUNTA(MESES[[#This Row],[FEV]:[DEZ]])</f>
        <v>0.81818181818181823</v>
      </c>
    </row>
    <row r="291" spans="1:17" s="39" customFormat="1" ht="15" customHeight="1" x14ac:dyDescent="0.25">
      <c r="A291" s="86" t="s">
        <v>14</v>
      </c>
      <c r="B291" s="87" t="s">
        <v>340</v>
      </c>
      <c r="C291" s="93">
        <v>33090351</v>
      </c>
      <c r="D291" s="88" t="s">
        <v>360</v>
      </c>
      <c r="E291" s="68" t="s">
        <v>44</v>
      </c>
      <c r="F291" s="68" t="s">
        <v>44</v>
      </c>
      <c r="G291" s="68" t="s">
        <v>44</v>
      </c>
      <c r="H291" s="68" t="s">
        <v>44</v>
      </c>
      <c r="I291" s="68" t="s">
        <v>44</v>
      </c>
      <c r="J291" s="68" t="s">
        <v>44</v>
      </c>
      <c r="K291" s="68" t="s">
        <v>44</v>
      </c>
      <c r="L291" s="68" t="s">
        <v>44</v>
      </c>
      <c r="M291" s="68" t="s">
        <v>44</v>
      </c>
      <c r="N291" s="68" t="s">
        <v>44</v>
      </c>
      <c r="O291" s="68" t="s">
        <v>44</v>
      </c>
      <c r="P291" s="68" t="s">
        <v>44</v>
      </c>
      <c r="Q291" s="44">
        <f>COUNTIF(F291:P291,"ENTREGUE")/COUNTA(MESES[[#This Row],[FEV]:[DEZ]])</f>
        <v>1</v>
      </c>
    </row>
    <row r="292" spans="1:17" s="39" customFormat="1" ht="15" customHeight="1" x14ac:dyDescent="0.25">
      <c r="A292" s="86" t="s">
        <v>14</v>
      </c>
      <c r="B292" s="87" t="s">
        <v>340</v>
      </c>
      <c r="C292" s="93">
        <v>33090378</v>
      </c>
      <c r="D292" s="88" t="s">
        <v>361</v>
      </c>
      <c r="E292" s="68" t="s">
        <v>44</v>
      </c>
      <c r="F292" s="68" t="s">
        <v>44</v>
      </c>
      <c r="G292" s="68" t="s">
        <v>44</v>
      </c>
      <c r="H292" s="68" t="s">
        <v>44</v>
      </c>
      <c r="I292" s="68" t="s">
        <v>44</v>
      </c>
      <c r="J292" s="68" t="s">
        <v>44</v>
      </c>
      <c r="K292" s="68" t="s">
        <v>44</v>
      </c>
      <c r="L292" s="68" t="s">
        <v>44</v>
      </c>
      <c r="M292" s="68" t="s">
        <v>44</v>
      </c>
      <c r="N292" s="68" t="s">
        <v>44</v>
      </c>
      <c r="O292" s="68" t="s">
        <v>44</v>
      </c>
      <c r="P292" s="68" t="s">
        <v>44</v>
      </c>
      <c r="Q292" s="44">
        <f>COUNTIF(F292:P292,"ENTREGUE")/COUNTA(MESES[[#This Row],[FEV]:[DEZ]])</f>
        <v>1</v>
      </c>
    </row>
    <row r="293" spans="1:17" s="39" customFormat="1" ht="15" customHeight="1" x14ac:dyDescent="0.25">
      <c r="A293" s="86" t="s">
        <v>14</v>
      </c>
      <c r="B293" s="87" t="s">
        <v>358</v>
      </c>
      <c r="C293" s="93">
        <v>33051739</v>
      </c>
      <c r="D293" s="88" t="s">
        <v>362</v>
      </c>
      <c r="E293" s="68" t="s">
        <v>44</v>
      </c>
      <c r="F293" s="68" t="s">
        <v>44</v>
      </c>
      <c r="G293" s="68" t="s">
        <v>44</v>
      </c>
      <c r="H293" s="68" t="s">
        <v>44</v>
      </c>
      <c r="I293" s="68" t="s">
        <v>44</v>
      </c>
      <c r="J293" s="68" t="s">
        <v>44</v>
      </c>
      <c r="K293" s="68" t="s">
        <v>44</v>
      </c>
      <c r="L293" s="68" t="s">
        <v>44</v>
      </c>
      <c r="M293" s="68" t="s">
        <v>44</v>
      </c>
      <c r="N293" s="68" t="s">
        <v>44</v>
      </c>
      <c r="O293" s="68" t="s">
        <v>44</v>
      </c>
      <c r="P293" s="68" t="s">
        <v>44</v>
      </c>
      <c r="Q293" s="44">
        <f>COUNTIF(F293:P293,"ENTREGUE")/COUNTA(MESES[[#This Row],[FEV]:[DEZ]])</f>
        <v>1</v>
      </c>
    </row>
    <row r="294" spans="1:17" s="39" customFormat="1" ht="15" customHeight="1" x14ac:dyDescent="0.25">
      <c r="A294" s="86" t="s">
        <v>14</v>
      </c>
      <c r="B294" s="87" t="s">
        <v>340</v>
      </c>
      <c r="C294" s="93">
        <v>33089388</v>
      </c>
      <c r="D294" s="88" t="s">
        <v>363</v>
      </c>
      <c r="E294" s="68" t="s">
        <v>44</v>
      </c>
      <c r="F294" s="68" t="s">
        <v>44</v>
      </c>
      <c r="G294" s="68" t="s">
        <v>44</v>
      </c>
      <c r="H294" s="68" t="s">
        <v>44</v>
      </c>
      <c r="I294" s="68" t="s">
        <v>44</v>
      </c>
      <c r="J294" s="68" t="s">
        <v>44</v>
      </c>
      <c r="K294" s="68" t="s">
        <v>44</v>
      </c>
      <c r="L294" s="68" t="s">
        <v>44</v>
      </c>
      <c r="M294" s="68" t="s">
        <v>44</v>
      </c>
      <c r="N294" s="68" t="s">
        <v>44</v>
      </c>
      <c r="O294" s="68" t="s">
        <v>44</v>
      </c>
      <c r="P294" s="68" t="s">
        <v>44</v>
      </c>
      <c r="Q294" s="44">
        <f>COUNTIF(F294:P294,"ENTREGUE")/COUNTA(MESES[[#This Row],[FEV]:[DEZ]])</f>
        <v>1</v>
      </c>
    </row>
    <row r="295" spans="1:17" s="39" customFormat="1" ht="15" customHeight="1" x14ac:dyDescent="0.25">
      <c r="A295" s="86" t="s">
        <v>14</v>
      </c>
      <c r="B295" s="87" t="s">
        <v>358</v>
      </c>
      <c r="C295" s="93">
        <v>33051844</v>
      </c>
      <c r="D295" s="88" t="s">
        <v>364</v>
      </c>
      <c r="E295" s="68" t="s">
        <v>44</v>
      </c>
      <c r="F295" s="68" t="s">
        <v>44</v>
      </c>
      <c r="G295" s="68" t="s">
        <v>44</v>
      </c>
      <c r="H295" s="68" t="s">
        <v>44</v>
      </c>
      <c r="I295" s="68" t="s">
        <v>44</v>
      </c>
      <c r="J295" s="68" t="s">
        <v>44</v>
      </c>
      <c r="K295" s="68" t="s">
        <v>44</v>
      </c>
      <c r="L295" s="68" t="s">
        <v>44</v>
      </c>
      <c r="M295" s="68" t="s">
        <v>44</v>
      </c>
      <c r="N295" s="68" t="s">
        <v>44</v>
      </c>
      <c r="O295" s="68" t="s">
        <v>44</v>
      </c>
      <c r="P295" s="68" t="s">
        <v>44</v>
      </c>
      <c r="Q295" s="44">
        <f>COUNTIF(F295:P295,"ENTREGUE")/COUNTA(MESES[[#This Row],[FEV]:[DEZ]])</f>
        <v>1</v>
      </c>
    </row>
    <row r="296" spans="1:17" s="39" customFormat="1" ht="15" customHeight="1" x14ac:dyDescent="0.25">
      <c r="A296" s="86" t="s">
        <v>14</v>
      </c>
      <c r="B296" s="87" t="s">
        <v>340</v>
      </c>
      <c r="C296" s="93">
        <v>33089060</v>
      </c>
      <c r="D296" s="88" t="s">
        <v>365</v>
      </c>
      <c r="E296" s="68" t="s">
        <v>44</v>
      </c>
      <c r="F296" s="68" t="s">
        <v>44</v>
      </c>
      <c r="G296" s="68" t="s">
        <v>44</v>
      </c>
      <c r="H296" s="68" t="s">
        <v>44</v>
      </c>
      <c r="I296" s="68" t="s">
        <v>44</v>
      </c>
      <c r="J296" s="68" t="s">
        <v>44</v>
      </c>
      <c r="K296" s="68" t="s">
        <v>44</v>
      </c>
      <c r="L296" s="68" t="s">
        <v>44</v>
      </c>
      <c r="M296" s="68" t="s">
        <v>44</v>
      </c>
      <c r="N296" s="68" t="s">
        <v>44</v>
      </c>
      <c r="O296" s="68" t="s">
        <v>44</v>
      </c>
      <c r="P296" s="68" t="s">
        <v>44</v>
      </c>
      <c r="Q296" s="44">
        <f>COUNTIF(F296:P296,"ENTREGUE")/COUNTA(MESES[[#This Row],[FEV]:[DEZ]])</f>
        <v>1</v>
      </c>
    </row>
    <row r="297" spans="1:17" s="39" customFormat="1" ht="15" customHeight="1" x14ac:dyDescent="0.25">
      <c r="A297" s="86" t="s">
        <v>14</v>
      </c>
      <c r="B297" s="87" t="s">
        <v>358</v>
      </c>
      <c r="C297" s="93">
        <v>33052255</v>
      </c>
      <c r="D297" s="94" t="s">
        <v>366</v>
      </c>
      <c r="E297" s="68" t="s">
        <v>44</v>
      </c>
      <c r="F297" s="68" t="s">
        <v>44</v>
      </c>
      <c r="G297" s="68" t="s">
        <v>44</v>
      </c>
      <c r="H297" s="68" t="s">
        <v>44</v>
      </c>
      <c r="I297" s="68" t="s">
        <v>44</v>
      </c>
      <c r="J297" s="68" t="s">
        <v>44</v>
      </c>
      <c r="K297" s="68" t="s">
        <v>44</v>
      </c>
      <c r="L297" s="68" t="s">
        <v>44</v>
      </c>
      <c r="M297" s="68" t="s">
        <v>44</v>
      </c>
      <c r="N297" s="68" t="s">
        <v>44</v>
      </c>
      <c r="O297" s="68" t="s">
        <v>44</v>
      </c>
      <c r="P297" s="68" t="s">
        <v>44</v>
      </c>
      <c r="Q297" s="44">
        <f>COUNTIF(F297:P297,"ENTREGUE")/COUNTA(MESES[[#This Row],[FEV]:[DEZ]])</f>
        <v>1</v>
      </c>
    </row>
    <row r="298" spans="1:17" s="39" customFormat="1" ht="15" customHeight="1" x14ac:dyDescent="0.25">
      <c r="A298" s="95" t="s">
        <v>14</v>
      </c>
      <c r="B298" s="96" t="s">
        <v>340</v>
      </c>
      <c r="C298" s="97">
        <v>33089396</v>
      </c>
      <c r="D298" s="98" t="s">
        <v>367</v>
      </c>
      <c r="E298" s="68" t="s">
        <v>44</v>
      </c>
      <c r="F298" s="68" t="s">
        <v>44</v>
      </c>
      <c r="G298" s="68" t="s">
        <v>44</v>
      </c>
      <c r="H298" s="68" t="s">
        <v>44</v>
      </c>
      <c r="I298" s="68" t="s">
        <v>44</v>
      </c>
      <c r="J298" s="68" t="s">
        <v>44</v>
      </c>
      <c r="K298" s="68" t="s">
        <v>44</v>
      </c>
      <c r="L298" s="68" t="s">
        <v>44</v>
      </c>
      <c r="M298" s="68" t="s">
        <v>45</v>
      </c>
      <c r="N298" s="68" t="s">
        <v>45</v>
      </c>
      <c r="O298" s="68" t="s">
        <v>45</v>
      </c>
      <c r="P298" s="68" t="s">
        <v>45</v>
      </c>
      <c r="Q298" s="44">
        <f>COUNTIF(F298:P298,"ENTREGUE")/COUNTA(MESES[[#This Row],[FEV]:[DEZ]])</f>
        <v>0.63636363636363635</v>
      </c>
    </row>
    <row r="299" spans="1:17" s="39" customFormat="1" ht="15" customHeight="1" x14ac:dyDescent="0.25">
      <c r="A299" s="86" t="s">
        <v>14</v>
      </c>
      <c r="B299" s="87" t="s">
        <v>340</v>
      </c>
      <c r="C299" s="93">
        <v>33114366</v>
      </c>
      <c r="D299" s="88" t="s">
        <v>368</v>
      </c>
      <c r="E299" s="68" t="s">
        <v>44</v>
      </c>
      <c r="F299" s="68" t="s">
        <v>44</v>
      </c>
      <c r="G299" s="68" t="s">
        <v>44</v>
      </c>
      <c r="H299" s="68" t="s">
        <v>44</v>
      </c>
      <c r="I299" s="68" t="s">
        <v>44</v>
      </c>
      <c r="J299" s="68" t="s">
        <v>44</v>
      </c>
      <c r="K299" s="68" t="s">
        <v>44</v>
      </c>
      <c r="L299" s="68" t="s">
        <v>44</v>
      </c>
      <c r="M299" s="68" t="s">
        <v>44</v>
      </c>
      <c r="N299" s="68" t="s">
        <v>44</v>
      </c>
      <c r="O299" s="68" t="s">
        <v>44</v>
      </c>
      <c r="P299" s="68" t="s">
        <v>44</v>
      </c>
      <c r="Q299" s="44">
        <f>COUNTIF(F299:P299,"ENTREGUE")/COUNTA(MESES[[#This Row],[FEV]:[DEZ]])</f>
        <v>1</v>
      </c>
    </row>
    <row r="300" spans="1:17" s="39" customFormat="1" ht="15" customHeight="1" x14ac:dyDescent="0.25">
      <c r="A300" s="95" t="s">
        <v>14</v>
      </c>
      <c r="B300" s="96" t="s">
        <v>340</v>
      </c>
      <c r="C300" s="97">
        <v>33090882</v>
      </c>
      <c r="D300" s="98" t="s">
        <v>369</v>
      </c>
      <c r="E300" s="68" t="s">
        <v>44</v>
      </c>
      <c r="F300" s="68" t="s">
        <v>44</v>
      </c>
      <c r="G300" s="68" t="s">
        <v>44</v>
      </c>
      <c r="H300" s="68" t="s">
        <v>44</v>
      </c>
      <c r="I300" s="68" t="s">
        <v>44</v>
      </c>
      <c r="J300" s="68" t="s">
        <v>44</v>
      </c>
      <c r="K300" s="68" t="s">
        <v>44</v>
      </c>
      <c r="L300" s="68" t="s">
        <v>44</v>
      </c>
      <c r="M300" s="68" t="s">
        <v>44</v>
      </c>
      <c r="N300" s="68" t="s">
        <v>44</v>
      </c>
      <c r="O300" s="68" t="s">
        <v>44</v>
      </c>
      <c r="P300" s="68" t="s">
        <v>44</v>
      </c>
      <c r="Q300" s="44">
        <f>COUNTIF(F300:P300,"ENTREGUE")/COUNTA(MESES[[#This Row],[FEV]:[DEZ]])</f>
        <v>1</v>
      </c>
    </row>
    <row r="301" spans="1:17" s="39" customFormat="1" ht="15" customHeight="1" x14ac:dyDescent="0.25">
      <c r="A301" s="86" t="s">
        <v>14</v>
      </c>
      <c r="B301" s="87" t="s">
        <v>340</v>
      </c>
      <c r="C301" s="93">
        <v>33091447</v>
      </c>
      <c r="D301" s="88" t="s">
        <v>370</v>
      </c>
      <c r="E301" s="68" t="s">
        <v>44</v>
      </c>
      <c r="F301" s="68" t="s">
        <v>44</v>
      </c>
      <c r="G301" s="68" t="s">
        <v>44</v>
      </c>
      <c r="H301" s="68" t="s">
        <v>44</v>
      </c>
      <c r="I301" s="68" t="s">
        <v>44</v>
      </c>
      <c r="J301" s="68" t="s">
        <v>44</v>
      </c>
      <c r="K301" s="68" t="s">
        <v>44</v>
      </c>
      <c r="L301" s="68" t="s">
        <v>44</v>
      </c>
      <c r="M301" s="68" t="s">
        <v>44</v>
      </c>
      <c r="N301" s="68" t="s">
        <v>44</v>
      </c>
      <c r="O301" s="68" t="s">
        <v>44</v>
      </c>
      <c r="P301" s="68" t="s">
        <v>44</v>
      </c>
      <c r="Q301" s="44">
        <f>COUNTIF(F301:P301,"ENTREGUE")/COUNTA(MESES[[#This Row],[FEV]:[DEZ]])</f>
        <v>1</v>
      </c>
    </row>
    <row r="302" spans="1:17" s="39" customFormat="1" ht="15" customHeight="1" x14ac:dyDescent="0.25">
      <c r="A302" s="86" t="s">
        <v>14</v>
      </c>
      <c r="B302" s="87" t="s">
        <v>340</v>
      </c>
      <c r="C302" s="93">
        <v>33089086</v>
      </c>
      <c r="D302" s="88" t="s">
        <v>371</v>
      </c>
      <c r="E302" s="68" t="s">
        <v>44</v>
      </c>
      <c r="F302" s="68" t="s">
        <v>44</v>
      </c>
      <c r="G302" s="68" t="s">
        <v>44</v>
      </c>
      <c r="H302" s="68" t="s">
        <v>44</v>
      </c>
      <c r="I302" s="68" t="s">
        <v>44</v>
      </c>
      <c r="J302" s="68" t="s">
        <v>44</v>
      </c>
      <c r="K302" s="68" t="s">
        <v>44</v>
      </c>
      <c r="L302" s="68" t="s">
        <v>44</v>
      </c>
      <c r="M302" s="68" t="s">
        <v>44</v>
      </c>
      <c r="N302" s="68" t="s">
        <v>44</v>
      </c>
      <c r="O302" s="68" t="s">
        <v>44</v>
      </c>
      <c r="P302" s="68" t="s">
        <v>44</v>
      </c>
      <c r="Q302" s="44">
        <f>COUNTIF(F302:P302,"ENTREGUE")/COUNTA(MESES[[#This Row],[FEV]:[DEZ]])</f>
        <v>1</v>
      </c>
    </row>
    <row r="303" spans="1:17" s="39" customFormat="1" ht="15" customHeight="1" x14ac:dyDescent="0.25">
      <c r="A303" s="95" t="s">
        <v>14</v>
      </c>
      <c r="B303" s="96" t="s">
        <v>340</v>
      </c>
      <c r="C303" s="97">
        <v>33089426</v>
      </c>
      <c r="D303" s="98" t="s">
        <v>372</v>
      </c>
      <c r="E303" s="68" t="s">
        <v>44</v>
      </c>
      <c r="F303" s="68" t="s">
        <v>44</v>
      </c>
      <c r="G303" s="68" t="s">
        <v>44</v>
      </c>
      <c r="H303" s="68" t="s">
        <v>44</v>
      </c>
      <c r="I303" s="68" t="s">
        <v>44</v>
      </c>
      <c r="J303" s="68" t="s">
        <v>44</v>
      </c>
      <c r="K303" s="68" t="s">
        <v>44</v>
      </c>
      <c r="L303" s="68" t="s">
        <v>44</v>
      </c>
      <c r="M303" s="68" t="s">
        <v>44</v>
      </c>
      <c r="N303" s="68" t="s">
        <v>44</v>
      </c>
      <c r="O303" s="68" t="s">
        <v>44</v>
      </c>
      <c r="P303" s="68" t="s">
        <v>45</v>
      </c>
      <c r="Q303" s="44">
        <f>COUNTIF(F303:P303,"ENTREGUE")/COUNTA(MESES[[#This Row],[FEV]:[DEZ]])</f>
        <v>0.90909090909090906</v>
      </c>
    </row>
    <row r="304" spans="1:17" s="39" customFormat="1" ht="15" customHeight="1" x14ac:dyDescent="0.25">
      <c r="A304" s="86" t="s">
        <v>14</v>
      </c>
      <c r="B304" s="87" t="s">
        <v>340</v>
      </c>
      <c r="C304" s="93">
        <v>33089094</v>
      </c>
      <c r="D304" s="88" t="s">
        <v>180</v>
      </c>
      <c r="E304" s="68" t="s">
        <v>44</v>
      </c>
      <c r="F304" s="68" t="s">
        <v>44</v>
      </c>
      <c r="G304" s="68" t="s">
        <v>44</v>
      </c>
      <c r="H304" s="68" t="s">
        <v>44</v>
      </c>
      <c r="I304" s="68" t="s">
        <v>44</v>
      </c>
      <c r="J304" s="68" t="s">
        <v>44</v>
      </c>
      <c r="K304" s="68" t="s">
        <v>44</v>
      </c>
      <c r="L304" s="68" t="s">
        <v>44</v>
      </c>
      <c r="M304" s="68" t="s">
        <v>44</v>
      </c>
      <c r="N304" s="68" t="s">
        <v>44</v>
      </c>
      <c r="O304" s="68" t="s">
        <v>44</v>
      </c>
      <c r="P304" s="68" t="s">
        <v>44</v>
      </c>
      <c r="Q304" s="44">
        <f>COUNTIF(F304:P304,"ENTREGUE")/COUNTA(MESES[[#This Row],[FEV]:[DEZ]])</f>
        <v>1</v>
      </c>
    </row>
    <row r="305" spans="1:17" s="39" customFormat="1" ht="15" customHeight="1" x14ac:dyDescent="0.25">
      <c r="A305" s="95" t="s">
        <v>14</v>
      </c>
      <c r="B305" s="96" t="s">
        <v>340</v>
      </c>
      <c r="C305" s="97">
        <v>33089124</v>
      </c>
      <c r="D305" s="98" t="s">
        <v>373</v>
      </c>
      <c r="E305" s="68" t="s">
        <v>44</v>
      </c>
      <c r="F305" s="68" t="s">
        <v>44</v>
      </c>
      <c r="G305" s="68" t="s">
        <v>44</v>
      </c>
      <c r="H305" s="68" t="s">
        <v>44</v>
      </c>
      <c r="I305" s="68" t="s">
        <v>44</v>
      </c>
      <c r="J305" s="68" t="s">
        <v>44</v>
      </c>
      <c r="K305" s="68" t="s">
        <v>44</v>
      </c>
      <c r="L305" s="68" t="s">
        <v>44</v>
      </c>
      <c r="M305" s="68" t="s">
        <v>44</v>
      </c>
      <c r="N305" s="68" t="s">
        <v>44</v>
      </c>
      <c r="O305" s="68" t="s">
        <v>44</v>
      </c>
      <c r="P305" s="68" t="s">
        <v>44</v>
      </c>
      <c r="Q305" s="44">
        <f>COUNTIF(F305:P305,"ENTREGUE")/COUNTA(MESES[[#This Row],[FEV]:[DEZ]])</f>
        <v>1</v>
      </c>
    </row>
    <row r="306" spans="1:17" s="39" customFormat="1" ht="15" customHeight="1" x14ac:dyDescent="0.25">
      <c r="A306" s="86" t="s">
        <v>14</v>
      </c>
      <c r="B306" s="87" t="s">
        <v>340</v>
      </c>
      <c r="C306" s="93">
        <v>33089108</v>
      </c>
      <c r="D306" s="88" t="s">
        <v>374</v>
      </c>
      <c r="E306" s="68" t="s">
        <v>44</v>
      </c>
      <c r="F306" s="68" t="s">
        <v>44</v>
      </c>
      <c r="G306" s="68" t="s">
        <v>44</v>
      </c>
      <c r="H306" s="68" t="s">
        <v>44</v>
      </c>
      <c r="I306" s="68" t="s">
        <v>44</v>
      </c>
      <c r="J306" s="68" t="s">
        <v>44</v>
      </c>
      <c r="K306" s="68" t="s">
        <v>44</v>
      </c>
      <c r="L306" s="68" t="s">
        <v>44</v>
      </c>
      <c r="M306" s="68" t="s">
        <v>44</v>
      </c>
      <c r="N306" s="68" t="s">
        <v>44</v>
      </c>
      <c r="O306" s="68" t="s">
        <v>44</v>
      </c>
      <c r="P306" s="68" t="s">
        <v>44</v>
      </c>
      <c r="Q306" s="44">
        <f>COUNTIF(F306:P306,"ENTREGUE")/COUNTA(MESES[[#This Row],[FEV]:[DEZ]])</f>
        <v>1</v>
      </c>
    </row>
    <row r="307" spans="1:17" s="39" customFormat="1" ht="15" customHeight="1" x14ac:dyDescent="0.25">
      <c r="A307" s="95" t="s">
        <v>14</v>
      </c>
      <c r="B307" s="96" t="s">
        <v>340</v>
      </c>
      <c r="C307" s="97">
        <v>33091765</v>
      </c>
      <c r="D307" s="98" t="s">
        <v>375</v>
      </c>
      <c r="E307" s="68" t="s">
        <v>44</v>
      </c>
      <c r="F307" s="68" t="s">
        <v>44</v>
      </c>
      <c r="G307" s="68" t="s">
        <v>44</v>
      </c>
      <c r="H307" s="68" t="s">
        <v>44</v>
      </c>
      <c r="I307" s="68" t="s">
        <v>44</v>
      </c>
      <c r="J307" s="68" t="s">
        <v>44</v>
      </c>
      <c r="K307" s="68" t="s">
        <v>44</v>
      </c>
      <c r="L307" s="68" t="s">
        <v>44</v>
      </c>
      <c r="M307" s="68" t="s">
        <v>45</v>
      </c>
      <c r="N307" s="68" t="s">
        <v>45</v>
      </c>
      <c r="O307" s="68" t="s">
        <v>45</v>
      </c>
      <c r="P307" s="68" t="s">
        <v>45</v>
      </c>
      <c r="Q307" s="44">
        <f>COUNTIF(F307:P307,"ENTREGUE")/COUNTA(MESES[[#This Row],[FEV]:[DEZ]])</f>
        <v>0.63636363636363635</v>
      </c>
    </row>
    <row r="308" spans="1:17" s="39" customFormat="1" ht="15" customHeight="1" x14ac:dyDescent="0.25">
      <c r="A308" s="95" t="s">
        <v>14</v>
      </c>
      <c r="B308" s="96" t="s">
        <v>340</v>
      </c>
      <c r="C308" s="97">
        <v>33090440</v>
      </c>
      <c r="D308" s="98" t="s">
        <v>376</v>
      </c>
      <c r="E308" s="68" t="s">
        <v>44</v>
      </c>
      <c r="F308" s="68" t="s">
        <v>44</v>
      </c>
      <c r="G308" s="68" t="s">
        <v>44</v>
      </c>
      <c r="H308" s="68" t="s">
        <v>44</v>
      </c>
      <c r="I308" s="68" t="s">
        <v>44</v>
      </c>
      <c r="J308" s="68" t="s">
        <v>44</v>
      </c>
      <c r="K308" s="68" t="s">
        <v>44</v>
      </c>
      <c r="L308" s="68" t="s">
        <v>45</v>
      </c>
      <c r="M308" s="68" t="s">
        <v>45</v>
      </c>
      <c r="N308" s="68" t="s">
        <v>45</v>
      </c>
      <c r="O308" s="68" t="s">
        <v>45</v>
      </c>
      <c r="P308" s="68" t="s">
        <v>45</v>
      </c>
      <c r="Q308" s="44">
        <f>COUNTIF(F308:P308,"ENTREGUE")/COUNTA(MESES[[#This Row],[FEV]:[DEZ]])</f>
        <v>0.54545454545454541</v>
      </c>
    </row>
    <row r="309" spans="1:17" s="39" customFormat="1" ht="15" customHeight="1" x14ac:dyDescent="0.25">
      <c r="A309" s="95" t="s">
        <v>14</v>
      </c>
      <c r="B309" s="96" t="s">
        <v>340</v>
      </c>
      <c r="C309" s="97">
        <v>33090890</v>
      </c>
      <c r="D309" s="98" t="s">
        <v>377</v>
      </c>
      <c r="E309" s="68" t="s">
        <v>44</v>
      </c>
      <c r="F309" s="68" t="s">
        <v>44</v>
      </c>
      <c r="G309" s="68" t="s">
        <v>44</v>
      </c>
      <c r="H309" s="68" t="s">
        <v>44</v>
      </c>
      <c r="I309" s="68" t="s">
        <v>44</v>
      </c>
      <c r="J309" s="68" t="s">
        <v>44</v>
      </c>
      <c r="K309" s="68" t="s">
        <v>44</v>
      </c>
      <c r="L309" s="68" t="s">
        <v>44</v>
      </c>
      <c r="M309" s="68" t="s">
        <v>44</v>
      </c>
      <c r="N309" s="68" t="s">
        <v>44</v>
      </c>
      <c r="O309" s="68" t="s">
        <v>44</v>
      </c>
      <c r="P309" s="68" t="s">
        <v>45</v>
      </c>
      <c r="Q309" s="44">
        <f>COUNTIF(F309:P309,"ENTREGUE")/COUNTA(MESES[[#This Row],[FEV]:[DEZ]])</f>
        <v>0.90909090909090906</v>
      </c>
    </row>
    <row r="310" spans="1:17" s="39" customFormat="1" ht="15" customHeight="1" x14ac:dyDescent="0.25">
      <c r="A310" s="86" t="s">
        <v>14</v>
      </c>
      <c r="B310" s="87" t="s">
        <v>340</v>
      </c>
      <c r="C310" s="93">
        <v>33090424</v>
      </c>
      <c r="D310" s="88" t="s">
        <v>378</v>
      </c>
      <c r="E310" s="68" t="s">
        <v>44</v>
      </c>
      <c r="F310" s="68" t="s">
        <v>44</v>
      </c>
      <c r="G310" s="68" t="s">
        <v>44</v>
      </c>
      <c r="H310" s="68" t="s">
        <v>44</v>
      </c>
      <c r="I310" s="68" t="s">
        <v>44</v>
      </c>
      <c r="J310" s="68" t="s">
        <v>44</v>
      </c>
      <c r="K310" s="68" t="s">
        <v>44</v>
      </c>
      <c r="L310" s="68" t="s">
        <v>44</v>
      </c>
      <c r="M310" s="68" t="s">
        <v>44</v>
      </c>
      <c r="N310" s="68" t="s">
        <v>44</v>
      </c>
      <c r="O310" s="68" t="s">
        <v>44</v>
      </c>
      <c r="P310" s="68" t="s">
        <v>45</v>
      </c>
      <c r="Q310" s="44">
        <f>COUNTIF(F310:P310,"ENTREGUE")/COUNTA(MESES[[#This Row],[FEV]:[DEZ]])</f>
        <v>0.90909090909090906</v>
      </c>
    </row>
    <row r="311" spans="1:17" s="39" customFormat="1" ht="15" customHeight="1" x14ac:dyDescent="0.25">
      <c r="A311" s="95" t="s">
        <v>14</v>
      </c>
      <c r="B311" s="96" t="s">
        <v>340</v>
      </c>
      <c r="C311" s="97">
        <v>33089469</v>
      </c>
      <c r="D311" s="98" t="s">
        <v>379</v>
      </c>
      <c r="E311" s="68" t="s">
        <v>44</v>
      </c>
      <c r="F311" s="68" t="s">
        <v>44</v>
      </c>
      <c r="G311" s="68" t="s">
        <v>44</v>
      </c>
      <c r="H311" s="68" t="s">
        <v>44</v>
      </c>
      <c r="I311" s="68" t="s">
        <v>44</v>
      </c>
      <c r="J311" s="68" t="s">
        <v>44</v>
      </c>
      <c r="K311" s="68" t="s">
        <v>44</v>
      </c>
      <c r="L311" s="68" t="s">
        <v>44</v>
      </c>
      <c r="M311" s="68" t="s">
        <v>44</v>
      </c>
      <c r="N311" s="68" t="s">
        <v>45</v>
      </c>
      <c r="O311" s="68" t="s">
        <v>45</v>
      </c>
      <c r="P311" s="68" t="s">
        <v>45</v>
      </c>
      <c r="Q311" s="44">
        <f>COUNTIF(F311:P311,"ENTREGUE")/COUNTA(MESES[[#This Row],[FEV]:[DEZ]])</f>
        <v>0.72727272727272729</v>
      </c>
    </row>
    <row r="312" spans="1:17" s="39" customFormat="1" ht="15" customHeight="1" x14ac:dyDescent="0.25">
      <c r="A312" s="95" t="s">
        <v>14</v>
      </c>
      <c r="B312" s="96" t="s">
        <v>340</v>
      </c>
      <c r="C312" s="97">
        <v>33090432</v>
      </c>
      <c r="D312" s="98" t="s">
        <v>380</v>
      </c>
      <c r="E312" s="68" t="s">
        <v>44</v>
      </c>
      <c r="F312" s="68" t="s">
        <v>44</v>
      </c>
      <c r="G312" s="68" t="s">
        <v>44</v>
      </c>
      <c r="H312" s="68" t="s">
        <v>44</v>
      </c>
      <c r="I312" s="68" t="s">
        <v>44</v>
      </c>
      <c r="J312" s="68" t="s">
        <v>44</v>
      </c>
      <c r="K312" s="68" t="s">
        <v>44</v>
      </c>
      <c r="L312" s="68" t="s">
        <v>44</v>
      </c>
      <c r="M312" s="68" t="s">
        <v>44</v>
      </c>
      <c r="N312" s="68" t="s">
        <v>44</v>
      </c>
      <c r="O312" s="68" t="s">
        <v>44</v>
      </c>
      <c r="P312" s="68" t="s">
        <v>44</v>
      </c>
      <c r="Q312" s="44">
        <f>COUNTIF(F312:P312,"ENTREGUE")/COUNTA(MESES[[#This Row],[FEV]:[DEZ]])</f>
        <v>1</v>
      </c>
    </row>
    <row r="313" spans="1:17" s="39" customFormat="1" ht="15" customHeight="1" x14ac:dyDescent="0.25">
      <c r="A313" s="95" t="s">
        <v>14</v>
      </c>
      <c r="B313" s="96" t="s">
        <v>340</v>
      </c>
      <c r="C313" s="97">
        <v>33091900</v>
      </c>
      <c r="D313" s="98" t="s">
        <v>381</v>
      </c>
      <c r="E313" s="68" t="s">
        <v>44</v>
      </c>
      <c r="F313" s="68" t="s">
        <v>44</v>
      </c>
      <c r="G313" s="68" t="s">
        <v>44</v>
      </c>
      <c r="H313" s="68" t="s">
        <v>44</v>
      </c>
      <c r="I313" s="68" t="s">
        <v>44</v>
      </c>
      <c r="J313" s="68" t="s">
        <v>44</v>
      </c>
      <c r="K313" s="68" t="s">
        <v>44</v>
      </c>
      <c r="L313" s="68" t="s">
        <v>44</v>
      </c>
      <c r="M313" s="68" t="s">
        <v>44</v>
      </c>
      <c r="N313" s="68" t="s">
        <v>44</v>
      </c>
      <c r="O313" s="68" t="s">
        <v>44</v>
      </c>
      <c r="P313" s="68" t="s">
        <v>44</v>
      </c>
      <c r="Q313" s="44">
        <f>COUNTIF(F313:P313,"ENTREGUE")/COUNTA(MESES[[#This Row],[FEV]:[DEZ]])</f>
        <v>1</v>
      </c>
    </row>
    <row r="314" spans="1:17" s="39" customFormat="1" ht="15" customHeight="1" x14ac:dyDescent="0.25">
      <c r="A314" s="86" t="s">
        <v>14</v>
      </c>
      <c r="B314" s="87" t="s">
        <v>358</v>
      </c>
      <c r="C314" s="93">
        <v>33052069</v>
      </c>
      <c r="D314" s="88" t="s">
        <v>382</v>
      </c>
      <c r="E314" s="68" t="s">
        <v>44</v>
      </c>
      <c r="F314" s="68" t="s">
        <v>44</v>
      </c>
      <c r="G314" s="68" t="s">
        <v>44</v>
      </c>
      <c r="H314" s="68" t="s">
        <v>44</v>
      </c>
      <c r="I314" s="68" t="s">
        <v>44</v>
      </c>
      <c r="J314" s="68" t="s">
        <v>44</v>
      </c>
      <c r="K314" s="68" t="s">
        <v>44</v>
      </c>
      <c r="L314" s="68" t="s">
        <v>44</v>
      </c>
      <c r="M314" s="68" t="s">
        <v>44</v>
      </c>
      <c r="N314" s="68" t="s">
        <v>44</v>
      </c>
      <c r="O314" s="68" t="s">
        <v>44</v>
      </c>
      <c r="P314" s="68" t="s">
        <v>44</v>
      </c>
      <c r="Q314" s="44">
        <f>COUNTIF(F314:P314,"ENTREGUE")/COUNTA(MESES[[#This Row],[FEV]:[DEZ]])</f>
        <v>1</v>
      </c>
    </row>
    <row r="315" spans="1:17" s="39" customFormat="1" ht="15" customHeight="1" x14ac:dyDescent="0.25">
      <c r="A315" s="86" t="s">
        <v>14</v>
      </c>
      <c r="B315" s="87" t="s">
        <v>340</v>
      </c>
      <c r="C315" s="93">
        <v>33090459</v>
      </c>
      <c r="D315" s="88" t="s">
        <v>383</v>
      </c>
      <c r="E315" s="68" t="s">
        <v>44</v>
      </c>
      <c r="F315" s="68" t="s">
        <v>44</v>
      </c>
      <c r="G315" s="68" t="s">
        <v>44</v>
      </c>
      <c r="H315" s="68" t="s">
        <v>44</v>
      </c>
      <c r="I315" s="68" t="s">
        <v>44</v>
      </c>
      <c r="J315" s="68" t="s">
        <v>44</v>
      </c>
      <c r="K315" s="68" t="s">
        <v>44</v>
      </c>
      <c r="L315" s="68" t="s">
        <v>44</v>
      </c>
      <c r="M315" s="68" t="s">
        <v>44</v>
      </c>
      <c r="N315" s="68" t="s">
        <v>44</v>
      </c>
      <c r="O315" s="68" t="s">
        <v>44</v>
      </c>
      <c r="P315" s="68" t="s">
        <v>44</v>
      </c>
      <c r="Q315" s="44">
        <f>COUNTIF(F315:P315,"ENTREGUE")/COUNTA(MESES[[#This Row],[FEV]:[DEZ]])</f>
        <v>1</v>
      </c>
    </row>
    <row r="316" spans="1:17" s="39" customFormat="1" ht="15" customHeight="1" x14ac:dyDescent="0.25">
      <c r="A316" s="86" t="s">
        <v>14</v>
      </c>
      <c r="B316" s="87" t="s">
        <v>358</v>
      </c>
      <c r="C316" s="93">
        <v>33051518</v>
      </c>
      <c r="D316" s="88" t="s">
        <v>384</v>
      </c>
      <c r="E316" s="68" t="s">
        <v>44</v>
      </c>
      <c r="F316" s="68" t="s">
        <v>44</v>
      </c>
      <c r="G316" s="68" t="s">
        <v>44</v>
      </c>
      <c r="H316" s="68" t="s">
        <v>44</v>
      </c>
      <c r="I316" s="68" t="s">
        <v>44</v>
      </c>
      <c r="J316" s="68" t="s">
        <v>44</v>
      </c>
      <c r="K316" s="68" t="s">
        <v>45</v>
      </c>
      <c r="L316" s="68" t="s">
        <v>45</v>
      </c>
      <c r="M316" s="68" t="s">
        <v>45</v>
      </c>
      <c r="N316" s="68" t="s">
        <v>45</v>
      </c>
      <c r="O316" s="68" t="s">
        <v>45</v>
      </c>
      <c r="P316" s="68" t="s">
        <v>45</v>
      </c>
      <c r="Q316" s="44">
        <f>COUNTIF(F316:P316,"ENTREGUE")/COUNTA(MESES[[#This Row],[FEV]:[DEZ]])</f>
        <v>0.45454545454545453</v>
      </c>
    </row>
    <row r="317" spans="1:17" s="39" customFormat="1" ht="15" customHeight="1" x14ac:dyDescent="0.25">
      <c r="A317" s="86" t="s">
        <v>14</v>
      </c>
      <c r="B317" s="87" t="s">
        <v>340</v>
      </c>
      <c r="C317" s="93">
        <v>33091196</v>
      </c>
      <c r="D317" s="88" t="s">
        <v>385</v>
      </c>
      <c r="E317" s="68" t="s">
        <v>44</v>
      </c>
      <c r="F317" s="68" t="s">
        <v>44</v>
      </c>
      <c r="G317" s="68" t="s">
        <v>44</v>
      </c>
      <c r="H317" s="68" t="s">
        <v>44</v>
      </c>
      <c r="I317" s="68" t="s">
        <v>44</v>
      </c>
      <c r="J317" s="68" t="s">
        <v>44</v>
      </c>
      <c r="K317" s="68" t="s">
        <v>44</v>
      </c>
      <c r="L317" s="68" t="s">
        <v>44</v>
      </c>
      <c r="M317" s="68" t="s">
        <v>44</v>
      </c>
      <c r="N317" s="68" t="s">
        <v>45</v>
      </c>
      <c r="O317" s="68" t="s">
        <v>45</v>
      </c>
      <c r="P317" s="68" t="s">
        <v>45</v>
      </c>
      <c r="Q317" s="44">
        <f>COUNTIF(F317:P317,"ENTREGUE")/COUNTA(MESES[[#This Row],[FEV]:[DEZ]])</f>
        <v>0.72727272727272729</v>
      </c>
    </row>
    <row r="318" spans="1:17" s="39" customFormat="1" ht="15" customHeight="1" x14ac:dyDescent="0.25">
      <c r="A318" s="86" t="s">
        <v>14</v>
      </c>
      <c r="B318" s="87" t="s">
        <v>340</v>
      </c>
      <c r="C318" s="93">
        <v>33090726</v>
      </c>
      <c r="D318" s="88" t="s">
        <v>386</v>
      </c>
      <c r="E318" s="68" t="s">
        <v>44</v>
      </c>
      <c r="F318" s="68" t="s">
        <v>44</v>
      </c>
      <c r="G318" s="68" t="s">
        <v>44</v>
      </c>
      <c r="H318" s="68" t="s">
        <v>44</v>
      </c>
      <c r="I318" s="68" t="s">
        <v>44</v>
      </c>
      <c r="J318" s="68" t="s">
        <v>44</v>
      </c>
      <c r="K318" s="68" t="s">
        <v>44</v>
      </c>
      <c r="L318" s="68" t="s">
        <v>44</v>
      </c>
      <c r="M318" s="68" t="s">
        <v>44</v>
      </c>
      <c r="N318" s="68" t="s">
        <v>44</v>
      </c>
      <c r="O318" s="68" t="s">
        <v>44</v>
      </c>
      <c r="P318" s="68" t="s">
        <v>44</v>
      </c>
      <c r="Q318" s="44">
        <f>COUNTIF(F318:P318,"ENTREGUE")/COUNTA(MESES[[#This Row],[FEV]:[DEZ]])</f>
        <v>1</v>
      </c>
    </row>
    <row r="319" spans="1:17" s="39" customFormat="1" ht="15" customHeight="1" x14ac:dyDescent="0.25">
      <c r="A319" s="86" t="s">
        <v>14</v>
      </c>
      <c r="B319" s="87" t="s">
        <v>340</v>
      </c>
      <c r="C319" s="93">
        <v>33090904</v>
      </c>
      <c r="D319" s="88" t="s">
        <v>387</v>
      </c>
      <c r="E319" s="68" t="s">
        <v>44</v>
      </c>
      <c r="F319" s="68" t="s">
        <v>44</v>
      </c>
      <c r="G319" s="68" t="s">
        <v>44</v>
      </c>
      <c r="H319" s="68" t="s">
        <v>44</v>
      </c>
      <c r="I319" s="68" t="s">
        <v>44</v>
      </c>
      <c r="J319" s="68" t="s">
        <v>44</v>
      </c>
      <c r="K319" s="68" t="s">
        <v>44</v>
      </c>
      <c r="L319" s="68" t="s">
        <v>44</v>
      </c>
      <c r="M319" s="68" t="s">
        <v>44</v>
      </c>
      <c r="N319" s="68" t="s">
        <v>44</v>
      </c>
      <c r="O319" s="68" t="s">
        <v>44</v>
      </c>
      <c r="P319" s="68" t="s">
        <v>44</v>
      </c>
      <c r="Q319" s="44">
        <f>COUNTIF(F319:P319,"ENTREGUE")/COUNTA(MESES[[#This Row],[FEV]:[DEZ]])</f>
        <v>1</v>
      </c>
    </row>
    <row r="320" spans="1:17" s="39" customFormat="1" ht="15" customHeight="1" x14ac:dyDescent="0.25">
      <c r="A320" s="86" t="s">
        <v>14</v>
      </c>
      <c r="B320" s="87" t="s">
        <v>358</v>
      </c>
      <c r="C320" s="93">
        <v>33051380</v>
      </c>
      <c r="D320" s="88" t="s">
        <v>388</v>
      </c>
      <c r="E320" s="68" t="s">
        <v>44</v>
      </c>
      <c r="F320" s="68" t="s">
        <v>44</v>
      </c>
      <c r="G320" s="68" t="s">
        <v>44</v>
      </c>
      <c r="H320" s="68" t="s">
        <v>44</v>
      </c>
      <c r="I320" s="68" t="s">
        <v>44</v>
      </c>
      <c r="J320" s="68" t="s">
        <v>44</v>
      </c>
      <c r="K320" s="68" t="s">
        <v>44</v>
      </c>
      <c r="L320" s="68" t="s">
        <v>44</v>
      </c>
      <c r="M320" s="68" t="s">
        <v>44</v>
      </c>
      <c r="N320" s="68" t="s">
        <v>44</v>
      </c>
      <c r="O320" s="68" t="s">
        <v>44</v>
      </c>
      <c r="P320" s="68" t="s">
        <v>44</v>
      </c>
      <c r="Q320" s="44">
        <f>COUNTIF(F320:P320,"ENTREGUE")/COUNTA(MESES[[#This Row],[FEV]:[DEZ]])</f>
        <v>1</v>
      </c>
    </row>
    <row r="321" spans="1:17" s="39" customFormat="1" ht="15" customHeight="1" x14ac:dyDescent="0.25">
      <c r="A321" s="86" t="s">
        <v>14</v>
      </c>
      <c r="B321" s="87" t="s">
        <v>340</v>
      </c>
      <c r="C321" s="93">
        <v>33090475</v>
      </c>
      <c r="D321" s="88" t="s">
        <v>389</v>
      </c>
      <c r="E321" s="68" t="s">
        <v>44</v>
      </c>
      <c r="F321" s="68" t="s">
        <v>44</v>
      </c>
      <c r="G321" s="68" t="s">
        <v>44</v>
      </c>
      <c r="H321" s="68" t="s">
        <v>44</v>
      </c>
      <c r="I321" s="68" t="s">
        <v>44</v>
      </c>
      <c r="J321" s="68" t="s">
        <v>44</v>
      </c>
      <c r="K321" s="68" t="s">
        <v>44</v>
      </c>
      <c r="L321" s="68" t="s">
        <v>44</v>
      </c>
      <c r="M321" s="68" t="s">
        <v>44</v>
      </c>
      <c r="N321" s="68" t="s">
        <v>44</v>
      </c>
      <c r="O321" s="68" t="s">
        <v>44</v>
      </c>
      <c r="P321" s="68" t="s">
        <v>44</v>
      </c>
      <c r="Q321" s="44">
        <f>COUNTIF(F321:P321,"ENTREGUE")/COUNTA(MESES[[#This Row],[FEV]:[DEZ]])</f>
        <v>1</v>
      </c>
    </row>
    <row r="322" spans="1:17" s="39" customFormat="1" ht="15" customHeight="1" x14ac:dyDescent="0.25">
      <c r="A322" s="95" t="s">
        <v>14</v>
      </c>
      <c r="B322" s="96" t="s">
        <v>340</v>
      </c>
      <c r="C322" s="97">
        <v>33091200</v>
      </c>
      <c r="D322" s="98" t="s">
        <v>390</v>
      </c>
      <c r="E322" s="68" t="s">
        <v>44</v>
      </c>
      <c r="F322" s="68" t="s">
        <v>44</v>
      </c>
      <c r="G322" s="68" t="s">
        <v>44</v>
      </c>
      <c r="H322" s="68" t="s">
        <v>44</v>
      </c>
      <c r="I322" s="68" t="s">
        <v>44</v>
      </c>
      <c r="J322" s="68" t="s">
        <v>44</v>
      </c>
      <c r="K322" s="68" t="s">
        <v>44</v>
      </c>
      <c r="L322" s="68" t="s">
        <v>44</v>
      </c>
      <c r="M322" s="68" t="s">
        <v>44</v>
      </c>
      <c r="N322" s="68" t="s">
        <v>44</v>
      </c>
      <c r="O322" s="68" t="s">
        <v>44</v>
      </c>
      <c r="P322" s="68" t="s">
        <v>44</v>
      </c>
      <c r="Q322" s="44">
        <f>COUNTIF(F322:P322,"ENTREGUE")/COUNTA(MESES[[#This Row],[FEV]:[DEZ]])</f>
        <v>1</v>
      </c>
    </row>
    <row r="323" spans="1:17" s="39" customFormat="1" ht="15" customHeight="1" x14ac:dyDescent="0.25">
      <c r="A323" s="86" t="s">
        <v>14</v>
      </c>
      <c r="B323" s="87" t="s">
        <v>340</v>
      </c>
      <c r="C323" s="93">
        <v>33088969</v>
      </c>
      <c r="D323" s="88" t="s">
        <v>391</v>
      </c>
      <c r="E323" s="68" t="s">
        <v>44</v>
      </c>
      <c r="F323" s="68" t="s">
        <v>44</v>
      </c>
      <c r="G323" s="68" t="s">
        <v>44</v>
      </c>
      <c r="H323" s="68" t="s">
        <v>44</v>
      </c>
      <c r="I323" s="68" t="s">
        <v>44</v>
      </c>
      <c r="J323" s="68" t="s">
        <v>45</v>
      </c>
      <c r="K323" s="68" t="s">
        <v>45</v>
      </c>
      <c r="L323" s="68" t="s">
        <v>45</v>
      </c>
      <c r="M323" s="68" t="s">
        <v>45</v>
      </c>
      <c r="N323" s="68" t="s">
        <v>45</v>
      </c>
      <c r="O323" s="68" t="s">
        <v>45</v>
      </c>
      <c r="P323" s="68" t="s">
        <v>45</v>
      </c>
      <c r="Q323" s="44">
        <f>COUNTIF(F323:P323,"ENTREGUE")/COUNTA(MESES[[#This Row],[FEV]:[DEZ]])</f>
        <v>0.36363636363636365</v>
      </c>
    </row>
    <row r="324" spans="1:17" s="39" customFormat="1" ht="15" customHeight="1" x14ac:dyDescent="0.25">
      <c r="A324" s="86" t="s">
        <v>14</v>
      </c>
      <c r="B324" s="87" t="s">
        <v>340</v>
      </c>
      <c r="C324" s="93">
        <v>33090670</v>
      </c>
      <c r="D324" s="88" t="s">
        <v>392</v>
      </c>
      <c r="E324" s="68" t="s">
        <v>44</v>
      </c>
      <c r="F324" s="68" t="s">
        <v>44</v>
      </c>
      <c r="G324" s="68" t="s">
        <v>44</v>
      </c>
      <c r="H324" s="68" t="s">
        <v>44</v>
      </c>
      <c r="I324" s="68" t="s">
        <v>44</v>
      </c>
      <c r="J324" s="68" t="s">
        <v>44</v>
      </c>
      <c r="K324" s="68" t="s">
        <v>44</v>
      </c>
      <c r="L324" s="68" t="s">
        <v>44</v>
      </c>
      <c r="M324" s="68" t="s">
        <v>44</v>
      </c>
      <c r="N324" s="68" t="s">
        <v>44</v>
      </c>
      <c r="O324" s="68" t="s">
        <v>44</v>
      </c>
      <c r="P324" s="68" t="s">
        <v>44</v>
      </c>
      <c r="Q324" s="44">
        <f>COUNTIF(F324:P324,"ENTREGUE")/COUNTA(MESES[[#This Row],[FEV]:[DEZ]])</f>
        <v>1</v>
      </c>
    </row>
    <row r="325" spans="1:17" s="39" customFormat="1" ht="15" customHeight="1" x14ac:dyDescent="0.25">
      <c r="A325" s="86" t="s">
        <v>14</v>
      </c>
      <c r="B325" s="87" t="s">
        <v>340</v>
      </c>
      <c r="C325" s="93">
        <v>33088950</v>
      </c>
      <c r="D325" s="88" t="s">
        <v>393</v>
      </c>
      <c r="E325" s="68" t="s">
        <v>44</v>
      </c>
      <c r="F325" s="68" t="s">
        <v>44</v>
      </c>
      <c r="G325" s="68" t="s">
        <v>44</v>
      </c>
      <c r="H325" s="68" t="s">
        <v>44</v>
      </c>
      <c r="I325" s="68" t="s">
        <v>44</v>
      </c>
      <c r="J325" s="68" t="s">
        <v>44</v>
      </c>
      <c r="K325" s="68" t="s">
        <v>44</v>
      </c>
      <c r="L325" s="68" t="s">
        <v>45</v>
      </c>
      <c r="M325" s="68" t="s">
        <v>45</v>
      </c>
      <c r="N325" s="68" t="s">
        <v>45</v>
      </c>
      <c r="O325" s="68" t="s">
        <v>45</v>
      </c>
      <c r="P325" s="68" t="s">
        <v>45</v>
      </c>
      <c r="Q325" s="44">
        <f>COUNTIF(F325:P325,"ENTREGUE")/COUNTA(MESES[[#This Row],[FEV]:[DEZ]])</f>
        <v>0.54545454545454541</v>
      </c>
    </row>
    <row r="326" spans="1:17" s="39" customFormat="1" ht="15" customHeight="1" x14ac:dyDescent="0.25">
      <c r="A326" s="95" t="s">
        <v>14</v>
      </c>
      <c r="B326" s="96" t="s">
        <v>340</v>
      </c>
      <c r="C326" s="97">
        <v>33090653</v>
      </c>
      <c r="D326" s="98" t="s">
        <v>394</v>
      </c>
      <c r="E326" s="68" t="s">
        <v>44</v>
      </c>
      <c r="F326" s="68" t="s">
        <v>44</v>
      </c>
      <c r="G326" s="68" t="s">
        <v>44</v>
      </c>
      <c r="H326" s="68" t="s">
        <v>44</v>
      </c>
      <c r="I326" s="68" t="s">
        <v>44</v>
      </c>
      <c r="J326" s="68" t="s">
        <v>44</v>
      </c>
      <c r="K326" s="68" t="s">
        <v>44</v>
      </c>
      <c r="L326" s="68" t="s">
        <v>44</v>
      </c>
      <c r="M326" s="68" t="s">
        <v>44</v>
      </c>
      <c r="N326" s="68" t="s">
        <v>44</v>
      </c>
      <c r="O326" s="68" t="s">
        <v>44</v>
      </c>
      <c r="P326" s="68" t="s">
        <v>44</v>
      </c>
      <c r="Q326" s="44">
        <f>COUNTIF(F326:P326,"ENTREGUE")/COUNTA(MESES[[#This Row],[FEV]:[DEZ]])</f>
        <v>1</v>
      </c>
    </row>
    <row r="327" spans="1:17" s="39" customFormat="1" ht="15" customHeight="1" x14ac:dyDescent="0.25">
      <c r="A327" s="86" t="s">
        <v>14</v>
      </c>
      <c r="B327" s="87" t="s">
        <v>340</v>
      </c>
      <c r="C327" s="93">
        <v>33090149</v>
      </c>
      <c r="D327" s="88" t="s">
        <v>395</v>
      </c>
      <c r="E327" s="68" t="s">
        <v>44</v>
      </c>
      <c r="F327" s="68" t="s">
        <v>44</v>
      </c>
      <c r="G327" s="68" t="s">
        <v>44</v>
      </c>
      <c r="H327" s="68" t="s">
        <v>44</v>
      </c>
      <c r="I327" s="68" t="s">
        <v>44</v>
      </c>
      <c r="J327" s="68" t="s">
        <v>44</v>
      </c>
      <c r="K327" s="68" t="s">
        <v>44</v>
      </c>
      <c r="L327" s="68" t="s">
        <v>44</v>
      </c>
      <c r="M327" s="68" t="s">
        <v>44</v>
      </c>
      <c r="N327" s="68" t="s">
        <v>44</v>
      </c>
      <c r="O327" s="68" t="s">
        <v>44</v>
      </c>
      <c r="P327" s="68" t="s">
        <v>44</v>
      </c>
      <c r="Q327" s="44">
        <f>COUNTIF(F327:P327,"ENTREGUE")/COUNTA(MESES[[#This Row],[FEV]:[DEZ]])</f>
        <v>1</v>
      </c>
    </row>
    <row r="328" spans="1:17" s="39" customFormat="1" ht="15" customHeight="1" x14ac:dyDescent="0.25">
      <c r="A328" s="95" t="s">
        <v>14</v>
      </c>
      <c r="B328" s="96" t="s">
        <v>340</v>
      </c>
      <c r="C328" s="97">
        <v>33090157</v>
      </c>
      <c r="D328" s="98" t="s">
        <v>396</v>
      </c>
      <c r="E328" s="68" t="s">
        <v>44</v>
      </c>
      <c r="F328" s="68" t="s">
        <v>44</v>
      </c>
      <c r="G328" s="68" t="s">
        <v>44</v>
      </c>
      <c r="H328" s="68" t="s">
        <v>44</v>
      </c>
      <c r="I328" s="68" t="s">
        <v>44</v>
      </c>
      <c r="J328" s="68" t="s">
        <v>44</v>
      </c>
      <c r="K328" s="68" t="s">
        <v>44</v>
      </c>
      <c r="L328" s="68" t="s">
        <v>44</v>
      </c>
      <c r="M328" s="68" t="s">
        <v>44</v>
      </c>
      <c r="N328" s="68" t="s">
        <v>44</v>
      </c>
      <c r="O328" s="68" t="s">
        <v>44</v>
      </c>
      <c r="P328" s="68" t="s">
        <v>44</v>
      </c>
      <c r="Q328" s="44">
        <f>COUNTIF(F328:P328,"ENTREGUE")/COUNTA(MESES[[#This Row],[FEV]:[DEZ]])</f>
        <v>1</v>
      </c>
    </row>
    <row r="329" spans="1:17" s="39" customFormat="1" ht="15" customHeight="1" x14ac:dyDescent="0.25">
      <c r="A329" s="86" t="s">
        <v>14</v>
      </c>
      <c r="B329" s="87" t="s">
        <v>358</v>
      </c>
      <c r="C329" s="93">
        <v>33051330</v>
      </c>
      <c r="D329" s="88" t="s">
        <v>397</v>
      </c>
      <c r="E329" s="68" t="s">
        <v>44</v>
      </c>
      <c r="F329" s="68" t="s">
        <v>44</v>
      </c>
      <c r="G329" s="68" t="s">
        <v>44</v>
      </c>
      <c r="H329" s="68" t="s">
        <v>44</v>
      </c>
      <c r="I329" s="68" t="s">
        <v>44</v>
      </c>
      <c r="J329" s="68" t="s">
        <v>44</v>
      </c>
      <c r="K329" s="68" t="s">
        <v>44</v>
      </c>
      <c r="L329" s="68" t="s">
        <v>44</v>
      </c>
      <c r="M329" s="68" t="s">
        <v>44</v>
      </c>
      <c r="N329" s="68" t="s">
        <v>45</v>
      </c>
      <c r="O329" s="68" t="s">
        <v>45</v>
      </c>
      <c r="P329" s="68" t="s">
        <v>45</v>
      </c>
      <c r="Q329" s="44">
        <f>COUNTIF(F329:P329,"ENTREGUE")/COUNTA(MESES[[#This Row],[FEV]:[DEZ]])</f>
        <v>0.72727272727272729</v>
      </c>
    </row>
    <row r="330" spans="1:17" s="39" customFormat="1" ht="15" customHeight="1" x14ac:dyDescent="0.25">
      <c r="A330" s="86" t="s">
        <v>14</v>
      </c>
      <c r="B330" s="87" t="s">
        <v>358</v>
      </c>
      <c r="C330" s="93">
        <v>33051321</v>
      </c>
      <c r="D330" s="88" t="s">
        <v>398</v>
      </c>
      <c r="E330" s="68" t="s">
        <v>44</v>
      </c>
      <c r="F330" s="68" t="s">
        <v>44</v>
      </c>
      <c r="G330" s="68" t="s">
        <v>44</v>
      </c>
      <c r="H330" s="68" t="s">
        <v>44</v>
      </c>
      <c r="I330" s="68" t="s">
        <v>44</v>
      </c>
      <c r="J330" s="68" t="s">
        <v>44</v>
      </c>
      <c r="K330" s="68" t="s">
        <v>44</v>
      </c>
      <c r="L330" s="68" t="s">
        <v>44</v>
      </c>
      <c r="M330" s="68" t="s">
        <v>44</v>
      </c>
      <c r="N330" s="68" t="s">
        <v>44</v>
      </c>
      <c r="O330" s="68" t="s">
        <v>44</v>
      </c>
      <c r="P330" s="68" t="s">
        <v>44</v>
      </c>
      <c r="Q330" s="44">
        <f>COUNTIF(F330:P330,"ENTREGUE")/COUNTA(MESES[[#This Row],[FEV]:[DEZ]])</f>
        <v>1</v>
      </c>
    </row>
    <row r="331" spans="1:17" s="39" customFormat="1" ht="15" customHeight="1" x14ac:dyDescent="0.25">
      <c r="A331" s="86" t="s">
        <v>14</v>
      </c>
      <c r="B331" s="87" t="s">
        <v>340</v>
      </c>
      <c r="C331" s="93">
        <v>33103909</v>
      </c>
      <c r="D331" s="88" t="s">
        <v>399</v>
      </c>
      <c r="E331" s="68" t="s">
        <v>44</v>
      </c>
      <c r="F331" s="68" t="s">
        <v>44</v>
      </c>
      <c r="G331" s="68" t="s">
        <v>44</v>
      </c>
      <c r="H331" s="68" t="s">
        <v>44</v>
      </c>
      <c r="I331" s="68" t="s">
        <v>44</v>
      </c>
      <c r="J331" s="68" t="s">
        <v>44</v>
      </c>
      <c r="K331" s="68" t="s">
        <v>44</v>
      </c>
      <c r="L331" s="68" t="s">
        <v>44</v>
      </c>
      <c r="M331" s="68" t="s">
        <v>44</v>
      </c>
      <c r="N331" s="68" t="s">
        <v>44</v>
      </c>
      <c r="O331" s="68" t="s">
        <v>44</v>
      </c>
      <c r="P331" s="68" t="s">
        <v>44</v>
      </c>
      <c r="Q331" s="44">
        <f>COUNTIF(F331:P331,"ENTREGUE")/COUNTA(MESES[[#This Row],[FEV]:[DEZ]])</f>
        <v>1</v>
      </c>
    </row>
    <row r="332" spans="1:17" s="39" customFormat="1" ht="15" customHeight="1" x14ac:dyDescent="0.25">
      <c r="A332" s="86" t="s">
        <v>14</v>
      </c>
      <c r="B332" s="87" t="s">
        <v>340</v>
      </c>
      <c r="C332" s="93">
        <v>33090688</v>
      </c>
      <c r="D332" s="88" t="s">
        <v>400</v>
      </c>
      <c r="E332" s="68" t="s">
        <v>44</v>
      </c>
      <c r="F332" s="68" t="s">
        <v>44</v>
      </c>
      <c r="G332" s="68" t="s">
        <v>44</v>
      </c>
      <c r="H332" s="68" t="s">
        <v>44</v>
      </c>
      <c r="I332" s="68" t="s">
        <v>44</v>
      </c>
      <c r="J332" s="68" t="s">
        <v>44</v>
      </c>
      <c r="K332" s="68" t="s">
        <v>44</v>
      </c>
      <c r="L332" s="68" t="s">
        <v>44</v>
      </c>
      <c r="M332" s="68" t="s">
        <v>44</v>
      </c>
      <c r="N332" s="68" t="s">
        <v>45</v>
      </c>
      <c r="O332" s="68" t="s">
        <v>45</v>
      </c>
      <c r="P332" s="68" t="s">
        <v>45</v>
      </c>
      <c r="Q332" s="44">
        <f>COUNTIF(F332:P332,"ENTREGUE")/COUNTA(MESES[[#This Row],[FEV]:[DEZ]])</f>
        <v>0.72727272727272729</v>
      </c>
    </row>
    <row r="333" spans="1:17" s="39" customFormat="1" ht="15" customHeight="1" x14ac:dyDescent="0.25">
      <c r="A333" s="86" t="s">
        <v>14</v>
      </c>
      <c r="B333" s="87" t="s">
        <v>340</v>
      </c>
      <c r="C333" s="93">
        <v>33088926</v>
      </c>
      <c r="D333" s="88" t="s">
        <v>401</v>
      </c>
      <c r="E333" s="68" t="s">
        <v>44</v>
      </c>
      <c r="F333" s="68" t="s">
        <v>44</v>
      </c>
      <c r="G333" s="68" t="s">
        <v>44</v>
      </c>
      <c r="H333" s="68" t="s">
        <v>44</v>
      </c>
      <c r="I333" s="68" t="s">
        <v>44</v>
      </c>
      <c r="J333" s="68" t="s">
        <v>44</v>
      </c>
      <c r="K333" s="68" t="s">
        <v>44</v>
      </c>
      <c r="L333" s="68" t="s">
        <v>44</v>
      </c>
      <c r="M333" s="68" t="s">
        <v>44</v>
      </c>
      <c r="N333" s="68" t="s">
        <v>44</v>
      </c>
      <c r="O333" s="68" t="s">
        <v>44</v>
      </c>
      <c r="P333" s="68" t="s">
        <v>44</v>
      </c>
      <c r="Q333" s="44">
        <f>COUNTIF(F333:P333,"ENTREGUE")/COUNTA(MESES[[#This Row],[FEV]:[DEZ]])</f>
        <v>1</v>
      </c>
    </row>
    <row r="334" spans="1:17" s="39" customFormat="1" ht="15" customHeight="1" x14ac:dyDescent="0.25">
      <c r="A334" s="86" t="s">
        <v>14</v>
      </c>
      <c r="B334" s="87" t="s">
        <v>340</v>
      </c>
      <c r="C334" s="93">
        <v>33091757</v>
      </c>
      <c r="D334" s="88" t="s">
        <v>402</v>
      </c>
      <c r="E334" s="68" t="s">
        <v>44</v>
      </c>
      <c r="F334" s="68" t="s">
        <v>44</v>
      </c>
      <c r="G334" s="68" t="s">
        <v>44</v>
      </c>
      <c r="H334" s="68" t="s">
        <v>44</v>
      </c>
      <c r="I334" s="68" t="s">
        <v>44</v>
      </c>
      <c r="J334" s="68" t="s">
        <v>44</v>
      </c>
      <c r="K334" s="68" t="s">
        <v>44</v>
      </c>
      <c r="L334" s="68" t="s">
        <v>44</v>
      </c>
      <c r="M334" s="68" t="s">
        <v>44</v>
      </c>
      <c r="N334" s="68" t="s">
        <v>44</v>
      </c>
      <c r="O334" s="68" t="s">
        <v>44</v>
      </c>
      <c r="P334" s="68" t="s">
        <v>44</v>
      </c>
      <c r="Q334" s="44">
        <f>COUNTIF(F334:P334,"ENTREGUE")/COUNTA(MESES[[#This Row],[FEV]:[DEZ]])</f>
        <v>1</v>
      </c>
    </row>
    <row r="335" spans="1:17" s="39" customFormat="1" ht="15" customHeight="1" x14ac:dyDescent="0.25">
      <c r="A335" s="86" t="s">
        <v>14</v>
      </c>
      <c r="B335" s="87" t="s">
        <v>340</v>
      </c>
      <c r="C335" s="93">
        <v>33088942</v>
      </c>
      <c r="D335" s="88" t="s">
        <v>403</v>
      </c>
      <c r="E335" s="68" t="s">
        <v>44</v>
      </c>
      <c r="F335" s="68" t="s">
        <v>44</v>
      </c>
      <c r="G335" s="68" t="s">
        <v>44</v>
      </c>
      <c r="H335" s="68" t="s">
        <v>44</v>
      </c>
      <c r="I335" s="68" t="s">
        <v>44</v>
      </c>
      <c r="J335" s="68" t="s">
        <v>44</v>
      </c>
      <c r="K335" s="68" t="s">
        <v>44</v>
      </c>
      <c r="L335" s="68" t="s">
        <v>44</v>
      </c>
      <c r="M335" s="68" t="s">
        <v>44</v>
      </c>
      <c r="N335" s="68" t="s">
        <v>44</v>
      </c>
      <c r="O335" s="68" t="s">
        <v>44</v>
      </c>
      <c r="P335" s="68" t="s">
        <v>44</v>
      </c>
      <c r="Q335" s="44">
        <f>COUNTIF(F335:P335,"ENTREGUE")/COUNTA(MESES[[#This Row],[FEV]:[DEZ]])</f>
        <v>1</v>
      </c>
    </row>
    <row r="336" spans="1:17" s="39" customFormat="1" ht="15" customHeight="1" x14ac:dyDescent="0.25">
      <c r="A336" s="86" t="s">
        <v>14</v>
      </c>
      <c r="B336" s="87" t="s">
        <v>340</v>
      </c>
      <c r="C336" s="93">
        <v>33088900</v>
      </c>
      <c r="D336" s="88" t="s">
        <v>404</v>
      </c>
      <c r="E336" s="68" t="s">
        <v>44</v>
      </c>
      <c r="F336" s="68" t="s">
        <v>44</v>
      </c>
      <c r="G336" s="68" t="s">
        <v>44</v>
      </c>
      <c r="H336" s="68" t="s">
        <v>44</v>
      </c>
      <c r="I336" s="68" t="s">
        <v>44</v>
      </c>
      <c r="J336" s="68" t="s">
        <v>44</v>
      </c>
      <c r="K336" s="68" t="s">
        <v>44</v>
      </c>
      <c r="L336" s="68" t="s">
        <v>44</v>
      </c>
      <c r="M336" s="68" t="s">
        <v>44</v>
      </c>
      <c r="N336" s="68" t="s">
        <v>45</v>
      </c>
      <c r="O336" s="68" t="s">
        <v>45</v>
      </c>
      <c r="P336" s="68" t="s">
        <v>45</v>
      </c>
      <c r="Q336" s="44">
        <f>COUNTIF(F336:P336,"ENTREGUE")/COUNTA(MESES[[#This Row],[FEV]:[DEZ]])</f>
        <v>0.72727272727272729</v>
      </c>
    </row>
    <row r="337" spans="1:17" s="39" customFormat="1" ht="15" customHeight="1" x14ac:dyDescent="0.25">
      <c r="A337" s="86" t="s">
        <v>14</v>
      </c>
      <c r="B337" s="87" t="s">
        <v>343</v>
      </c>
      <c r="C337" s="93">
        <v>33099936</v>
      </c>
      <c r="D337" s="88" t="s">
        <v>405</v>
      </c>
      <c r="E337" s="68" t="s">
        <v>44</v>
      </c>
      <c r="F337" s="68" t="s">
        <v>44</v>
      </c>
      <c r="G337" s="68" t="s">
        <v>44</v>
      </c>
      <c r="H337" s="68" t="s">
        <v>44</v>
      </c>
      <c r="I337" s="68" t="s">
        <v>44</v>
      </c>
      <c r="J337" s="68" t="s">
        <v>44</v>
      </c>
      <c r="K337" s="68" t="s">
        <v>44</v>
      </c>
      <c r="L337" s="68" t="s">
        <v>44</v>
      </c>
      <c r="M337" s="68" t="s">
        <v>44</v>
      </c>
      <c r="N337" s="68" t="s">
        <v>45</v>
      </c>
      <c r="O337" s="68" t="s">
        <v>45</v>
      </c>
      <c r="P337" s="68" t="s">
        <v>45</v>
      </c>
      <c r="Q337" s="44">
        <f>COUNTIF(F337:P337,"ENTREGUE")/COUNTA(MESES[[#This Row],[FEV]:[DEZ]])</f>
        <v>0.72727272727272729</v>
      </c>
    </row>
    <row r="338" spans="1:17" s="39" customFormat="1" ht="15" customHeight="1" x14ac:dyDescent="0.25">
      <c r="A338" s="86" t="s">
        <v>14</v>
      </c>
      <c r="B338" s="87" t="s">
        <v>340</v>
      </c>
      <c r="C338" s="93">
        <v>33088896</v>
      </c>
      <c r="D338" s="88" t="s">
        <v>406</v>
      </c>
      <c r="E338" s="68" t="s">
        <v>44</v>
      </c>
      <c r="F338" s="68" t="s">
        <v>44</v>
      </c>
      <c r="G338" s="68" t="s">
        <v>44</v>
      </c>
      <c r="H338" s="68" t="s">
        <v>44</v>
      </c>
      <c r="I338" s="68" t="s">
        <v>44</v>
      </c>
      <c r="J338" s="68" t="s">
        <v>44</v>
      </c>
      <c r="K338" s="68" t="s">
        <v>45</v>
      </c>
      <c r="L338" s="68" t="s">
        <v>45</v>
      </c>
      <c r="M338" s="68" t="s">
        <v>45</v>
      </c>
      <c r="N338" s="68" t="s">
        <v>45</v>
      </c>
      <c r="O338" s="68" t="s">
        <v>45</v>
      </c>
      <c r="P338" s="68" t="s">
        <v>45</v>
      </c>
      <c r="Q338" s="44">
        <f>COUNTIF(F338:P338,"ENTREGUE")/COUNTA(MESES[[#This Row],[FEV]:[DEZ]])</f>
        <v>0.45454545454545453</v>
      </c>
    </row>
    <row r="339" spans="1:17" s="39" customFormat="1" ht="15" customHeight="1" x14ac:dyDescent="0.25">
      <c r="A339" s="86" t="s">
        <v>14</v>
      </c>
      <c r="B339" s="87" t="s">
        <v>358</v>
      </c>
      <c r="C339" s="93">
        <v>33097054</v>
      </c>
      <c r="D339" s="88" t="s">
        <v>407</v>
      </c>
      <c r="E339" s="68" t="s">
        <v>44</v>
      </c>
      <c r="F339" s="68" t="s">
        <v>44</v>
      </c>
      <c r="G339" s="68" t="s">
        <v>44</v>
      </c>
      <c r="H339" s="68" t="s">
        <v>44</v>
      </c>
      <c r="I339" s="68" t="s">
        <v>44</v>
      </c>
      <c r="J339" s="68" t="s">
        <v>44</v>
      </c>
      <c r="K339" s="68" t="s">
        <v>44</v>
      </c>
      <c r="L339" s="68" t="s">
        <v>44</v>
      </c>
      <c r="M339" s="68" t="s">
        <v>44</v>
      </c>
      <c r="N339" s="68" t="s">
        <v>44</v>
      </c>
      <c r="O339" s="68" t="s">
        <v>44</v>
      </c>
      <c r="P339" s="68" t="s">
        <v>44</v>
      </c>
      <c r="Q339" s="44">
        <f>COUNTIF(F339:P339,"ENTREGUE")/COUNTA(MESES[[#This Row],[FEV]:[DEZ]])</f>
        <v>1</v>
      </c>
    </row>
    <row r="340" spans="1:17" s="39" customFormat="1" ht="15" customHeight="1" x14ac:dyDescent="0.25">
      <c r="A340" s="86" t="s">
        <v>14</v>
      </c>
      <c r="B340" s="87" t="s">
        <v>340</v>
      </c>
      <c r="C340" s="93">
        <v>33096970</v>
      </c>
      <c r="D340" s="88" t="s">
        <v>408</v>
      </c>
      <c r="E340" s="68" t="s">
        <v>44</v>
      </c>
      <c r="F340" s="68" t="s">
        <v>44</v>
      </c>
      <c r="G340" s="68" t="s">
        <v>44</v>
      </c>
      <c r="H340" s="68" t="s">
        <v>44</v>
      </c>
      <c r="I340" s="68" t="s">
        <v>44</v>
      </c>
      <c r="J340" s="68" t="s">
        <v>44</v>
      </c>
      <c r="K340" s="68" t="s">
        <v>44</v>
      </c>
      <c r="L340" s="68" t="s">
        <v>44</v>
      </c>
      <c r="M340" s="68" t="s">
        <v>44</v>
      </c>
      <c r="N340" s="68" t="s">
        <v>44</v>
      </c>
      <c r="O340" s="68" t="s">
        <v>44</v>
      </c>
      <c r="P340" s="68" t="s">
        <v>44</v>
      </c>
      <c r="Q340" s="44">
        <f>COUNTIF(F340:P340,"ENTREGUE")/COUNTA(MESES[[#This Row],[FEV]:[DEZ]])</f>
        <v>1</v>
      </c>
    </row>
    <row r="341" spans="1:17" s="39" customFormat="1" ht="15" customHeight="1" x14ac:dyDescent="0.25">
      <c r="A341" s="86" t="s">
        <v>14</v>
      </c>
      <c r="B341" s="87" t="s">
        <v>340</v>
      </c>
      <c r="C341" s="93">
        <v>33103887</v>
      </c>
      <c r="D341" s="88" t="s">
        <v>409</v>
      </c>
      <c r="E341" s="68" t="s">
        <v>44</v>
      </c>
      <c r="F341" s="68" t="s">
        <v>44</v>
      </c>
      <c r="G341" s="68" t="s">
        <v>44</v>
      </c>
      <c r="H341" s="68" t="s">
        <v>44</v>
      </c>
      <c r="I341" s="68" t="s">
        <v>44</v>
      </c>
      <c r="J341" s="68" t="s">
        <v>44</v>
      </c>
      <c r="K341" s="68" t="s">
        <v>44</v>
      </c>
      <c r="L341" s="68" t="s">
        <v>44</v>
      </c>
      <c r="M341" s="68" t="s">
        <v>44</v>
      </c>
      <c r="N341" s="68" t="s">
        <v>44</v>
      </c>
      <c r="O341" s="68" t="s">
        <v>44</v>
      </c>
      <c r="P341" s="68" t="s">
        <v>44</v>
      </c>
      <c r="Q341" s="44">
        <f>COUNTIF(F341:P341,"ENTREGUE")/COUNTA(MESES[[#This Row],[FEV]:[DEZ]])</f>
        <v>1</v>
      </c>
    </row>
    <row r="342" spans="1:17" s="39" customFormat="1" ht="15" customHeight="1" x14ac:dyDescent="0.25">
      <c r="A342" s="86" t="s">
        <v>14</v>
      </c>
      <c r="B342" s="87" t="s">
        <v>340</v>
      </c>
      <c r="C342" s="93">
        <v>33104182</v>
      </c>
      <c r="D342" s="87" t="s">
        <v>410</v>
      </c>
      <c r="E342" s="68" t="s">
        <v>45</v>
      </c>
      <c r="F342" s="68" t="s">
        <v>45</v>
      </c>
      <c r="G342" s="68" t="s">
        <v>45</v>
      </c>
      <c r="H342" s="68" t="s">
        <v>45</v>
      </c>
      <c r="I342" s="68" t="s">
        <v>45</v>
      </c>
      <c r="J342" s="68" t="s">
        <v>45</v>
      </c>
      <c r="K342" s="68" t="s">
        <v>45</v>
      </c>
      <c r="L342" s="68" t="s">
        <v>45</v>
      </c>
      <c r="M342" s="68" t="s">
        <v>45</v>
      </c>
      <c r="N342" s="68" t="s">
        <v>45</v>
      </c>
      <c r="O342" s="68" t="s">
        <v>45</v>
      </c>
      <c r="P342" s="68" t="s">
        <v>45</v>
      </c>
      <c r="Q342" s="44">
        <f>COUNTIF(F342:P342,"ENTREGUE")/COUNTA(MESES[[#This Row],[FEV]:[DEZ]])</f>
        <v>0</v>
      </c>
    </row>
    <row r="343" spans="1:17" s="39" customFormat="1" ht="15" customHeight="1" x14ac:dyDescent="0.25">
      <c r="A343" s="86" t="s">
        <v>14</v>
      </c>
      <c r="B343" s="87" t="s">
        <v>340</v>
      </c>
      <c r="C343" s="93">
        <v>33090173</v>
      </c>
      <c r="D343" s="88" t="s">
        <v>411</v>
      </c>
      <c r="E343" s="68" t="s">
        <v>44</v>
      </c>
      <c r="F343" s="68" t="s">
        <v>44</v>
      </c>
      <c r="G343" s="68" t="s">
        <v>44</v>
      </c>
      <c r="H343" s="68" t="s">
        <v>44</v>
      </c>
      <c r="I343" s="68" t="s">
        <v>44</v>
      </c>
      <c r="J343" s="68" t="s">
        <v>44</v>
      </c>
      <c r="K343" s="68" t="s">
        <v>44</v>
      </c>
      <c r="L343" s="68" t="s">
        <v>44</v>
      </c>
      <c r="M343" s="68" t="s">
        <v>44</v>
      </c>
      <c r="N343" s="68" t="s">
        <v>44</v>
      </c>
      <c r="O343" s="68" t="s">
        <v>44</v>
      </c>
      <c r="P343" s="68" t="s">
        <v>44</v>
      </c>
      <c r="Q343" s="44">
        <f>COUNTIF(F343:P343,"ENTREGUE")/COUNTA(MESES[[#This Row],[FEV]:[DEZ]])</f>
        <v>1</v>
      </c>
    </row>
    <row r="344" spans="1:17" s="39" customFormat="1" ht="15" customHeight="1" x14ac:dyDescent="0.25">
      <c r="A344" s="86" t="s">
        <v>14</v>
      </c>
      <c r="B344" s="87" t="s">
        <v>340</v>
      </c>
      <c r="C344" s="93">
        <v>33096988</v>
      </c>
      <c r="D344" s="88" t="s">
        <v>412</v>
      </c>
      <c r="E344" s="68" t="s">
        <v>44</v>
      </c>
      <c r="F344" s="68" t="s">
        <v>44</v>
      </c>
      <c r="G344" s="68" t="s">
        <v>44</v>
      </c>
      <c r="H344" s="68" t="s">
        <v>44</v>
      </c>
      <c r="I344" s="68" t="s">
        <v>44</v>
      </c>
      <c r="J344" s="68" t="s">
        <v>44</v>
      </c>
      <c r="K344" s="68" t="s">
        <v>44</v>
      </c>
      <c r="L344" s="68" t="s">
        <v>44</v>
      </c>
      <c r="M344" s="68" t="s">
        <v>44</v>
      </c>
      <c r="N344" s="68" t="s">
        <v>44</v>
      </c>
      <c r="O344" s="68" t="s">
        <v>44</v>
      </c>
      <c r="P344" s="68" t="s">
        <v>44</v>
      </c>
      <c r="Q344" s="44">
        <f>COUNTIF(F344:P344,"ENTREGUE")/COUNTA(MESES[[#This Row],[FEV]:[DEZ]])</f>
        <v>1</v>
      </c>
    </row>
    <row r="345" spans="1:17" s="39" customFormat="1" ht="15" customHeight="1" x14ac:dyDescent="0.25">
      <c r="A345" s="86" t="s">
        <v>14</v>
      </c>
      <c r="B345" s="87" t="s">
        <v>340</v>
      </c>
      <c r="C345" s="93">
        <v>33103879</v>
      </c>
      <c r="D345" s="88" t="s">
        <v>413</v>
      </c>
      <c r="E345" s="68" t="s">
        <v>44</v>
      </c>
      <c r="F345" s="68" t="s">
        <v>44</v>
      </c>
      <c r="G345" s="68" t="s">
        <v>44</v>
      </c>
      <c r="H345" s="68" t="s">
        <v>44</v>
      </c>
      <c r="I345" s="68" t="s">
        <v>44</v>
      </c>
      <c r="J345" s="68" t="s">
        <v>44</v>
      </c>
      <c r="K345" s="68" t="s">
        <v>44</v>
      </c>
      <c r="L345" s="68" t="s">
        <v>44</v>
      </c>
      <c r="M345" s="68" t="s">
        <v>44</v>
      </c>
      <c r="N345" s="68" t="s">
        <v>44</v>
      </c>
      <c r="O345" s="68" t="s">
        <v>44</v>
      </c>
      <c r="P345" s="68" t="s">
        <v>45</v>
      </c>
      <c r="Q345" s="44">
        <f>COUNTIF(F345:P345,"ENTREGUE")/COUNTA(MESES[[#This Row],[FEV]:[DEZ]])</f>
        <v>0.90909090909090906</v>
      </c>
    </row>
    <row r="346" spans="1:17" s="39" customFormat="1" ht="15" customHeight="1" x14ac:dyDescent="0.25">
      <c r="A346" s="86" t="s">
        <v>14</v>
      </c>
      <c r="B346" s="87" t="s">
        <v>358</v>
      </c>
      <c r="C346" s="93">
        <v>33098794</v>
      </c>
      <c r="D346" s="88" t="s">
        <v>414</v>
      </c>
      <c r="E346" s="68" t="s">
        <v>44</v>
      </c>
      <c r="F346" s="68" t="s">
        <v>44</v>
      </c>
      <c r="G346" s="68" t="s">
        <v>44</v>
      </c>
      <c r="H346" s="68" t="s">
        <v>44</v>
      </c>
      <c r="I346" s="68" t="s">
        <v>44</v>
      </c>
      <c r="J346" s="68" t="s">
        <v>44</v>
      </c>
      <c r="K346" s="68" t="s">
        <v>44</v>
      </c>
      <c r="L346" s="68" t="s">
        <v>44</v>
      </c>
      <c r="M346" s="68" t="s">
        <v>44</v>
      </c>
      <c r="N346" s="68" t="s">
        <v>44</v>
      </c>
      <c r="O346" s="68" t="s">
        <v>44</v>
      </c>
      <c r="P346" s="68" t="s">
        <v>44</v>
      </c>
      <c r="Q346" s="44">
        <f>COUNTIF(F346:P346,"ENTREGUE")/COUNTA(MESES[[#This Row],[FEV]:[DEZ]])</f>
        <v>1</v>
      </c>
    </row>
    <row r="347" spans="1:17" s="39" customFormat="1" ht="15" customHeight="1" x14ac:dyDescent="0.25">
      <c r="A347" s="86" t="s">
        <v>14</v>
      </c>
      <c r="B347" s="87" t="s">
        <v>340</v>
      </c>
      <c r="C347" s="93">
        <v>33103925</v>
      </c>
      <c r="D347" s="88" t="s">
        <v>415</v>
      </c>
      <c r="E347" s="68" t="s">
        <v>44</v>
      </c>
      <c r="F347" s="68" t="s">
        <v>44</v>
      </c>
      <c r="G347" s="68" t="s">
        <v>44</v>
      </c>
      <c r="H347" s="68" t="s">
        <v>44</v>
      </c>
      <c r="I347" s="68" t="s">
        <v>44</v>
      </c>
      <c r="J347" s="68" t="s">
        <v>44</v>
      </c>
      <c r="K347" s="68" t="s">
        <v>44</v>
      </c>
      <c r="L347" s="68" t="s">
        <v>44</v>
      </c>
      <c r="M347" s="68" t="s">
        <v>44</v>
      </c>
      <c r="N347" s="68" t="s">
        <v>44</v>
      </c>
      <c r="O347" s="68" t="s">
        <v>44</v>
      </c>
      <c r="P347" s="68" t="s">
        <v>44</v>
      </c>
      <c r="Q347" s="44">
        <f>COUNTIF(F347:P347,"ENTREGUE")/COUNTA(MESES[[#This Row],[FEV]:[DEZ]])</f>
        <v>1</v>
      </c>
    </row>
    <row r="348" spans="1:17" s="39" customFormat="1" ht="15" customHeight="1" x14ac:dyDescent="0.25">
      <c r="A348" s="86" t="s">
        <v>14</v>
      </c>
      <c r="B348" s="87" t="s">
        <v>340</v>
      </c>
      <c r="C348" s="93">
        <v>33103941</v>
      </c>
      <c r="D348" s="88" t="s">
        <v>416</v>
      </c>
      <c r="E348" s="68" t="s">
        <v>44</v>
      </c>
      <c r="F348" s="68" t="s">
        <v>44</v>
      </c>
      <c r="G348" s="68" t="s">
        <v>44</v>
      </c>
      <c r="H348" s="68" t="s">
        <v>44</v>
      </c>
      <c r="I348" s="68" t="s">
        <v>44</v>
      </c>
      <c r="J348" s="68" t="s">
        <v>44</v>
      </c>
      <c r="K348" s="68" t="s">
        <v>44</v>
      </c>
      <c r="L348" s="68" t="s">
        <v>44</v>
      </c>
      <c r="M348" s="68" t="s">
        <v>44</v>
      </c>
      <c r="N348" s="68" t="s">
        <v>44</v>
      </c>
      <c r="O348" s="68" t="s">
        <v>44</v>
      </c>
      <c r="P348" s="68" t="s">
        <v>44</v>
      </c>
      <c r="Q348" s="44">
        <f>COUNTIF(F348:P348,"ENTREGUE")/COUNTA(MESES[[#This Row],[FEV]:[DEZ]])</f>
        <v>1</v>
      </c>
    </row>
    <row r="349" spans="1:17" s="39" customFormat="1" ht="15" customHeight="1" x14ac:dyDescent="0.25">
      <c r="A349" s="86" t="s">
        <v>14</v>
      </c>
      <c r="B349" s="87" t="s">
        <v>340</v>
      </c>
      <c r="C349" s="93">
        <v>33103917</v>
      </c>
      <c r="D349" s="88" t="s">
        <v>417</v>
      </c>
      <c r="E349" s="68" t="s">
        <v>44</v>
      </c>
      <c r="F349" s="68" t="s">
        <v>44</v>
      </c>
      <c r="G349" s="68" t="s">
        <v>44</v>
      </c>
      <c r="H349" s="68" t="s">
        <v>44</v>
      </c>
      <c r="I349" s="68" t="s">
        <v>44</v>
      </c>
      <c r="J349" s="68" t="s">
        <v>44</v>
      </c>
      <c r="K349" s="68" t="s">
        <v>44</v>
      </c>
      <c r="L349" s="68" t="s">
        <v>44</v>
      </c>
      <c r="M349" s="68" t="s">
        <v>44</v>
      </c>
      <c r="N349" s="68" t="s">
        <v>44</v>
      </c>
      <c r="O349" s="68" t="s">
        <v>45</v>
      </c>
      <c r="P349" s="68" t="s">
        <v>45</v>
      </c>
      <c r="Q349" s="44">
        <f>COUNTIF(F349:P349,"ENTREGUE")/COUNTA(MESES[[#This Row],[FEV]:[DEZ]])</f>
        <v>0.81818181818181823</v>
      </c>
    </row>
    <row r="350" spans="1:17" s="39" customFormat="1" ht="15" customHeight="1" x14ac:dyDescent="0.25">
      <c r="A350" s="86" t="s">
        <v>14</v>
      </c>
      <c r="B350" s="87" t="s">
        <v>358</v>
      </c>
      <c r="C350" s="93">
        <v>33097046</v>
      </c>
      <c r="D350" s="88" t="s">
        <v>418</v>
      </c>
      <c r="E350" s="68" t="s">
        <v>44</v>
      </c>
      <c r="F350" s="68" t="s">
        <v>44</v>
      </c>
      <c r="G350" s="68" t="s">
        <v>44</v>
      </c>
      <c r="H350" s="68" t="s">
        <v>44</v>
      </c>
      <c r="I350" s="68" t="s">
        <v>44</v>
      </c>
      <c r="J350" s="68" t="s">
        <v>44</v>
      </c>
      <c r="K350" s="68" t="s">
        <v>44</v>
      </c>
      <c r="L350" s="68" t="s">
        <v>44</v>
      </c>
      <c r="M350" s="68" t="s">
        <v>44</v>
      </c>
      <c r="N350" s="68" t="s">
        <v>44</v>
      </c>
      <c r="O350" s="68" t="s">
        <v>45</v>
      </c>
      <c r="P350" s="68" t="s">
        <v>45</v>
      </c>
      <c r="Q350" s="44">
        <f>COUNTIF(F350:P350,"ENTREGUE")/COUNTA(MESES[[#This Row],[FEV]:[DEZ]])</f>
        <v>0.81818181818181823</v>
      </c>
    </row>
    <row r="351" spans="1:17" s="39" customFormat="1" ht="15" customHeight="1" x14ac:dyDescent="0.25">
      <c r="A351" s="86" t="s">
        <v>14</v>
      </c>
      <c r="B351" s="87" t="s">
        <v>358</v>
      </c>
      <c r="C351" s="93">
        <v>33098808</v>
      </c>
      <c r="D351" s="88" t="s">
        <v>419</v>
      </c>
      <c r="E351" s="68" t="s">
        <v>44</v>
      </c>
      <c r="F351" s="68" t="s">
        <v>44</v>
      </c>
      <c r="G351" s="68" t="s">
        <v>44</v>
      </c>
      <c r="H351" s="68" t="s">
        <v>44</v>
      </c>
      <c r="I351" s="68" t="s">
        <v>44</v>
      </c>
      <c r="J351" s="68" t="s">
        <v>44</v>
      </c>
      <c r="K351" s="68" t="s">
        <v>44</v>
      </c>
      <c r="L351" s="68" t="s">
        <v>44</v>
      </c>
      <c r="M351" s="68" t="s">
        <v>44</v>
      </c>
      <c r="N351" s="68" t="s">
        <v>44</v>
      </c>
      <c r="O351" s="68" t="s">
        <v>44</v>
      </c>
      <c r="P351" s="68" t="s">
        <v>45</v>
      </c>
      <c r="Q351" s="44">
        <f>COUNTIF(F351:P351,"ENTREGUE")/COUNTA(MESES[[#This Row],[FEV]:[DEZ]])</f>
        <v>0.90909090909090906</v>
      </c>
    </row>
    <row r="352" spans="1:17" s="39" customFormat="1" ht="15" customHeight="1" x14ac:dyDescent="0.25">
      <c r="A352" s="99" t="s">
        <v>14</v>
      </c>
      <c r="B352" s="87" t="s">
        <v>340</v>
      </c>
      <c r="C352" s="93">
        <v>33088870</v>
      </c>
      <c r="D352" s="88" t="s">
        <v>420</v>
      </c>
      <c r="E352" s="68" t="s">
        <v>44</v>
      </c>
      <c r="F352" s="68" t="s">
        <v>44</v>
      </c>
      <c r="G352" s="68" t="s">
        <v>44</v>
      </c>
      <c r="H352" s="68" t="s">
        <v>44</v>
      </c>
      <c r="I352" s="68" t="s">
        <v>44</v>
      </c>
      <c r="J352" s="68" t="s">
        <v>44</v>
      </c>
      <c r="K352" s="68" t="s">
        <v>44</v>
      </c>
      <c r="L352" s="68" t="s">
        <v>44</v>
      </c>
      <c r="M352" s="68" t="s">
        <v>44</v>
      </c>
      <c r="N352" s="68" t="s">
        <v>44</v>
      </c>
      <c r="O352" s="68" t="s">
        <v>44</v>
      </c>
      <c r="P352" s="68" t="s">
        <v>44</v>
      </c>
      <c r="Q352" s="44">
        <f>COUNTIF(F352:P352,"ENTREGUE")/COUNTA(MESES[[#This Row],[FEV]:[DEZ]])</f>
        <v>1</v>
      </c>
    </row>
    <row r="353" spans="1:17" s="39" customFormat="1" ht="15" customHeight="1" x14ac:dyDescent="0.25">
      <c r="A353" s="95" t="s">
        <v>14</v>
      </c>
      <c r="B353" s="96" t="s">
        <v>340</v>
      </c>
      <c r="C353" s="97">
        <v>33103968</v>
      </c>
      <c r="D353" s="98" t="s">
        <v>421</v>
      </c>
      <c r="E353" s="68" t="s">
        <v>44</v>
      </c>
      <c r="F353" s="68" t="s">
        <v>44</v>
      </c>
      <c r="G353" s="68" t="s">
        <v>44</v>
      </c>
      <c r="H353" s="68" t="s">
        <v>44</v>
      </c>
      <c r="I353" s="68" t="s">
        <v>44</v>
      </c>
      <c r="J353" s="68" t="s">
        <v>44</v>
      </c>
      <c r="K353" s="68" t="s">
        <v>44</v>
      </c>
      <c r="L353" s="68" t="s">
        <v>44</v>
      </c>
      <c r="M353" s="68" t="s">
        <v>44</v>
      </c>
      <c r="N353" s="68" t="s">
        <v>44</v>
      </c>
      <c r="O353" s="68" t="s">
        <v>45</v>
      </c>
      <c r="P353" s="68" t="s">
        <v>45</v>
      </c>
      <c r="Q353" s="44">
        <f>COUNTIF(F353:P353,"ENTREGUE")/COUNTA(MESES[[#This Row],[FEV]:[DEZ]])</f>
        <v>0.81818181818181823</v>
      </c>
    </row>
    <row r="354" spans="1:17" s="39" customFormat="1" ht="15" customHeight="1" x14ac:dyDescent="0.25">
      <c r="A354" s="86" t="s">
        <v>14</v>
      </c>
      <c r="B354" s="87" t="s">
        <v>340</v>
      </c>
      <c r="C354" s="93">
        <v>33090165</v>
      </c>
      <c r="D354" s="88" t="s">
        <v>422</v>
      </c>
      <c r="E354" s="68" t="s">
        <v>44</v>
      </c>
      <c r="F354" s="68" t="s">
        <v>44</v>
      </c>
      <c r="G354" s="68" t="s">
        <v>44</v>
      </c>
      <c r="H354" s="68" t="s">
        <v>44</v>
      </c>
      <c r="I354" s="68" t="s">
        <v>44</v>
      </c>
      <c r="J354" s="68" t="s">
        <v>44</v>
      </c>
      <c r="K354" s="68" t="s">
        <v>44</v>
      </c>
      <c r="L354" s="68" t="s">
        <v>44</v>
      </c>
      <c r="M354" s="68" t="s">
        <v>44</v>
      </c>
      <c r="N354" s="68" t="s">
        <v>44</v>
      </c>
      <c r="O354" s="68" t="s">
        <v>45</v>
      </c>
      <c r="P354" s="68" t="s">
        <v>45</v>
      </c>
      <c r="Q354" s="44">
        <f>COUNTIF(F354:P354,"ENTREGUE")/COUNTA(MESES[[#This Row],[FEV]:[DEZ]])</f>
        <v>0.81818181818181823</v>
      </c>
    </row>
    <row r="355" spans="1:17" s="39" customFormat="1" ht="15" customHeight="1" x14ac:dyDescent="0.25">
      <c r="A355" s="86" t="s">
        <v>14</v>
      </c>
      <c r="B355" s="87" t="s">
        <v>358</v>
      </c>
      <c r="C355" s="93">
        <v>33097178</v>
      </c>
      <c r="D355" s="88" t="s">
        <v>423</v>
      </c>
      <c r="E355" s="68" t="s">
        <v>44</v>
      </c>
      <c r="F355" s="68" t="s">
        <v>44</v>
      </c>
      <c r="G355" s="68" t="s">
        <v>44</v>
      </c>
      <c r="H355" s="68" t="s">
        <v>44</v>
      </c>
      <c r="I355" s="68" t="s">
        <v>44</v>
      </c>
      <c r="J355" s="68" t="s">
        <v>44</v>
      </c>
      <c r="K355" s="68" t="s">
        <v>44</v>
      </c>
      <c r="L355" s="68" t="s">
        <v>44</v>
      </c>
      <c r="M355" s="68" t="s">
        <v>44</v>
      </c>
      <c r="N355" s="68" t="s">
        <v>44</v>
      </c>
      <c r="O355" s="68" t="s">
        <v>45</v>
      </c>
      <c r="P355" s="68" t="s">
        <v>45</v>
      </c>
      <c r="Q355" s="44">
        <f>COUNTIF(F355:P355,"ENTREGUE")/COUNTA(MESES[[#This Row],[FEV]:[DEZ]])</f>
        <v>0.81818181818181823</v>
      </c>
    </row>
    <row r="356" spans="1:17" s="39" customFormat="1" ht="15" customHeight="1" x14ac:dyDescent="0.25">
      <c r="A356" s="86" t="s">
        <v>14</v>
      </c>
      <c r="B356" s="87" t="s">
        <v>358</v>
      </c>
      <c r="C356" s="93">
        <v>33098786</v>
      </c>
      <c r="D356" s="88" t="s">
        <v>424</v>
      </c>
      <c r="E356" s="68" t="s">
        <v>44</v>
      </c>
      <c r="F356" s="68" t="s">
        <v>44</v>
      </c>
      <c r="G356" s="68" t="s">
        <v>44</v>
      </c>
      <c r="H356" s="68" t="s">
        <v>44</v>
      </c>
      <c r="I356" s="68" t="s">
        <v>44</v>
      </c>
      <c r="J356" s="68" t="s">
        <v>44</v>
      </c>
      <c r="K356" s="68" t="s">
        <v>44</v>
      </c>
      <c r="L356" s="68" t="s">
        <v>44</v>
      </c>
      <c r="M356" s="68" t="s">
        <v>44</v>
      </c>
      <c r="N356" s="68" t="s">
        <v>45</v>
      </c>
      <c r="O356" s="68" t="s">
        <v>45</v>
      </c>
      <c r="P356" s="68" t="s">
        <v>45</v>
      </c>
      <c r="Q356" s="44">
        <f>COUNTIF(F356:P356,"ENTREGUE")/COUNTA(MESES[[#This Row],[FEV]:[DEZ]])</f>
        <v>0.72727272727272729</v>
      </c>
    </row>
    <row r="357" spans="1:17" s="39" customFormat="1" ht="15" customHeight="1" x14ac:dyDescent="0.25">
      <c r="A357" s="95" t="s">
        <v>14</v>
      </c>
      <c r="B357" s="96" t="s">
        <v>340</v>
      </c>
      <c r="C357" s="97">
        <v>33518238</v>
      </c>
      <c r="D357" s="98" t="s">
        <v>425</v>
      </c>
      <c r="E357" s="68" t="s">
        <v>44</v>
      </c>
      <c r="F357" s="68" t="s">
        <v>44</v>
      </c>
      <c r="G357" s="68" t="s">
        <v>44</v>
      </c>
      <c r="H357" s="68" t="s">
        <v>44</v>
      </c>
      <c r="I357" s="68" t="s">
        <v>44</v>
      </c>
      <c r="J357" s="68" t="s">
        <v>44</v>
      </c>
      <c r="K357" s="68" t="s">
        <v>44</v>
      </c>
      <c r="L357" s="68" t="s">
        <v>44</v>
      </c>
      <c r="M357" s="68" t="s">
        <v>44</v>
      </c>
      <c r="N357" s="68" t="s">
        <v>44</v>
      </c>
      <c r="O357" s="68" t="s">
        <v>44</v>
      </c>
      <c r="P357" s="68" t="s">
        <v>44</v>
      </c>
      <c r="Q357" s="44">
        <f>COUNTIF(F357:P357,"ENTREGUE")/COUNTA(MESES[[#This Row],[FEV]:[DEZ]])</f>
        <v>1</v>
      </c>
    </row>
    <row r="358" spans="1:17" s="39" customFormat="1" ht="15" customHeight="1" x14ac:dyDescent="0.25">
      <c r="A358" s="86" t="s">
        <v>14</v>
      </c>
      <c r="B358" s="87" t="s">
        <v>340</v>
      </c>
      <c r="C358" s="93">
        <v>33089337</v>
      </c>
      <c r="D358" s="88" t="s">
        <v>426</v>
      </c>
      <c r="E358" s="68" t="s">
        <v>44</v>
      </c>
      <c r="F358" s="68" t="s">
        <v>44</v>
      </c>
      <c r="G358" s="68" t="s">
        <v>44</v>
      </c>
      <c r="H358" s="68" t="s">
        <v>44</v>
      </c>
      <c r="I358" s="68" t="s">
        <v>44</v>
      </c>
      <c r="J358" s="68" t="s">
        <v>44</v>
      </c>
      <c r="K358" s="68" t="s">
        <v>44</v>
      </c>
      <c r="L358" s="68" t="s">
        <v>44</v>
      </c>
      <c r="M358" s="68" t="s">
        <v>44</v>
      </c>
      <c r="N358" s="68" t="s">
        <v>44</v>
      </c>
      <c r="O358" s="68" t="s">
        <v>44</v>
      </c>
      <c r="P358" s="68" t="s">
        <v>44</v>
      </c>
      <c r="Q358" s="44">
        <f>COUNTIF(F358:P358,"ENTREGUE")/COUNTA(MESES[[#This Row],[FEV]:[DEZ]])</f>
        <v>1</v>
      </c>
    </row>
    <row r="359" spans="1:17" s="39" customFormat="1" ht="15" customHeight="1" x14ac:dyDescent="0.25">
      <c r="A359" s="86" t="s">
        <v>14</v>
      </c>
      <c r="B359" s="87" t="s">
        <v>340</v>
      </c>
      <c r="C359" s="93">
        <v>33091854</v>
      </c>
      <c r="D359" s="88" t="s">
        <v>427</v>
      </c>
      <c r="E359" s="68" t="s">
        <v>44</v>
      </c>
      <c r="F359" s="68" t="s">
        <v>44</v>
      </c>
      <c r="G359" s="68" t="s">
        <v>44</v>
      </c>
      <c r="H359" s="68" t="s">
        <v>44</v>
      </c>
      <c r="I359" s="68" t="s">
        <v>44</v>
      </c>
      <c r="J359" s="68" t="s">
        <v>44</v>
      </c>
      <c r="K359" s="68" t="s">
        <v>44</v>
      </c>
      <c r="L359" s="68" t="s">
        <v>44</v>
      </c>
      <c r="M359" s="68" t="s">
        <v>44</v>
      </c>
      <c r="N359" s="68" t="s">
        <v>44</v>
      </c>
      <c r="O359" s="68" t="s">
        <v>45</v>
      </c>
      <c r="P359" s="68" t="s">
        <v>45</v>
      </c>
      <c r="Q359" s="44">
        <f>COUNTIF(F359:P359,"ENTREGUE")/COUNTA(MESES[[#This Row],[FEV]:[DEZ]])</f>
        <v>0.81818181818181823</v>
      </c>
    </row>
    <row r="360" spans="1:17" s="39" customFormat="1" ht="15" customHeight="1" x14ac:dyDescent="0.25">
      <c r="A360" s="86" t="s">
        <v>14</v>
      </c>
      <c r="B360" s="87" t="s">
        <v>340</v>
      </c>
      <c r="C360" s="93">
        <v>33089370</v>
      </c>
      <c r="D360" s="88" t="s">
        <v>428</v>
      </c>
      <c r="E360" s="68" t="s">
        <v>44</v>
      </c>
      <c r="F360" s="68" t="s">
        <v>44</v>
      </c>
      <c r="G360" s="68" t="s">
        <v>44</v>
      </c>
      <c r="H360" s="68" t="s">
        <v>44</v>
      </c>
      <c r="I360" s="68" t="s">
        <v>44</v>
      </c>
      <c r="J360" s="68" t="s">
        <v>44</v>
      </c>
      <c r="K360" s="68" t="s">
        <v>44</v>
      </c>
      <c r="L360" s="68" t="s">
        <v>44</v>
      </c>
      <c r="M360" s="68" t="s">
        <v>44</v>
      </c>
      <c r="N360" s="68" t="s">
        <v>44</v>
      </c>
      <c r="O360" s="68" t="s">
        <v>44</v>
      </c>
      <c r="P360" s="68" t="s">
        <v>44</v>
      </c>
      <c r="Q360" s="44">
        <f>COUNTIF(F360:P360,"ENTREGUE")/COUNTA(MESES[[#This Row],[FEV]:[DEZ]])</f>
        <v>1</v>
      </c>
    </row>
    <row r="361" spans="1:17" s="39" customFormat="1" ht="15" customHeight="1" x14ac:dyDescent="0.25">
      <c r="A361" s="86" t="s">
        <v>14</v>
      </c>
      <c r="B361" s="87" t="s">
        <v>340</v>
      </c>
      <c r="C361" s="93">
        <v>33090394</v>
      </c>
      <c r="D361" s="88" t="s">
        <v>429</v>
      </c>
      <c r="E361" s="68" t="s">
        <v>44</v>
      </c>
      <c r="F361" s="68" t="s">
        <v>44</v>
      </c>
      <c r="G361" s="68" t="s">
        <v>44</v>
      </c>
      <c r="H361" s="68" t="s">
        <v>44</v>
      </c>
      <c r="I361" s="68" t="s">
        <v>44</v>
      </c>
      <c r="J361" s="68" t="s">
        <v>44</v>
      </c>
      <c r="K361" s="68" t="s">
        <v>44</v>
      </c>
      <c r="L361" s="68" t="s">
        <v>45</v>
      </c>
      <c r="M361" s="68" t="s">
        <v>45</v>
      </c>
      <c r="N361" s="68" t="s">
        <v>45</v>
      </c>
      <c r="O361" s="68" t="s">
        <v>45</v>
      </c>
      <c r="P361" s="68" t="s">
        <v>45</v>
      </c>
      <c r="Q361" s="44">
        <f>COUNTIF(F361:P361,"ENTREGUE")/COUNTA(MESES[[#This Row],[FEV]:[DEZ]])</f>
        <v>0.54545454545454541</v>
      </c>
    </row>
    <row r="362" spans="1:17" s="39" customFormat="1" ht="15" customHeight="1" x14ac:dyDescent="0.25">
      <c r="A362" s="86" t="s">
        <v>14</v>
      </c>
      <c r="B362" s="87" t="s">
        <v>340</v>
      </c>
      <c r="C362" s="93">
        <v>33090874</v>
      </c>
      <c r="D362" s="88" t="s">
        <v>430</v>
      </c>
      <c r="E362" s="68" t="s">
        <v>44</v>
      </c>
      <c r="F362" s="68" t="s">
        <v>44</v>
      </c>
      <c r="G362" s="68" t="s">
        <v>44</v>
      </c>
      <c r="H362" s="68" t="s">
        <v>44</v>
      </c>
      <c r="I362" s="68" t="s">
        <v>44</v>
      </c>
      <c r="J362" s="68" t="s">
        <v>44</v>
      </c>
      <c r="K362" s="68" t="s">
        <v>44</v>
      </c>
      <c r="L362" s="68" t="s">
        <v>44</v>
      </c>
      <c r="M362" s="68" t="s">
        <v>44</v>
      </c>
      <c r="N362" s="68" t="s">
        <v>44</v>
      </c>
      <c r="O362" s="68" t="s">
        <v>44</v>
      </c>
      <c r="P362" s="68" t="s">
        <v>44</v>
      </c>
      <c r="Q362" s="44">
        <f>COUNTIF(F362:P362,"ENTREGUE")/COUNTA(MESES[[#This Row],[FEV]:[DEZ]])</f>
        <v>1</v>
      </c>
    </row>
    <row r="363" spans="1:17" s="39" customFormat="1" ht="15" customHeight="1" x14ac:dyDescent="0.25">
      <c r="A363" s="86" t="s">
        <v>14</v>
      </c>
      <c r="B363" s="87" t="s">
        <v>340</v>
      </c>
      <c r="C363" s="93">
        <v>33089841</v>
      </c>
      <c r="D363" s="88" t="s">
        <v>431</v>
      </c>
      <c r="E363" s="68" t="s">
        <v>44</v>
      </c>
      <c r="F363" s="68" t="s">
        <v>44</v>
      </c>
      <c r="G363" s="68" t="s">
        <v>44</v>
      </c>
      <c r="H363" s="68" t="s">
        <v>44</v>
      </c>
      <c r="I363" s="68" t="s">
        <v>44</v>
      </c>
      <c r="J363" s="68" t="s">
        <v>44</v>
      </c>
      <c r="K363" s="68" t="s">
        <v>44</v>
      </c>
      <c r="L363" s="68" t="s">
        <v>44</v>
      </c>
      <c r="M363" s="68" t="s">
        <v>44</v>
      </c>
      <c r="N363" s="68" t="s">
        <v>44</v>
      </c>
      <c r="O363" s="68" t="s">
        <v>44</v>
      </c>
      <c r="P363" s="68" t="s">
        <v>44</v>
      </c>
      <c r="Q363" s="44">
        <f>COUNTIF(F363:P363,"ENTREGUE")/COUNTA(MESES[[#This Row],[FEV]:[DEZ]])</f>
        <v>1</v>
      </c>
    </row>
    <row r="364" spans="1:17" s="39" customFormat="1" ht="15" customHeight="1" x14ac:dyDescent="0.25">
      <c r="A364" s="86" t="s">
        <v>14</v>
      </c>
      <c r="B364" s="87" t="s">
        <v>340</v>
      </c>
      <c r="C364" s="93">
        <v>33091323</v>
      </c>
      <c r="D364" s="88" t="s">
        <v>432</v>
      </c>
      <c r="E364" s="68" t="s">
        <v>44</v>
      </c>
      <c r="F364" s="68" t="s">
        <v>44</v>
      </c>
      <c r="G364" s="68" t="s">
        <v>44</v>
      </c>
      <c r="H364" s="68" t="s">
        <v>44</v>
      </c>
      <c r="I364" s="68" t="s">
        <v>44</v>
      </c>
      <c r="J364" s="68" t="s">
        <v>44</v>
      </c>
      <c r="K364" s="68" t="s">
        <v>44</v>
      </c>
      <c r="L364" s="68" t="s">
        <v>44</v>
      </c>
      <c r="M364" s="68" t="s">
        <v>44</v>
      </c>
      <c r="N364" s="68" t="s">
        <v>44</v>
      </c>
      <c r="O364" s="68" t="s">
        <v>44</v>
      </c>
      <c r="P364" s="68" t="s">
        <v>44</v>
      </c>
      <c r="Q364" s="44">
        <f>COUNTIF(F364:P364,"ENTREGUE")/COUNTA(MESES[[#This Row],[FEV]:[DEZ]])</f>
        <v>1</v>
      </c>
    </row>
    <row r="365" spans="1:17" s="39" customFormat="1" ht="15" customHeight="1" x14ac:dyDescent="0.25">
      <c r="A365" s="86" t="s">
        <v>14</v>
      </c>
      <c r="B365" s="87" t="s">
        <v>340</v>
      </c>
      <c r="C365" s="93">
        <v>33091897</v>
      </c>
      <c r="D365" s="88" t="s">
        <v>433</v>
      </c>
      <c r="E365" s="68" t="s">
        <v>44</v>
      </c>
      <c r="F365" s="68" t="s">
        <v>44</v>
      </c>
      <c r="G365" s="68" t="s">
        <v>44</v>
      </c>
      <c r="H365" s="68" t="s">
        <v>44</v>
      </c>
      <c r="I365" s="68" t="s">
        <v>44</v>
      </c>
      <c r="J365" s="68" t="s">
        <v>44</v>
      </c>
      <c r="K365" s="68" t="s">
        <v>44</v>
      </c>
      <c r="L365" s="68" t="s">
        <v>44</v>
      </c>
      <c r="M365" s="68" t="s">
        <v>44</v>
      </c>
      <c r="N365" s="68" t="s">
        <v>44</v>
      </c>
      <c r="O365" s="68" t="s">
        <v>44</v>
      </c>
      <c r="P365" s="68" t="s">
        <v>44</v>
      </c>
      <c r="Q365" s="44">
        <f>COUNTIF(F365:P365,"ENTREGUE")/COUNTA(MESES[[#This Row],[FEV]:[DEZ]])</f>
        <v>1</v>
      </c>
    </row>
    <row r="366" spans="1:17" s="39" customFormat="1" ht="15" customHeight="1" x14ac:dyDescent="0.25">
      <c r="A366" s="86" t="s">
        <v>15</v>
      </c>
      <c r="B366" s="87" t="s">
        <v>215</v>
      </c>
      <c r="C366" s="93">
        <v>33120692</v>
      </c>
      <c r="D366" s="88" t="s">
        <v>434</v>
      </c>
      <c r="E366" s="134" t="s">
        <v>44</v>
      </c>
      <c r="F366" s="68" t="s">
        <v>44</v>
      </c>
      <c r="G366" s="68" t="s">
        <v>44</v>
      </c>
      <c r="H366" s="68" t="s">
        <v>44</v>
      </c>
      <c r="I366" s="68" t="s">
        <v>44</v>
      </c>
      <c r="J366" s="68" t="s">
        <v>44</v>
      </c>
      <c r="K366" s="68" t="s">
        <v>44</v>
      </c>
      <c r="L366" s="68" t="s">
        <v>44</v>
      </c>
      <c r="M366" s="68" t="s">
        <v>44</v>
      </c>
      <c r="N366" s="68" t="s">
        <v>44</v>
      </c>
      <c r="O366" s="68" t="s">
        <v>44</v>
      </c>
      <c r="P366" s="68" t="s">
        <v>44</v>
      </c>
      <c r="Q366" s="44">
        <f>COUNTIF(F366:P366,"ENTREGUE")/COUNTA(MESES[[#This Row],[FEV]:[DEZ]])</f>
        <v>1</v>
      </c>
    </row>
    <row r="367" spans="1:17" s="39" customFormat="1" ht="15" customHeight="1" x14ac:dyDescent="0.25">
      <c r="A367" s="86" t="s">
        <v>15</v>
      </c>
      <c r="B367" s="87" t="s">
        <v>215</v>
      </c>
      <c r="C367" s="93">
        <v>33086540</v>
      </c>
      <c r="D367" s="88" t="s">
        <v>435</v>
      </c>
      <c r="E367" s="134" t="s">
        <v>45</v>
      </c>
      <c r="F367" s="68" t="s">
        <v>45</v>
      </c>
      <c r="G367" s="68" t="s">
        <v>45</v>
      </c>
      <c r="H367" s="68" t="s">
        <v>45</v>
      </c>
      <c r="I367" s="68" t="s">
        <v>45</v>
      </c>
      <c r="J367" s="68" t="s">
        <v>45</v>
      </c>
      <c r="K367" s="68" t="s">
        <v>44</v>
      </c>
      <c r="L367" s="68" t="s">
        <v>44</v>
      </c>
      <c r="M367" s="68" t="s">
        <v>45</v>
      </c>
      <c r="N367" s="68" t="s">
        <v>45</v>
      </c>
      <c r="O367" s="68" t="s">
        <v>45</v>
      </c>
      <c r="P367" s="68" t="s">
        <v>45</v>
      </c>
      <c r="Q367" s="44">
        <f>COUNTIF(F367:P367,"ENTREGUE")/COUNTA(MESES[[#This Row],[FEV]:[DEZ]])</f>
        <v>0.18181818181818182</v>
      </c>
    </row>
    <row r="368" spans="1:17" s="39" customFormat="1" ht="15" customHeight="1" x14ac:dyDescent="0.25">
      <c r="A368" s="86" t="s">
        <v>15</v>
      </c>
      <c r="B368" s="87" t="s">
        <v>215</v>
      </c>
      <c r="C368" s="93">
        <v>33074160</v>
      </c>
      <c r="D368" s="88" t="s">
        <v>436</v>
      </c>
      <c r="E368" s="134" t="s">
        <v>44</v>
      </c>
      <c r="F368" s="68" t="s">
        <v>44</v>
      </c>
      <c r="G368" s="68" t="s">
        <v>44</v>
      </c>
      <c r="H368" s="68" t="s">
        <v>44</v>
      </c>
      <c r="I368" s="68" t="s">
        <v>44</v>
      </c>
      <c r="J368" s="68" t="s">
        <v>44</v>
      </c>
      <c r="K368" s="68" t="s">
        <v>44</v>
      </c>
      <c r="L368" s="68" t="s">
        <v>44</v>
      </c>
      <c r="M368" s="68" t="s">
        <v>44</v>
      </c>
      <c r="N368" s="68" t="s">
        <v>44</v>
      </c>
      <c r="O368" s="68" t="s">
        <v>44</v>
      </c>
      <c r="P368" s="68" t="s">
        <v>44</v>
      </c>
      <c r="Q368" s="44">
        <f>COUNTIF(F368:P368,"ENTREGUE")/COUNTA(MESES[[#This Row],[FEV]:[DEZ]])</f>
        <v>1</v>
      </c>
    </row>
    <row r="369" spans="1:17" s="39" customFormat="1" ht="15" customHeight="1" x14ac:dyDescent="0.25">
      <c r="A369" s="86" t="s">
        <v>15</v>
      </c>
      <c r="B369" s="87" t="s">
        <v>215</v>
      </c>
      <c r="C369" s="93">
        <v>33071535</v>
      </c>
      <c r="D369" s="88" t="s">
        <v>437</v>
      </c>
      <c r="E369" s="134" t="s">
        <v>44</v>
      </c>
      <c r="F369" s="68" t="s">
        <v>44</v>
      </c>
      <c r="G369" s="68" t="s">
        <v>44</v>
      </c>
      <c r="H369" s="68" t="s">
        <v>44</v>
      </c>
      <c r="I369" s="68" t="s">
        <v>44</v>
      </c>
      <c r="J369" s="68" t="s">
        <v>44</v>
      </c>
      <c r="K369" s="68" t="s">
        <v>44</v>
      </c>
      <c r="L369" s="68" t="s">
        <v>44</v>
      </c>
      <c r="M369" s="68" t="s">
        <v>44</v>
      </c>
      <c r="N369" s="68" t="s">
        <v>44</v>
      </c>
      <c r="O369" s="68" t="s">
        <v>44</v>
      </c>
      <c r="P369" s="68" t="s">
        <v>45</v>
      </c>
      <c r="Q369" s="44">
        <f>COUNTIF(F369:P369,"ENTREGUE")/COUNTA(MESES[[#This Row],[FEV]:[DEZ]])</f>
        <v>0.90909090909090906</v>
      </c>
    </row>
    <row r="370" spans="1:17" s="39" customFormat="1" ht="15" customHeight="1" x14ac:dyDescent="0.25">
      <c r="A370" s="86" t="s">
        <v>15</v>
      </c>
      <c r="B370" s="87" t="s">
        <v>215</v>
      </c>
      <c r="C370" s="93">
        <v>33074798</v>
      </c>
      <c r="D370" s="88" t="s">
        <v>438</v>
      </c>
      <c r="E370" s="134" t="s">
        <v>44</v>
      </c>
      <c r="F370" s="68" t="s">
        <v>44</v>
      </c>
      <c r="G370" s="68" t="s">
        <v>44</v>
      </c>
      <c r="H370" s="68" t="s">
        <v>44</v>
      </c>
      <c r="I370" s="68" t="s">
        <v>44</v>
      </c>
      <c r="J370" s="68" t="s">
        <v>44</v>
      </c>
      <c r="K370" s="68" t="s">
        <v>44</v>
      </c>
      <c r="L370" s="68" t="s">
        <v>44</v>
      </c>
      <c r="M370" s="68" t="s">
        <v>44</v>
      </c>
      <c r="N370" s="68" t="s">
        <v>44</v>
      </c>
      <c r="O370" s="68" t="s">
        <v>44</v>
      </c>
      <c r="P370" s="68" t="s">
        <v>45</v>
      </c>
      <c r="Q370" s="44">
        <f>COUNTIF(F370:P370,"ENTREGUE")/COUNTA(MESES[[#This Row],[FEV]:[DEZ]])</f>
        <v>0.90909090909090906</v>
      </c>
    </row>
    <row r="371" spans="1:17" s="39" customFormat="1" ht="15" customHeight="1" x14ac:dyDescent="0.25">
      <c r="A371" s="86" t="s">
        <v>15</v>
      </c>
      <c r="B371" s="87" t="s">
        <v>215</v>
      </c>
      <c r="C371" s="93">
        <v>33085463</v>
      </c>
      <c r="D371" s="88" t="s">
        <v>439</v>
      </c>
      <c r="E371" s="134" t="s">
        <v>44</v>
      </c>
      <c r="F371" s="68" t="s">
        <v>44</v>
      </c>
      <c r="G371" s="68" t="s">
        <v>44</v>
      </c>
      <c r="H371" s="68" t="s">
        <v>44</v>
      </c>
      <c r="I371" s="68" t="s">
        <v>44</v>
      </c>
      <c r="J371" s="68" t="s">
        <v>44</v>
      </c>
      <c r="K371" s="68" t="s">
        <v>44</v>
      </c>
      <c r="L371" s="68" t="s">
        <v>44</v>
      </c>
      <c r="M371" s="68" t="s">
        <v>44</v>
      </c>
      <c r="N371" s="68" t="s">
        <v>44</v>
      </c>
      <c r="O371" s="68" t="s">
        <v>44</v>
      </c>
      <c r="P371" s="68" t="s">
        <v>44</v>
      </c>
      <c r="Q371" s="44">
        <f>COUNTIF(F371:P371,"ENTREGUE")/COUNTA(MESES[[#This Row],[FEV]:[DEZ]])</f>
        <v>1</v>
      </c>
    </row>
    <row r="372" spans="1:17" s="39" customFormat="1" ht="15" customHeight="1" x14ac:dyDescent="0.25">
      <c r="A372" s="86" t="s">
        <v>15</v>
      </c>
      <c r="B372" s="87" t="s">
        <v>215</v>
      </c>
      <c r="C372" s="93">
        <v>33140715</v>
      </c>
      <c r="D372" s="88" t="s">
        <v>440</v>
      </c>
      <c r="E372" s="134" t="s">
        <v>44</v>
      </c>
      <c r="F372" s="68" t="s">
        <v>44</v>
      </c>
      <c r="G372" s="68" t="s">
        <v>44</v>
      </c>
      <c r="H372" s="68" t="s">
        <v>44</v>
      </c>
      <c r="I372" s="68" t="s">
        <v>44</v>
      </c>
      <c r="J372" s="68" t="s">
        <v>44</v>
      </c>
      <c r="K372" s="68" t="s">
        <v>44</v>
      </c>
      <c r="L372" s="68" t="s">
        <v>44</v>
      </c>
      <c r="M372" s="68" t="s">
        <v>44</v>
      </c>
      <c r="N372" s="68" t="s">
        <v>44</v>
      </c>
      <c r="O372" s="68" t="s">
        <v>44</v>
      </c>
      <c r="P372" s="68" t="s">
        <v>44</v>
      </c>
      <c r="Q372" s="44">
        <f>COUNTIF(F372:P372,"ENTREGUE")/COUNTA(MESES[[#This Row],[FEV]:[DEZ]])</f>
        <v>1</v>
      </c>
    </row>
    <row r="373" spans="1:17" s="39" customFormat="1" ht="15" customHeight="1" x14ac:dyDescent="0.25">
      <c r="A373" s="86" t="s">
        <v>15</v>
      </c>
      <c r="B373" s="87" t="s">
        <v>215</v>
      </c>
      <c r="C373" s="93">
        <v>33068844</v>
      </c>
      <c r="D373" s="88" t="s">
        <v>441</v>
      </c>
      <c r="E373" s="134" t="s">
        <v>44</v>
      </c>
      <c r="F373" s="68" t="s">
        <v>44</v>
      </c>
      <c r="G373" s="68" t="s">
        <v>44</v>
      </c>
      <c r="H373" s="68" t="s">
        <v>44</v>
      </c>
      <c r="I373" s="68" t="s">
        <v>44</v>
      </c>
      <c r="J373" s="68" t="s">
        <v>44</v>
      </c>
      <c r="K373" s="68" t="s">
        <v>44</v>
      </c>
      <c r="L373" s="68" t="s">
        <v>44</v>
      </c>
      <c r="M373" s="68" t="s">
        <v>44</v>
      </c>
      <c r="N373" s="68" t="s">
        <v>44</v>
      </c>
      <c r="O373" s="68" t="s">
        <v>44</v>
      </c>
      <c r="P373" s="68" t="s">
        <v>44</v>
      </c>
      <c r="Q373" s="44">
        <f>COUNTIF(F373:P373,"ENTREGUE")/COUNTA(MESES[[#This Row],[FEV]:[DEZ]])</f>
        <v>1</v>
      </c>
    </row>
    <row r="374" spans="1:17" s="39" customFormat="1" ht="15" customHeight="1" x14ac:dyDescent="0.25">
      <c r="A374" s="86" t="s">
        <v>15</v>
      </c>
      <c r="B374" s="87" t="s">
        <v>215</v>
      </c>
      <c r="C374" s="93">
        <v>33072078</v>
      </c>
      <c r="D374" s="88" t="s">
        <v>442</v>
      </c>
      <c r="E374" s="134" t="s">
        <v>44</v>
      </c>
      <c r="F374" s="68" t="s">
        <v>44</v>
      </c>
      <c r="G374" s="68" t="s">
        <v>44</v>
      </c>
      <c r="H374" s="68" t="s">
        <v>44</v>
      </c>
      <c r="I374" s="68" t="s">
        <v>44</v>
      </c>
      <c r="J374" s="68" t="s">
        <v>44</v>
      </c>
      <c r="K374" s="68" t="s">
        <v>44</v>
      </c>
      <c r="L374" s="68" t="s">
        <v>44</v>
      </c>
      <c r="M374" s="68" t="s">
        <v>44</v>
      </c>
      <c r="N374" s="68" t="s">
        <v>44</v>
      </c>
      <c r="O374" s="68" t="s">
        <v>44</v>
      </c>
      <c r="P374" s="68" t="s">
        <v>44</v>
      </c>
      <c r="Q374" s="44">
        <f>COUNTIF(F374:P374,"ENTREGUE")/COUNTA(MESES[[#This Row],[FEV]:[DEZ]])</f>
        <v>1</v>
      </c>
    </row>
    <row r="375" spans="1:17" s="39" customFormat="1" ht="15" customHeight="1" x14ac:dyDescent="0.25">
      <c r="A375" s="86" t="s">
        <v>15</v>
      </c>
      <c r="B375" s="87" t="s">
        <v>215</v>
      </c>
      <c r="C375" s="93">
        <v>33086729</v>
      </c>
      <c r="D375" s="88" t="s">
        <v>443</v>
      </c>
      <c r="E375" s="134" t="s">
        <v>44</v>
      </c>
      <c r="F375" s="68" t="s">
        <v>44</v>
      </c>
      <c r="G375" s="68" t="s">
        <v>44</v>
      </c>
      <c r="H375" s="68" t="s">
        <v>44</v>
      </c>
      <c r="I375" s="68" t="s">
        <v>44</v>
      </c>
      <c r="J375" s="68" t="s">
        <v>44</v>
      </c>
      <c r="K375" s="68" t="s">
        <v>44</v>
      </c>
      <c r="L375" s="68" t="s">
        <v>44</v>
      </c>
      <c r="M375" s="68" t="s">
        <v>44</v>
      </c>
      <c r="N375" s="68" t="s">
        <v>44</v>
      </c>
      <c r="O375" s="68" t="s">
        <v>44</v>
      </c>
      <c r="P375" s="68" t="s">
        <v>44</v>
      </c>
      <c r="Q375" s="44">
        <f>COUNTIF(F375:P375,"ENTREGUE")/COUNTA(MESES[[#This Row],[FEV]:[DEZ]])</f>
        <v>1</v>
      </c>
    </row>
    <row r="376" spans="1:17" s="39" customFormat="1" ht="15" customHeight="1" x14ac:dyDescent="0.25">
      <c r="A376" s="86" t="s">
        <v>15</v>
      </c>
      <c r="B376" s="87" t="s">
        <v>215</v>
      </c>
      <c r="C376" s="93">
        <v>33095078</v>
      </c>
      <c r="D376" s="88" t="s">
        <v>444</v>
      </c>
      <c r="E376" s="134" t="s">
        <v>44</v>
      </c>
      <c r="F376" s="68" t="s">
        <v>44</v>
      </c>
      <c r="G376" s="68" t="s">
        <v>44</v>
      </c>
      <c r="H376" s="68" t="s">
        <v>44</v>
      </c>
      <c r="I376" s="68" t="s">
        <v>44</v>
      </c>
      <c r="J376" s="68" t="s">
        <v>44</v>
      </c>
      <c r="K376" s="68" t="s">
        <v>44</v>
      </c>
      <c r="L376" s="68" t="s">
        <v>44</v>
      </c>
      <c r="M376" s="68" t="s">
        <v>44</v>
      </c>
      <c r="N376" s="68" t="s">
        <v>44</v>
      </c>
      <c r="O376" s="68" t="s">
        <v>44</v>
      </c>
      <c r="P376" s="68" t="s">
        <v>44</v>
      </c>
      <c r="Q376" s="44">
        <f>COUNTIF(F376:P376,"ENTREGUE")/COUNTA(MESES[[#This Row],[FEV]:[DEZ]])</f>
        <v>1</v>
      </c>
    </row>
    <row r="377" spans="1:17" s="39" customFormat="1" ht="15" customHeight="1" x14ac:dyDescent="0.25">
      <c r="A377" s="86" t="s">
        <v>15</v>
      </c>
      <c r="B377" s="87" t="s">
        <v>215</v>
      </c>
      <c r="C377" s="93">
        <v>33071543</v>
      </c>
      <c r="D377" s="88" t="s">
        <v>445</v>
      </c>
      <c r="E377" s="134" t="s">
        <v>44</v>
      </c>
      <c r="F377" s="68" t="s">
        <v>44</v>
      </c>
      <c r="G377" s="68" t="s">
        <v>44</v>
      </c>
      <c r="H377" s="68" t="s">
        <v>44</v>
      </c>
      <c r="I377" s="68" t="s">
        <v>44</v>
      </c>
      <c r="J377" s="68" t="s">
        <v>44</v>
      </c>
      <c r="K377" s="68" t="s">
        <v>44</v>
      </c>
      <c r="L377" s="68" t="s">
        <v>44</v>
      </c>
      <c r="M377" s="68" t="s">
        <v>44</v>
      </c>
      <c r="N377" s="68" t="s">
        <v>44</v>
      </c>
      <c r="O377" s="68" t="s">
        <v>44</v>
      </c>
      <c r="P377" s="68" t="s">
        <v>44</v>
      </c>
      <c r="Q377" s="44">
        <f>COUNTIF(F377:P377,"ENTREGUE")/COUNTA(MESES[[#This Row],[FEV]:[DEZ]])</f>
        <v>1</v>
      </c>
    </row>
    <row r="378" spans="1:17" s="39" customFormat="1" ht="15" customHeight="1" x14ac:dyDescent="0.25">
      <c r="A378" s="86" t="s">
        <v>15</v>
      </c>
      <c r="B378" s="87" t="s">
        <v>215</v>
      </c>
      <c r="C378" s="93">
        <v>33070148</v>
      </c>
      <c r="D378" s="88" t="s">
        <v>446</v>
      </c>
      <c r="E378" s="134" t="s">
        <v>44</v>
      </c>
      <c r="F378" s="68" t="s">
        <v>44</v>
      </c>
      <c r="G378" s="68" t="s">
        <v>44</v>
      </c>
      <c r="H378" s="68" t="s">
        <v>44</v>
      </c>
      <c r="I378" s="68" t="s">
        <v>44</v>
      </c>
      <c r="J378" s="68" t="s">
        <v>44</v>
      </c>
      <c r="K378" s="68" t="s">
        <v>44</v>
      </c>
      <c r="L378" s="68" t="s">
        <v>44</v>
      </c>
      <c r="M378" s="68" t="s">
        <v>44</v>
      </c>
      <c r="N378" s="68" t="s">
        <v>44</v>
      </c>
      <c r="O378" s="68" t="s">
        <v>44</v>
      </c>
      <c r="P378" s="68" t="s">
        <v>44</v>
      </c>
      <c r="Q378" s="44">
        <f>COUNTIF(F378:P378,"ENTREGUE")/COUNTA(MESES[[#This Row],[FEV]:[DEZ]])</f>
        <v>1</v>
      </c>
    </row>
    <row r="379" spans="1:17" s="39" customFormat="1" ht="15" customHeight="1" x14ac:dyDescent="0.25">
      <c r="A379" s="86" t="s">
        <v>15</v>
      </c>
      <c r="B379" s="87" t="s">
        <v>215</v>
      </c>
      <c r="C379" s="93">
        <v>33075689</v>
      </c>
      <c r="D379" s="88" t="s">
        <v>447</v>
      </c>
      <c r="E379" s="134" t="s">
        <v>44</v>
      </c>
      <c r="F379" s="68" t="s">
        <v>44</v>
      </c>
      <c r="G379" s="68" t="s">
        <v>44</v>
      </c>
      <c r="H379" s="68" t="s">
        <v>44</v>
      </c>
      <c r="I379" s="68" t="s">
        <v>44</v>
      </c>
      <c r="J379" s="68" t="s">
        <v>44</v>
      </c>
      <c r="K379" s="68" t="s">
        <v>44</v>
      </c>
      <c r="L379" s="68" t="s">
        <v>44</v>
      </c>
      <c r="M379" s="68" t="s">
        <v>44</v>
      </c>
      <c r="N379" s="68" t="s">
        <v>44</v>
      </c>
      <c r="O379" s="68" t="s">
        <v>44</v>
      </c>
      <c r="P379" s="68" t="s">
        <v>44</v>
      </c>
      <c r="Q379" s="44">
        <f>COUNTIF(F379:P379,"ENTREGUE")/COUNTA(MESES[[#This Row],[FEV]:[DEZ]])</f>
        <v>1</v>
      </c>
    </row>
    <row r="380" spans="1:17" s="39" customFormat="1" ht="15" customHeight="1" x14ac:dyDescent="0.25">
      <c r="A380" s="86" t="s">
        <v>15</v>
      </c>
      <c r="B380" s="87" t="s">
        <v>215</v>
      </c>
      <c r="C380" s="93">
        <v>33071551</v>
      </c>
      <c r="D380" s="88" t="s">
        <v>448</v>
      </c>
      <c r="E380" s="134" t="s">
        <v>44</v>
      </c>
      <c r="F380" s="68" t="s">
        <v>44</v>
      </c>
      <c r="G380" s="68" t="s">
        <v>44</v>
      </c>
      <c r="H380" s="68" t="s">
        <v>44</v>
      </c>
      <c r="I380" s="68" t="s">
        <v>44</v>
      </c>
      <c r="J380" s="68" t="s">
        <v>44</v>
      </c>
      <c r="K380" s="68" t="s">
        <v>44</v>
      </c>
      <c r="L380" s="68" t="s">
        <v>44</v>
      </c>
      <c r="M380" s="68" t="s">
        <v>44</v>
      </c>
      <c r="N380" s="68" t="s">
        <v>44</v>
      </c>
      <c r="O380" s="68" t="s">
        <v>44</v>
      </c>
      <c r="P380" s="68" t="s">
        <v>44</v>
      </c>
      <c r="Q380" s="44">
        <f>COUNTIF(F380:P380,"ENTREGUE")/COUNTA(MESES[[#This Row],[FEV]:[DEZ]])</f>
        <v>1</v>
      </c>
    </row>
    <row r="381" spans="1:17" s="39" customFormat="1" ht="15" customHeight="1" x14ac:dyDescent="0.25">
      <c r="A381" s="86" t="s">
        <v>15</v>
      </c>
      <c r="B381" s="87" t="s">
        <v>215</v>
      </c>
      <c r="C381" s="93">
        <v>33075174</v>
      </c>
      <c r="D381" s="88" t="s">
        <v>449</v>
      </c>
      <c r="E381" s="134" t="s">
        <v>44</v>
      </c>
      <c r="F381" s="68" t="s">
        <v>44</v>
      </c>
      <c r="G381" s="68" t="s">
        <v>44</v>
      </c>
      <c r="H381" s="68" t="s">
        <v>44</v>
      </c>
      <c r="I381" s="68" t="s">
        <v>44</v>
      </c>
      <c r="J381" s="68" t="s">
        <v>44</v>
      </c>
      <c r="K381" s="68" t="s">
        <v>44</v>
      </c>
      <c r="L381" s="68" t="s">
        <v>44</v>
      </c>
      <c r="M381" s="68" t="s">
        <v>44</v>
      </c>
      <c r="N381" s="68" t="s">
        <v>44</v>
      </c>
      <c r="O381" s="68" t="s">
        <v>44</v>
      </c>
      <c r="P381" s="68" t="s">
        <v>44</v>
      </c>
      <c r="Q381" s="44">
        <f>COUNTIF(F381:P381,"ENTREGUE")/COUNTA(MESES[[#This Row],[FEV]:[DEZ]])</f>
        <v>1</v>
      </c>
    </row>
    <row r="382" spans="1:17" s="39" customFormat="1" ht="15" customHeight="1" x14ac:dyDescent="0.25">
      <c r="A382" s="86" t="s">
        <v>15</v>
      </c>
      <c r="B382" s="87" t="s">
        <v>215</v>
      </c>
      <c r="C382" s="93">
        <v>33070156</v>
      </c>
      <c r="D382" s="88" t="s">
        <v>450</v>
      </c>
      <c r="E382" s="134" t="s">
        <v>44</v>
      </c>
      <c r="F382" s="68" t="s">
        <v>44</v>
      </c>
      <c r="G382" s="68" t="s">
        <v>44</v>
      </c>
      <c r="H382" s="68" t="s">
        <v>44</v>
      </c>
      <c r="I382" s="68" t="s">
        <v>44</v>
      </c>
      <c r="J382" s="68" t="s">
        <v>44</v>
      </c>
      <c r="K382" s="68" t="s">
        <v>44</v>
      </c>
      <c r="L382" s="68" t="s">
        <v>44</v>
      </c>
      <c r="M382" s="68" t="s">
        <v>44</v>
      </c>
      <c r="N382" s="68" t="s">
        <v>44</v>
      </c>
      <c r="O382" s="68" t="s">
        <v>44</v>
      </c>
      <c r="P382" s="68" t="s">
        <v>44</v>
      </c>
      <c r="Q382" s="44">
        <f>COUNTIF(F382:P382,"ENTREGUE")/COUNTA(MESES[[#This Row],[FEV]:[DEZ]])</f>
        <v>1</v>
      </c>
    </row>
    <row r="383" spans="1:17" s="39" customFormat="1" ht="15" customHeight="1" x14ac:dyDescent="0.25">
      <c r="A383" s="86" t="s">
        <v>15</v>
      </c>
      <c r="B383" s="87" t="s">
        <v>215</v>
      </c>
      <c r="C383" s="93">
        <v>33075182</v>
      </c>
      <c r="D383" s="88" t="s">
        <v>451</v>
      </c>
      <c r="E383" s="134" t="s">
        <v>44</v>
      </c>
      <c r="F383" s="68" t="s">
        <v>44</v>
      </c>
      <c r="G383" s="68" t="s">
        <v>44</v>
      </c>
      <c r="H383" s="68" t="s">
        <v>44</v>
      </c>
      <c r="I383" s="68" t="s">
        <v>44</v>
      </c>
      <c r="J383" s="68" t="s">
        <v>44</v>
      </c>
      <c r="K383" s="68" t="s">
        <v>44</v>
      </c>
      <c r="L383" s="68" t="s">
        <v>44</v>
      </c>
      <c r="M383" s="68" t="s">
        <v>44</v>
      </c>
      <c r="N383" s="68" t="s">
        <v>44</v>
      </c>
      <c r="O383" s="68" t="s">
        <v>44</v>
      </c>
      <c r="P383" s="68" t="s">
        <v>44</v>
      </c>
      <c r="Q383" s="44">
        <f>COUNTIF(F383:P383,"ENTREGUE")/COUNTA(MESES[[#This Row],[FEV]:[DEZ]])</f>
        <v>1</v>
      </c>
    </row>
    <row r="384" spans="1:17" s="39" customFormat="1" ht="15" customHeight="1" x14ac:dyDescent="0.25">
      <c r="A384" s="86" t="s">
        <v>15</v>
      </c>
      <c r="B384" s="87" t="s">
        <v>215</v>
      </c>
      <c r="C384" s="93">
        <v>33132887</v>
      </c>
      <c r="D384" s="88" t="s">
        <v>452</v>
      </c>
      <c r="E384" s="134" t="s">
        <v>44</v>
      </c>
      <c r="F384" s="68" t="s">
        <v>44</v>
      </c>
      <c r="G384" s="68" t="s">
        <v>44</v>
      </c>
      <c r="H384" s="68" t="s">
        <v>44</v>
      </c>
      <c r="I384" s="68" t="s">
        <v>44</v>
      </c>
      <c r="J384" s="68" t="s">
        <v>44</v>
      </c>
      <c r="K384" s="68" t="s">
        <v>44</v>
      </c>
      <c r="L384" s="68" t="s">
        <v>44</v>
      </c>
      <c r="M384" s="68" t="s">
        <v>44</v>
      </c>
      <c r="N384" s="68" t="s">
        <v>44</v>
      </c>
      <c r="O384" s="68" t="s">
        <v>44</v>
      </c>
      <c r="P384" s="68" t="s">
        <v>44</v>
      </c>
      <c r="Q384" s="44">
        <f>COUNTIF(F384:P384,"ENTREGUE")/COUNTA(MESES[[#This Row],[FEV]:[DEZ]])</f>
        <v>1</v>
      </c>
    </row>
    <row r="385" spans="1:17" s="39" customFormat="1" ht="15" customHeight="1" x14ac:dyDescent="0.25">
      <c r="A385" s="86" t="s">
        <v>15</v>
      </c>
      <c r="B385" s="87" t="s">
        <v>215</v>
      </c>
      <c r="C385" s="93">
        <v>33075719</v>
      </c>
      <c r="D385" s="88" t="s">
        <v>453</v>
      </c>
      <c r="E385" s="134" t="s">
        <v>44</v>
      </c>
      <c r="F385" s="68" t="s">
        <v>44</v>
      </c>
      <c r="G385" s="68" t="s">
        <v>44</v>
      </c>
      <c r="H385" s="68" t="s">
        <v>44</v>
      </c>
      <c r="I385" s="68" t="s">
        <v>44</v>
      </c>
      <c r="J385" s="68" t="s">
        <v>44</v>
      </c>
      <c r="K385" s="68" t="s">
        <v>44</v>
      </c>
      <c r="L385" s="68" t="s">
        <v>44</v>
      </c>
      <c r="M385" s="68" t="s">
        <v>44</v>
      </c>
      <c r="N385" s="68" t="s">
        <v>44</v>
      </c>
      <c r="O385" s="68" t="s">
        <v>44</v>
      </c>
      <c r="P385" s="68" t="s">
        <v>44</v>
      </c>
      <c r="Q385" s="44">
        <f>COUNTIF(F385:P385,"ENTREGUE")/COUNTA(MESES[[#This Row],[FEV]:[DEZ]])</f>
        <v>1</v>
      </c>
    </row>
    <row r="386" spans="1:17" s="39" customFormat="1" ht="15" customHeight="1" x14ac:dyDescent="0.25">
      <c r="A386" s="86" t="s">
        <v>15</v>
      </c>
      <c r="B386" s="87" t="s">
        <v>215</v>
      </c>
      <c r="C386" s="93">
        <v>33070164</v>
      </c>
      <c r="D386" s="88" t="s">
        <v>454</v>
      </c>
      <c r="E386" s="134" t="s">
        <v>44</v>
      </c>
      <c r="F386" s="68" t="s">
        <v>44</v>
      </c>
      <c r="G386" s="68" t="s">
        <v>44</v>
      </c>
      <c r="H386" s="68" t="s">
        <v>44</v>
      </c>
      <c r="I386" s="68" t="s">
        <v>44</v>
      </c>
      <c r="J386" s="68" t="s">
        <v>44</v>
      </c>
      <c r="K386" s="68" t="s">
        <v>44</v>
      </c>
      <c r="L386" s="68" t="s">
        <v>44</v>
      </c>
      <c r="M386" s="68" t="s">
        <v>45</v>
      </c>
      <c r="N386" s="68" t="s">
        <v>45</v>
      </c>
      <c r="O386" s="68" t="s">
        <v>45</v>
      </c>
      <c r="P386" s="68" t="s">
        <v>45</v>
      </c>
      <c r="Q386" s="44">
        <f>COUNTIF(F386:P386,"ENTREGUE")/COUNTA(MESES[[#This Row],[FEV]:[DEZ]])</f>
        <v>0.63636363636363635</v>
      </c>
    </row>
    <row r="387" spans="1:17" s="39" customFormat="1" ht="15" customHeight="1" x14ac:dyDescent="0.25">
      <c r="A387" s="86" t="s">
        <v>15</v>
      </c>
      <c r="B387" s="87" t="s">
        <v>215</v>
      </c>
      <c r="C387" s="93">
        <v>33140030</v>
      </c>
      <c r="D387" s="88" t="s">
        <v>455</v>
      </c>
      <c r="E387" s="134" t="s">
        <v>44</v>
      </c>
      <c r="F387" s="68" t="s">
        <v>44</v>
      </c>
      <c r="G387" s="68" t="s">
        <v>44</v>
      </c>
      <c r="H387" s="68" t="s">
        <v>44</v>
      </c>
      <c r="I387" s="68" t="s">
        <v>44</v>
      </c>
      <c r="J387" s="68" t="s">
        <v>44</v>
      </c>
      <c r="K387" s="68" t="s">
        <v>44</v>
      </c>
      <c r="L387" s="68" t="s">
        <v>44</v>
      </c>
      <c r="M387" s="68" t="s">
        <v>44</v>
      </c>
      <c r="N387" s="68" t="s">
        <v>44</v>
      </c>
      <c r="O387" s="68" t="s">
        <v>44</v>
      </c>
      <c r="P387" s="68" t="s">
        <v>44</v>
      </c>
      <c r="Q387" s="44">
        <f>COUNTIF(F387:P387,"ENTREGUE")/COUNTA(MESES[[#This Row],[FEV]:[DEZ]])</f>
        <v>1</v>
      </c>
    </row>
    <row r="388" spans="1:17" s="39" customFormat="1" ht="15" customHeight="1" x14ac:dyDescent="0.25">
      <c r="A388" s="86" t="s">
        <v>15</v>
      </c>
      <c r="B388" s="87" t="s">
        <v>215</v>
      </c>
      <c r="C388" s="93">
        <v>33062277</v>
      </c>
      <c r="D388" s="88" t="s">
        <v>456</v>
      </c>
      <c r="E388" s="134" t="s">
        <v>44</v>
      </c>
      <c r="F388" s="68" t="s">
        <v>44</v>
      </c>
      <c r="G388" s="68" t="s">
        <v>44</v>
      </c>
      <c r="H388" s="68" t="s">
        <v>44</v>
      </c>
      <c r="I388" s="68" t="s">
        <v>44</v>
      </c>
      <c r="J388" s="68" t="s">
        <v>44</v>
      </c>
      <c r="K388" s="68" t="s">
        <v>44</v>
      </c>
      <c r="L388" s="68" t="s">
        <v>44</v>
      </c>
      <c r="M388" s="68" t="s">
        <v>44</v>
      </c>
      <c r="N388" s="68" t="s">
        <v>44</v>
      </c>
      <c r="O388" s="68" t="s">
        <v>44</v>
      </c>
      <c r="P388" s="68" t="s">
        <v>44</v>
      </c>
      <c r="Q388" s="44">
        <f>COUNTIF(F388:P388,"ENTREGUE")/COUNTA(MESES[[#This Row],[FEV]:[DEZ]])</f>
        <v>1</v>
      </c>
    </row>
    <row r="389" spans="1:17" s="39" customFormat="1" ht="15" customHeight="1" x14ac:dyDescent="0.25">
      <c r="A389" s="86" t="s">
        <v>15</v>
      </c>
      <c r="B389" s="87" t="s">
        <v>215</v>
      </c>
      <c r="C389" s="93">
        <v>33086753</v>
      </c>
      <c r="D389" s="88" t="s">
        <v>457</v>
      </c>
      <c r="E389" s="134" t="s">
        <v>44</v>
      </c>
      <c r="F389" s="68" t="s">
        <v>44</v>
      </c>
      <c r="G389" s="68" t="s">
        <v>44</v>
      </c>
      <c r="H389" s="68" t="s">
        <v>44</v>
      </c>
      <c r="I389" s="68" t="s">
        <v>44</v>
      </c>
      <c r="J389" s="68" t="s">
        <v>44</v>
      </c>
      <c r="K389" s="68" t="s">
        <v>44</v>
      </c>
      <c r="L389" s="68" t="s">
        <v>44</v>
      </c>
      <c r="M389" s="68" t="s">
        <v>44</v>
      </c>
      <c r="N389" s="68" t="s">
        <v>44</v>
      </c>
      <c r="O389" s="68" t="s">
        <v>44</v>
      </c>
      <c r="P389" s="68" t="s">
        <v>44</v>
      </c>
      <c r="Q389" s="44">
        <f>COUNTIF(F389:P389,"ENTREGUE")/COUNTA(MESES[[#This Row],[FEV]:[DEZ]])</f>
        <v>1</v>
      </c>
    </row>
    <row r="390" spans="1:17" s="39" customFormat="1" ht="15" customHeight="1" x14ac:dyDescent="0.25">
      <c r="A390" s="86" t="s">
        <v>15</v>
      </c>
      <c r="B390" s="87" t="s">
        <v>215</v>
      </c>
      <c r="C390" s="93">
        <v>33558230</v>
      </c>
      <c r="D390" s="88" t="s">
        <v>458</v>
      </c>
      <c r="E390" s="134" t="s">
        <v>44</v>
      </c>
      <c r="F390" s="68" t="s">
        <v>44</v>
      </c>
      <c r="G390" s="68" t="s">
        <v>44</v>
      </c>
      <c r="H390" s="68" t="s">
        <v>44</v>
      </c>
      <c r="I390" s="68" t="s">
        <v>44</v>
      </c>
      <c r="J390" s="68" t="s">
        <v>44</v>
      </c>
      <c r="K390" s="68" t="s">
        <v>44</v>
      </c>
      <c r="L390" s="68" t="s">
        <v>44</v>
      </c>
      <c r="M390" s="68" t="s">
        <v>44</v>
      </c>
      <c r="N390" s="68" t="s">
        <v>44</v>
      </c>
      <c r="O390" s="68" t="s">
        <v>44</v>
      </c>
      <c r="P390" s="68" t="s">
        <v>44</v>
      </c>
      <c r="Q390" s="44">
        <f>COUNTIF(F390:P390,"ENTREGUE")/COUNTA(MESES[[#This Row],[FEV]:[DEZ]])</f>
        <v>1</v>
      </c>
    </row>
    <row r="391" spans="1:17" s="39" customFormat="1" ht="15" customHeight="1" x14ac:dyDescent="0.25">
      <c r="A391" s="86" t="s">
        <v>15</v>
      </c>
      <c r="B391" s="87" t="s">
        <v>215</v>
      </c>
      <c r="C391" s="93">
        <v>33132879</v>
      </c>
      <c r="D391" s="88" t="s">
        <v>459</v>
      </c>
      <c r="E391" s="134" t="s">
        <v>44</v>
      </c>
      <c r="F391" s="68" t="s">
        <v>44</v>
      </c>
      <c r="G391" s="68" t="s">
        <v>44</v>
      </c>
      <c r="H391" s="68" t="s">
        <v>44</v>
      </c>
      <c r="I391" s="68" t="s">
        <v>44</v>
      </c>
      <c r="J391" s="68" t="s">
        <v>44</v>
      </c>
      <c r="K391" s="68" t="s">
        <v>44</v>
      </c>
      <c r="L391" s="68" t="s">
        <v>44</v>
      </c>
      <c r="M391" s="68" t="s">
        <v>44</v>
      </c>
      <c r="N391" s="68" t="s">
        <v>44</v>
      </c>
      <c r="O391" s="68" t="s">
        <v>44</v>
      </c>
      <c r="P391" s="68" t="s">
        <v>44</v>
      </c>
      <c r="Q391" s="44">
        <f>COUNTIF(F391:P391,"ENTREGUE")/COUNTA(MESES[[#This Row],[FEV]:[DEZ]])</f>
        <v>1</v>
      </c>
    </row>
    <row r="392" spans="1:17" s="39" customFormat="1" ht="15" customHeight="1" x14ac:dyDescent="0.25">
      <c r="A392" s="86" t="s">
        <v>15</v>
      </c>
      <c r="B392" s="87" t="s">
        <v>215</v>
      </c>
      <c r="C392" s="93">
        <v>33085765</v>
      </c>
      <c r="D392" s="88" t="s">
        <v>460</v>
      </c>
      <c r="E392" s="134" t="s">
        <v>44</v>
      </c>
      <c r="F392" s="68" t="s">
        <v>44</v>
      </c>
      <c r="G392" s="68" t="s">
        <v>44</v>
      </c>
      <c r="H392" s="68" t="s">
        <v>44</v>
      </c>
      <c r="I392" s="68" t="s">
        <v>44</v>
      </c>
      <c r="J392" s="68" t="s">
        <v>44</v>
      </c>
      <c r="K392" s="68" t="s">
        <v>44</v>
      </c>
      <c r="L392" s="68" t="s">
        <v>44</v>
      </c>
      <c r="M392" s="68" t="s">
        <v>44</v>
      </c>
      <c r="N392" s="68" t="s">
        <v>44</v>
      </c>
      <c r="O392" s="68" t="s">
        <v>44</v>
      </c>
      <c r="P392" s="68" t="s">
        <v>44</v>
      </c>
      <c r="Q392" s="44">
        <f>COUNTIF(F392:P392,"ENTREGUE")/COUNTA(MESES[[#This Row],[FEV]:[DEZ]])</f>
        <v>1</v>
      </c>
    </row>
    <row r="393" spans="1:17" s="39" customFormat="1" ht="15" customHeight="1" x14ac:dyDescent="0.25">
      <c r="A393" s="86" t="s">
        <v>15</v>
      </c>
      <c r="B393" s="87" t="s">
        <v>215</v>
      </c>
      <c r="C393" s="93">
        <v>33070172</v>
      </c>
      <c r="D393" s="88" t="s">
        <v>461</v>
      </c>
      <c r="E393" s="134" t="s">
        <v>44</v>
      </c>
      <c r="F393" s="68" t="s">
        <v>44</v>
      </c>
      <c r="G393" s="68" t="s">
        <v>44</v>
      </c>
      <c r="H393" s="68" t="s">
        <v>44</v>
      </c>
      <c r="I393" s="68" t="s">
        <v>44</v>
      </c>
      <c r="J393" s="68" t="s">
        <v>44</v>
      </c>
      <c r="K393" s="68" t="s">
        <v>44</v>
      </c>
      <c r="L393" s="68" t="s">
        <v>44</v>
      </c>
      <c r="M393" s="68" t="s">
        <v>44</v>
      </c>
      <c r="N393" s="68" t="s">
        <v>44</v>
      </c>
      <c r="O393" s="68" t="s">
        <v>44</v>
      </c>
      <c r="P393" s="68" t="s">
        <v>44</v>
      </c>
      <c r="Q393" s="44">
        <f>COUNTIF(F393:P393,"ENTREGUE")/COUNTA(MESES[[#This Row],[FEV]:[DEZ]])</f>
        <v>1</v>
      </c>
    </row>
    <row r="394" spans="1:17" s="39" customFormat="1" ht="15" customHeight="1" x14ac:dyDescent="0.25">
      <c r="A394" s="86" t="s">
        <v>15</v>
      </c>
      <c r="B394" s="87" t="s">
        <v>215</v>
      </c>
      <c r="C394" s="93">
        <v>33071578</v>
      </c>
      <c r="D394" s="88" t="s">
        <v>462</v>
      </c>
      <c r="E394" s="134" t="s">
        <v>44</v>
      </c>
      <c r="F394" s="68" t="s">
        <v>44</v>
      </c>
      <c r="G394" s="68" t="s">
        <v>44</v>
      </c>
      <c r="H394" s="68" t="s">
        <v>44</v>
      </c>
      <c r="I394" s="68" t="s">
        <v>44</v>
      </c>
      <c r="J394" s="68" t="s">
        <v>44</v>
      </c>
      <c r="K394" s="68" t="s">
        <v>44</v>
      </c>
      <c r="L394" s="68" t="s">
        <v>44</v>
      </c>
      <c r="M394" s="68" t="s">
        <v>44</v>
      </c>
      <c r="N394" s="68" t="s">
        <v>44</v>
      </c>
      <c r="O394" s="68" t="s">
        <v>44</v>
      </c>
      <c r="P394" s="68" t="s">
        <v>44</v>
      </c>
      <c r="Q394" s="44">
        <f>COUNTIF(F394:P394,"ENTREGUE")/COUNTA(MESES[[#This Row],[FEV]:[DEZ]])</f>
        <v>1</v>
      </c>
    </row>
    <row r="395" spans="1:17" s="39" customFormat="1" ht="15" customHeight="1" x14ac:dyDescent="0.25">
      <c r="A395" s="86" t="s">
        <v>15</v>
      </c>
      <c r="B395" s="87" t="s">
        <v>215</v>
      </c>
      <c r="C395" s="93">
        <v>33075760</v>
      </c>
      <c r="D395" s="88" t="s">
        <v>463</v>
      </c>
      <c r="E395" s="134" t="s">
        <v>44</v>
      </c>
      <c r="F395" s="68" t="s">
        <v>44</v>
      </c>
      <c r="G395" s="68" t="s">
        <v>44</v>
      </c>
      <c r="H395" s="68" t="s">
        <v>44</v>
      </c>
      <c r="I395" s="68" t="s">
        <v>44</v>
      </c>
      <c r="J395" s="68" t="s">
        <v>44</v>
      </c>
      <c r="K395" s="68" t="s">
        <v>44</v>
      </c>
      <c r="L395" s="68" t="s">
        <v>44</v>
      </c>
      <c r="M395" s="68" t="s">
        <v>44</v>
      </c>
      <c r="N395" s="68" t="s">
        <v>44</v>
      </c>
      <c r="O395" s="68" t="s">
        <v>44</v>
      </c>
      <c r="P395" s="68" t="s">
        <v>44</v>
      </c>
      <c r="Q395" s="44">
        <f>COUNTIF(F395:P395,"ENTREGUE")/COUNTA(MESES[[#This Row],[FEV]:[DEZ]])</f>
        <v>1</v>
      </c>
    </row>
    <row r="396" spans="1:17" s="39" customFormat="1" ht="15" customHeight="1" x14ac:dyDescent="0.25">
      <c r="A396" s="86" t="s">
        <v>15</v>
      </c>
      <c r="B396" s="87" t="s">
        <v>215</v>
      </c>
      <c r="C396" s="93">
        <v>33088160</v>
      </c>
      <c r="D396" s="88" t="s">
        <v>464</v>
      </c>
      <c r="E396" s="134" t="s">
        <v>45</v>
      </c>
      <c r="F396" s="68" t="s">
        <v>45</v>
      </c>
      <c r="G396" s="68" t="s">
        <v>45</v>
      </c>
      <c r="H396" s="68" t="s">
        <v>45</v>
      </c>
      <c r="I396" s="68" t="s">
        <v>45</v>
      </c>
      <c r="J396" s="68" t="s">
        <v>45</v>
      </c>
      <c r="K396" s="68" t="s">
        <v>45</v>
      </c>
      <c r="L396" s="68" t="s">
        <v>45</v>
      </c>
      <c r="M396" s="68" t="s">
        <v>45</v>
      </c>
      <c r="N396" s="68" t="s">
        <v>45</v>
      </c>
      <c r="O396" s="68" t="s">
        <v>45</v>
      </c>
      <c r="P396" s="68" t="s">
        <v>45</v>
      </c>
      <c r="Q396" s="44">
        <f>COUNTIF(F396:P396,"ENTREGUE")/COUNTA(MESES[[#This Row],[FEV]:[DEZ]])</f>
        <v>0</v>
      </c>
    </row>
    <row r="397" spans="1:17" s="39" customFormat="1" ht="15" customHeight="1" x14ac:dyDescent="0.25">
      <c r="A397" s="86" t="s">
        <v>15</v>
      </c>
      <c r="B397" s="87" t="s">
        <v>215</v>
      </c>
      <c r="C397" s="93">
        <v>33069921</v>
      </c>
      <c r="D397" s="88" t="s">
        <v>465</v>
      </c>
      <c r="E397" s="134" t="s">
        <v>44</v>
      </c>
      <c r="F397" s="68" t="s">
        <v>44</v>
      </c>
      <c r="G397" s="68" t="s">
        <v>44</v>
      </c>
      <c r="H397" s="68" t="s">
        <v>44</v>
      </c>
      <c r="I397" s="68" t="s">
        <v>44</v>
      </c>
      <c r="J397" s="68" t="s">
        <v>44</v>
      </c>
      <c r="K397" s="68" t="s">
        <v>44</v>
      </c>
      <c r="L397" s="68" t="s">
        <v>44</v>
      </c>
      <c r="M397" s="68" t="s">
        <v>44</v>
      </c>
      <c r="N397" s="68" t="s">
        <v>44</v>
      </c>
      <c r="O397" s="68" t="s">
        <v>44</v>
      </c>
      <c r="P397" s="68" t="s">
        <v>44</v>
      </c>
      <c r="Q397" s="44">
        <f>COUNTIF(F397:P397,"ENTREGUE")/COUNTA(MESES[[#This Row],[FEV]:[DEZ]])</f>
        <v>1</v>
      </c>
    </row>
    <row r="398" spans="1:17" s="39" customFormat="1" ht="15" customHeight="1" x14ac:dyDescent="0.25">
      <c r="A398" s="86" t="s">
        <v>15</v>
      </c>
      <c r="B398" s="87" t="s">
        <v>215</v>
      </c>
      <c r="C398" s="93">
        <v>33086567</v>
      </c>
      <c r="D398" s="88" t="s">
        <v>466</v>
      </c>
      <c r="E398" s="134" t="s">
        <v>44</v>
      </c>
      <c r="F398" s="68" t="s">
        <v>44</v>
      </c>
      <c r="G398" s="68" t="s">
        <v>44</v>
      </c>
      <c r="H398" s="68" t="s">
        <v>44</v>
      </c>
      <c r="I398" s="68" t="s">
        <v>44</v>
      </c>
      <c r="J398" s="68" t="s">
        <v>44</v>
      </c>
      <c r="K398" s="68" t="s">
        <v>45</v>
      </c>
      <c r="L398" s="68" t="s">
        <v>45</v>
      </c>
      <c r="M398" s="68" t="s">
        <v>45</v>
      </c>
      <c r="N398" s="68" t="s">
        <v>45</v>
      </c>
      <c r="O398" s="68" t="s">
        <v>45</v>
      </c>
      <c r="P398" s="68" t="s">
        <v>45</v>
      </c>
      <c r="Q398" s="44">
        <f>COUNTIF(F398:P398,"ENTREGUE")/COUNTA(MESES[[#This Row],[FEV]:[DEZ]])</f>
        <v>0.45454545454545453</v>
      </c>
    </row>
    <row r="399" spans="1:17" s="39" customFormat="1" ht="15" customHeight="1" x14ac:dyDescent="0.25">
      <c r="A399" s="86" t="s">
        <v>15</v>
      </c>
      <c r="B399" s="87" t="s">
        <v>215</v>
      </c>
      <c r="C399" s="93">
        <v>33086575</v>
      </c>
      <c r="D399" s="88" t="s">
        <v>467</v>
      </c>
      <c r="E399" s="134" t="s">
        <v>44</v>
      </c>
      <c r="F399" s="68" t="s">
        <v>44</v>
      </c>
      <c r="G399" s="68" t="s">
        <v>44</v>
      </c>
      <c r="H399" s="68" t="s">
        <v>44</v>
      </c>
      <c r="I399" s="68" t="s">
        <v>45</v>
      </c>
      <c r="J399" s="68" t="s">
        <v>45</v>
      </c>
      <c r="K399" s="68" t="s">
        <v>45</v>
      </c>
      <c r="L399" s="68" t="s">
        <v>45</v>
      </c>
      <c r="M399" s="68" t="s">
        <v>45</v>
      </c>
      <c r="N399" s="68" t="s">
        <v>45</v>
      </c>
      <c r="O399" s="68" t="s">
        <v>45</v>
      </c>
      <c r="P399" s="68" t="s">
        <v>45</v>
      </c>
      <c r="Q399" s="44">
        <f>COUNTIF(F399:P399,"ENTREGUE")/COUNTA(MESES[[#This Row],[FEV]:[DEZ]])</f>
        <v>0.27272727272727271</v>
      </c>
    </row>
    <row r="400" spans="1:17" s="39" customFormat="1" ht="15" customHeight="1" x14ac:dyDescent="0.25">
      <c r="A400" s="86" t="s">
        <v>15</v>
      </c>
      <c r="B400" s="87" t="s">
        <v>215</v>
      </c>
      <c r="C400" s="93">
        <v>33069930</v>
      </c>
      <c r="D400" s="88" t="s">
        <v>468</v>
      </c>
      <c r="E400" s="134" t="s">
        <v>44</v>
      </c>
      <c r="F400" s="68" t="s">
        <v>44</v>
      </c>
      <c r="G400" s="68" t="s">
        <v>44</v>
      </c>
      <c r="H400" s="68" t="s">
        <v>44</v>
      </c>
      <c r="I400" s="68" t="s">
        <v>44</v>
      </c>
      <c r="J400" s="68" t="s">
        <v>44</v>
      </c>
      <c r="K400" s="68" t="s">
        <v>44</v>
      </c>
      <c r="L400" s="68" t="s">
        <v>44</v>
      </c>
      <c r="M400" s="68" t="s">
        <v>44</v>
      </c>
      <c r="N400" s="68" t="s">
        <v>44</v>
      </c>
      <c r="O400" s="68" t="s">
        <v>44</v>
      </c>
      <c r="P400" s="68" t="s">
        <v>44</v>
      </c>
      <c r="Q400" s="44">
        <f>COUNTIF(F400:P400,"ENTREGUE")/COUNTA(MESES[[#This Row],[FEV]:[DEZ]])</f>
        <v>1</v>
      </c>
    </row>
    <row r="401" spans="1:17" s="39" customFormat="1" ht="15" customHeight="1" x14ac:dyDescent="0.25">
      <c r="A401" s="86" t="s">
        <v>15</v>
      </c>
      <c r="B401" s="87" t="s">
        <v>215</v>
      </c>
      <c r="C401" s="93">
        <v>33072248</v>
      </c>
      <c r="D401" s="88" t="s">
        <v>469</v>
      </c>
      <c r="E401" s="134" t="s">
        <v>44</v>
      </c>
      <c r="F401" s="68" t="s">
        <v>44</v>
      </c>
      <c r="G401" s="68" t="s">
        <v>44</v>
      </c>
      <c r="H401" s="68" t="s">
        <v>44</v>
      </c>
      <c r="I401" s="68" t="s">
        <v>44</v>
      </c>
      <c r="J401" s="68" t="s">
        <v>44</v>
      </c>
      <c r="K401" s="68" t="s">
        <v>44</v>
      </c>
      <c r="L401" s="68" t="s">
        <v>44</v>
      </c>
      <c r="M401" s="68" t="s">
        <v>44</v>
      </c>
      <c r="N401" s="68" t="s">
        <v>44</v>
      </c>
      <c r="O401" s="68" t="s">
        <v>44</v>
      </c>
      <c r="P401" s="68" t="s">
        <v>44</v>
      </c>
      <c r="Q401" s="44">
        <f>COUNTIF(F401:P401,"ENTREGUE")/COUNTA(MESES[[#This Row],[FEV]:[DEZ]])</f>
        <v>1</v>
      </c>
    </row>
    <row r="402" spans="1:17" s="39" customFormat="1" ht="15" customHeight="1" x14ac:dyDescent="0.25">
      <c r="A402" s="86" t="s">
        <v>15</v>
      </c>
      <c r="B402" s="87" t="s">
        <v>215</v>
      </c>
      <c r="C402" s="93">
        <v>33074038</v>
      </c>
      <c r="D402" s="88" t="s">
        <v>470</v>
      </c>
      <c r="E402" s="134" t="s">
        <v>44</v>
      </c>
      <c r="F402" s="68" t="s">
        <v>44</v>
      </c>
      <c r="G402" s="68" t="s">
        <v>44</v>
      </c>
      <c r="H402" s="68" t="s">
        <v>44</v>
      </c>
      <c r="I402" s="68" t="s">
        <v>44</v>
      </c>
      <c r="J402" s="68" t="s">
        <v>44</v>
      </c>
      <c r="K402" s="68" t="s">
        <v>44</v>
      </c>
      <c r="L402" s="68" t="s">
        <v>44</v>
      </c>
      <c r="M402" s="68" t="s">
        <v>44</v>
      </c>
      <c r="N402" s="68" t="s">
        <v>44</v>
      </c>
      <c r="O402" s="68" t="s">
        <v>44</v>
      </c>
      <c r="P402" s="68" t="s">
        <v>45</v>
      </c>
      <c r="Q402" s="44">
        <f>COUNTIF(F402:P402,"ENTREGUE")/COUNTA(MESES[[#This Row],[FEV]:[DEZ]])</f>
        <v>0.90909090909090906</v>
      </c>
    </row>
    <row r="403" spans="1:17" s="39" customFormat="1" ht="15" customHeight="1" x14ac:dyDescent="0.25">
      <c r="A403" s="86" t="s">
        <v>15</v>
      </c>
      <c r="B403" s="87" t="s">
        <v>215</v>
      </c>
      <c r="C403" s="93">
        <v>33072094</v>
      </c>
      <c r="D403" s="88" t="s">
        <v>154</v>
      </c>
      <c r="E403" s="134" t="s">
        <v>44</v>
      </c>
      <c r="F403" s="68" t="s">
        <v>44</v>
      </c>
      <c r="G403" s="68" t="s">
        <v>44</v>
      </c>
      <c r="H403" s="68" t="s">
        <v>44</v>
      </c>
      <c r="I403" s="68" t="s">
        <v>44</v>
      </c>
      <c r="J403" s="68" t="s">
        <v>44</v>
      </c>
      <c r="K403" s="68" t="s">
        <v>44</v>
      </c>
      <c r="L403" s="68" t="s">
        <v>44</v>
      </c>
      <c r="M403" s="68" t="s">
        <v>44</v>
      </c>
      <c r="N403" s="68" t="s">
        <v>44</v>
      </c>
      <c r="O403" s="68" t="s">
        <v>44</v>
      </c>
      <c r="P403" s="68" t="s">
        <v>44</v>
      </c>
      <c r="Q403" s="44">
        <f>COUNTIF(F403:P403,"ENTREGUE")/COUNTA(MESES[[#This Row],[FEV]:[DEZ]])</f>
        <v>1</v>
      </c>
    </row>
    <row r="404" spans="1:17" s="39" customFormat="1" ht="15" customHeight="1" x14ac:dyDescent="0.25">
      <c r="A404" s="86" t="s">
        <v>15</v>
      </c>
      <c r="B404" s="87" t="s">
        <v>215</v>
      </c>
      <c r="C404" s="93">
        <v>33070199</v>
      </c>
      <c r="D404" s="88" t="s">
        <v>471</v>
      </c>
      <c r="E404" s="134" t="s">
        <v>44</v>
      </c>
      <c r="F404" s="68" t="s">
        <v>44</v>
      </c>
      <c r="G404" s="68" t="s">
        <v>44</v>
      </c>
      <c r="H404" s="68" t="s">
        <v>44</v>
      </c>
      <c r="I404" s="68" t="s">
        <v>44</v>
      </c>
      <c r="J404" s="68" t="s">
        <v>44</v>
      </c>
      <c r="K404" s="68" t="s">
        <v>44</v>
      </c>
      <c r="L404" s="68" t="s">
        <v>44</v>
      </c>
      <c r="M404" s="68" t="s">
        <v>44</v>
      </c>
      <c r="N404" s="68" t="s">
        <v>44</v>
      </c>
      <c r="O404" s="68" t="s">
        <v>44</v>
      </c>
      <c r="P404" s="68" t="s">
        <v>44</v>
      </c>
      <c r="Q404" s="44">
        <f>COUNTIF(F404:P404,"ENTREGUE")/COUNTA(MESES[[#This Row],[FEV]:[DEZ]])</f>
        <v>1</v>
      </c>
    </row>
    <row r="405" spans="1:17" s="39" customFormat="1" ht="15" customHeight="1" x14ac:dyDescent="0.25">
      <c r="A405" s="86" t="s">
        <v>15</v>
      </c>
      <c r="B405" s="87" t="s">
        <v>215</v>
      </c>
      <c r="C405" s="93">
        <v>33088152</v>
      </c>
      <c r="D405" s="88" t="s">
        <v>472</v>
      </c>
      <c r="E405" s="134" t="s">
        <v>44</v>
      </c>
      <c r="F405" s="68" t="s">
        <v>44</v>
      </c>
      <c r="G405" s="68" t="s">
        <v>44</v>
      </c>
      <c r="H405" s="68" t="s">
        <v>44</v>
      </c>
      <c r="I405" s="68" t="s">
        <v>44</v>
      </c>
      <c r="J405" s="68" t="s">
        <v>44</v>
      </c>
      <c r="K405" s="68" t="s">
        <v>44</v>
      </c>
      <c r="L405" s="68" t="s">
        <v>44</v>
      </c>
      <c r="M405" s="68" t="s">
        <v>44</v>
      </c>
      <c r="N405" s="68" t="s">
        <v>44</v>
      </c>
      <c r="O405" s="68" t="s">
        <v>44</v>
      </c>
      <c r="P405" s="68" t="s">
        <v>44</v>
      </c>
      <c r="Q405" s="44">
        <f>COUNTIF(F405:P405,"ENTREGUE")/COUNTA(MESES[[#This Row],[FEV]:[DEZ]])</f>
        <v>1</v>
      </c>
    </row>
    <row r="406" spans="1:17" s="39" customFormat="1" ht="15" customHeight="1" x14ac:dyDescent="0.25">
      <c r="A406" s="86" t="s">
        <v>15</v>
      </c>
      <c r="B406" s="87" t="s">
        <v>215</v>
      </c>
      <c r="C406" s="93">
        <v>33140669</v>
      </c>
      <c r="D406" s="88" t="s">
        <v>473</v>
      </c>
      <c r="E406" s="134" t="s">
        <v>44</v>
      </c>
      <c r="F406" s="68" t="s">
        <v>44</v>
      </c>
      <c r="G406" s="68" t="s">
        <v>44</v>
      </c>
      <c r="H406" s="68" t="s">
        <v>44</v>
      </c>
      <c r="I406" s="68" t="s">
        <v>44</v>
      </c>
      <c r="J406" s="68" t="s">
        <v>44</v>
      </c>
      <c r="K406" s="68" t="s">
        <v>44</v>
      </c>
      <c r="L406" s="68" t="s">
        <v>44</v>
      </c>
      <c r="M406" s="68" t="s">
        <v>44</v>
      </c>
      <c r="N406" s="68" t="s">
        <v>44</v>
      </c>
      <c r="O406" s="68" t="s">
        <v>44</v>
      </c>
      <c r="P406" s="68" t="s">
        <v>44</v>
      </c>
      <c r="Q406" s="44">
        <f>COUNTIF(F406:P406,"ENTREGUE")/COUNTA(MESES[[#This Row],[FEV]:[DEZ]])</f>
        <v>1</v>
      </c>
    </row>
    <row r="407" spans="1:17" s="39" customFormat="1" ht="15" customHeight="1" x14ac:dyDescent="0.25">
      <c r="A407" s="86" t="s">
        <v>15</v>
      </c>
      <c r="B407" s="87" t="s">
        <v>215</v>
      </c>
      <c r="C407" s="93">
        <v>33072183</v>
      </c>
      <c r="D407" s="88" t="s">
        <v>474</v>
      </c>
      <c r="E407" s="134" t="s">
        <v>44</v>
      </c>
      <c r="F407" s="68" t="s">
        <v>44</v>
      </c>
      <c r="G407" s="68" t="s">
        <v>44</v>
      </c>
      <c r="H407" s="68" t="s">
        <v>44</v>
      </c>
      <c r="I407" s="68" t="s">
        <v>44</v>
      </c>
      <c r="J407" s="68" t="s">
        <v>44</v>
      </c>
      <c r="K407" s="68" t="s">
        <v>44</v>
      </c>
      <c r="L407" s="68" t="s">
        <v>44</v>
      </c>
      <c r="M407" s="68" t="s">
        <v>44</v>
      </c>
      <c r="N407" s="68" t="s">
        <v>44</v>
      </c>
      <c r="O407" s="68" t="s">
        <v>44</v>
      </c>
      <c r="P407" s="68" t="s">
        <v>44</v>
      </c>
      <c r="Q407" s="44">
        <f>COUNTIF(F407:P407,"ENTREGUE")/COUNTA(MESES[[#This Row],[FEV]:[DEZ]])</f>
        <v>1</v>
      </c>
    </row>
    <row r="408" spans="1:17" s="39" customFormat="1" ht="15" customHeight="1" x14ac:dyDescent="0.25">
      <c r="A408" s="86" t="s">
        <v>15</v>
      </c>
      <c r="B408" s="87" t="s">
        <v>215</v>
      </c>
      <c r="C408" s="93">
        <v>33069948</v>
      </c>
      <c r="D408" s="88" t="s">
        <v>475</v>
      </c>
      <c r="E408" s="134" t="s">
        <v>44</v>
      </c>
      <c r="F408" s="68" t="s">
        <v>44</v>
      </c>
      <c r="G408" s="68" t="s">
        <v>44</v>
      </c>
      <c r="H408" s="68" t="s">
        <v>44</v>
      </c>
      <c r="I408" s="68" t="s">
        <v>44</v>
      </c>
      <c r="J408" s="68" t="s">
        <v>44</v>
      </c>
      <c r="K408" s="68" t="s">
        <v>44</v>
      </c>
      <c r="L408" s="68" t="s">
        <v>44</v>
      </c>
      <c r="M408" s="68" t="s">
        <v>44</v>
      </c>
      <c r="N408" s="68" t="s">
        <v>44</v>
      </c>
      <c r="O408" s="68" t="s">
        <v>44</v>
      </c>
      <c r="P408" s="68" t="s">
        <v>44</v>
      </c>
      <c r="Q408" s="44">
        <f>COUNTIF(F408:P408,"ENTREGUE")/COUNTA(MESES[[#This Row],[FEV]:[DEZ]])</f>
        <v>1</v>
      </c>
    </row>
    <row r="409" spans="1:17" s="39" customFormat="1" ht="15" customHeight="1" x14ac:dyDescent="0.25">
      <c r="A409" s="86" t="s">
        <v>15</v>
      </c>
      <c r="B409" s="87" t="s">
        <v>215</v>
      </c>
      <c r="C409" s="93">
        <v>33074046</v>
      </c>
      <c r="D409" s="88" t="s">
        <v>476</v>
      </c>
      <c r="E409" s="134" t="s">
        <v>45</v>
      </c>
      <c r="F409" s="68" t="s">
        <v>45</v>
      </c>
      <c r="G409" s="68" t="s">
        <v>45</v>
      </c>
      <c r="H409" s="68" t="s">
        <v>45</v>
      </c>
      <c r="I409" s="68" t="s">
        <v>45</v>
      </c>
      <c r="J409" s="68" t="s">
        <v>45</v>
      </c>
      <c r="K409" s="68" t="s">
        <v>45</v>
      </c>
      <c r="L409" s="68" t="s">
        <v>45</v>
      </c>
      <c r="M409" s="68" t="s">
        <v>45</v>
      </c>
      <c r="N409" s="68" t="s">
        <v>45</v>
      </c>
      <c r="O409" s="68" t="s">
        <v>45</v>
      </c>
      <c r="P409" s="68" t="s">
        <v>45</v>
      </c>
      <c r="Q409" s="44">
        <f>COUNTIF(F409:P409,"ENTREGUE")/COUNTA(MESES[[#This Row],[FEV]:[DEZ]])</f>
        <v>0</v>
      </c>
    </row>
    <row r="410" spans="1:17" s="39" customFormat="1" ht="15" customHeight="1" x14ac:dyDescent="0.25">
      <c r="A410" s="86" t="s">
        <v>15</v>
      </c>
      <c r="B410" s="87" t="s">
        <v>215</v>
      </c>
      <c r="C410" s="93">
        <v>33072205</v>
      </c>
      <c r="D410" s="88" t="s">
        <v>477</v>
      </c>
      <c r="E410" s="134" t="s">
        <v>44</v>
      </c>
      <c r="F410" s="68" t="s">
        <v>44</v>
      </c>
      <c r="G410" s="68" t="s">
        <v>44</v>
      </c>
      <c r="H410" s="68" t="s">
        <v>44</v>
      </c>
      <c r="I410" s="68" t="s">
        <v>44</v>
      </c>
      <c r="J410" s="68" t="s">
        <v>44</v>
      </c>
      <c r="K410" s="68" t="s">
        <v>44</v>
      </c>
      <c r="L410" s="68" t="s">
        <v>44</v>
      </c>
      <c r="M410" s="68" t="s">
        <v>44</v>
      </c>
      <c r="N410" s="68" t="s">
        <v>44</v>
      </c>
      <c r="O410" s="68" t="s">
        <v>44</v>
      </c>
      <c r="P410" s="68" t="s">
        <v>44</v>
      </c>
      <c r="Q410" s="44">
        <f>COUNTIF(F410:P410,"ENTREGUE")/COUNTA(MESES[[#This Row],[FEV]:[DEZ]])</f>
        <v>1</v>
      </c>
    </row>
    <row r="411" spans="1:17" s="39" customFormat="1" ht="15" customHeight="1" x14ac:dyDescent="0.25">
      <c r="A411" s="86" t="s">
        <v>15</v>
      </c>
      <c r="B411" s="87" t="s">
        <v>215</v>
      </c>
      <c r="C411" s="93">
        <v>33085480</v>
      </c>
      <c r="D411" s="88" t="s">
        <v>478</v>
      </c>
      <c r="E411" s="134" t="s">
        <v>44</v>
      </c>
      <c r="F411" s="68" t="s">
        <v>44</v>
      </c>
      <c r="G411" s="68" t="s">
        <v>44</v>
      </c>
      <c r="H411" s="68" t="s">
        <v>44</v>
      </c>
      <c r="I411" s="68" t="s">
        <v>44</v>
      </c>
      <c r="J411" s="68" t="s">
        <v>44</v>
      </c>
      <c r="K411" s="68" t="s">
        <v>44</v>
      </c>
      <c r="L411" s="68" t="s">
        <v>44</v>
      </c>
      <c r="M411" s="68" t="s">
        <v>44</v>
      </c>
      <c r="N411" s="68" t="s">
        <v>44</v>
      </c>
      <c r="O411" s="68" t="s">
        <v>44</v>
      </c>
      <c r="P411" s="68" t="s">
        <v>44</v>
      </c>
      <c r="Q411" s="44">
        <f>COUNTIF(F411:P411,"ENTREGUE")/COUNTA(MESES[[#This Row],[FEV]:[DEZ]])</f>
        <v>1</v>
      </c>
    </row>
    <row r="412" spans="1:17" s="39" customFormat="1" ht="15" customHeight="1" x14ac:dyDescent="0.25">
      <c r="A412" s="86" t="s">
        <v>15</v>
      </c>
      <c r="B412" s="87" t="s">
        <v>215</v>
      </c>
      <c r="C412" s="93">
        <v>33075190</v>
      </c>
      <c r="D412" s="88" t="s">
        <v>479</v>
      </c>
      <c r="E412" s="134" t="s">
        <v>44</v>
      </c>
      <c r="F412" s="68" t="s">
        <v>44</v>
      </c>
      <c r="G412" s="68" t="s">
        <v>44</v>
      </c>
      <c r="H412" s="68" t="s">
        <v>44</v>
      </c>
      <c r="I412" s="68" t="s">
        <v>44</v>
      </c>
      <c r="J412" s="68" t="s">
        <v>44</v>
      </c>
      <c r="K412" s="68" t="s">
        <v>44</v>
      </c>
      <c r="L412" s="68" t="s">
        <v>44</v>
      </c>
      <c r="M412" s="68" t="s">
        <v>44</v>
      </c>
      <c r="N412" s="68" t="s">
        <v>44</v>
      </c>
      <c r="O412" s="68" t="s">
        <v>44</v>
      </c>
      <c r="P412" s="68" t="s">
        <v>44</v>
      </c>
      <c r="Q412" s="44">
        <f>COUNTIF(F412:P412,"ENTREGUE")/COUNTA(MESES[[#This Row],[FEV]:[DEZ]])</f>
        <v>1</v>
      </c>
    </row>
    <row r="413" spans="1:17" s="39" customFormat="1" ht="15" customHeight="1" x14ac:dyDescent="0.25">
      <c r="A413" s="86" t="s">
        <v>15</v>
      </c>
      <c r="B413" s="87" t="s">
        <v>215</v>
      </c>
      <c r="C413" s="93">
        <v>33071586</v>
      </c>
      <c r="D413" s="88" t="s">
        <v>480</v>
      </c>
      <c r="E413" s="134" t="s">
        <v>44</v>
      </c>
      <c r="F413" s="68" t="s">
        <v>44</v>
      </c>
      <c r="G413" s="68" t="s">
        <v>44</v>
      </c>
      <c r="H413" s="68" t="s">
        <v>44</v>
      </c>
      <c r="I413" s="68" t="s">
        <v>44</v>
      </c>
      <c r="J413" s="68" t="s">
        <v>44</v>
      </c>
      <c r="K413" s="68" t="s">
        <v>44</v>
      </c>
      <c r="L413" s="68" t="s">
        <v>44</v>
      </c>
      <c r="M413" s="68" t="s">
        <v>44</v>
      </c>
      <c r="N413" s="68" t="s">
        <v>44</v>
      </c>
      <c r="O413" s="68" t="s">
        <v>44</v>
      </c>
      <c r="P413" s="68" t="s">
        <v>44</v>
      </c>
      <c r="Q413" s="44">
        <f>COUNTIF(F413:P413,"ENTREGUE")/COUNTA(MESES[[#This Row],[FEV]:[DEZ]])</f>
        <v>1</v>
      </c>
    </row>
    <row r="414" spans="1:17" s="39" customFormat="1" ht="15" customHeight="1" x14ac:dyDescent="0.25">
      <c r="A414" s="86" t="s">
        <v>15</v>
      </c>
      <c r="B414" s="87" t="s">
        <v>215</v>
      </c>
      <c r="C414" s="93">
        <v>33086583</v>
      </c>
      <c r="D414" s="88" t="s">
        <v>481</v>
      </c>
      <c r="E414" s="134" t="s">
        <v>44</v>
      </c>
      <c r="F414" s="68" t="s">
        <v>44</v>
      </c>
      <c r="G414" s="68" t="s">
        <v>44</v>
      </c>
      <c r="H414" s="68" t="s">
        <v>44</v>
      </c>
      <c r="I414" s="68" t="s">
        <v>44</v>
      </c>
      <c r="J414" s="68" t="s">
        <v>44</v>
      </c>
      <c r="K414" s="68" t="s">
        <v>44</v>
      </c>
      <c r="L414" s="68" t="s">
        <v>44</v>
      </c>
      <c r="M414" s="68" t="s">
        <v>44</v>
      </c>
      <c r="N414" s="68" t="s">
        <v>44</v>
      </c>
      <c r="O414" s="68" t="s">
        <v>44</v>
      </c>
      <c r="P414" s="68" t="s">
        <v>44</v>
      </c>
      <c r="Q414" s="44">
        <f>COUNTIF(F414:P414,"ENTREGUE")/COUNTA(MESES[[#This Row],[FEV]:[DEZ]])</f>
        <v>1</v>
      </c>
    </row>
    <row r="415" spans="1:17" s="39" customFormat="1" ht="15" customHeight="1" x14ac:dyDescent="0.25">
      <c r="A415" s="86" t="s">
        <v>15</v>
      </c>
      <c r="B415" s="87" t="s">
        <v>215</v>
      </c>
      <c r="C415" s="93">
        <v>33075204</v>
      </c>
      <c r="D415" s="88" t="s">
        <v>482</v>
      </c>
      <c r="E415" s="134" t="s">
        <v>44</v>
      </c>
      <c r="F415" s="68" t="s">
        <v>44</v>
      </c>
      <c r="G415" s="68" t="s">
        <v>44</v>
      </c>
      <c r="H415" s="68" t="s">
        <v>44</v>
      </c>
      <c r="I415" s="68" t="s">
        <v>44</v>
      </c>
      <c r="J415" s="68" t="s">
        <v>44</v>
      </c>
      <c r="K415" s="68" t="s">
        <v>44</v>
      </c>
      <c r="L415" s="68" t="s">
        <v>44</v>
      </c>
      <c r="M415" s="68" t="s">
        <v>44</v>
      </c>
      <c r="N415" s="68" t="s">
        <v>44</v>
      </c>
      <c r="O415" s="68" t="s">
        <v>44</v>
      </c>
      <c r="P415" s="68" t="s">
        <v>44</v>
      </c>
      <c r="Q415" s="44">
        <f>COUNTIF(F415:P415,"ENTREGUE")/COUNTA(MESES[[#This Row],[FEV]:[DEZ]])</f>
        <v>1</v>
      </c>
    </row>
    <row r="416" spans="1:17" s="39" customFormat="1" ht="15" customHeight="1" x14ac:dyDescent="0.25">
      <c r="A416" s="86" t="s">
        <v>15</v>
      </c>
      <c r="B416" s="87" t="s">
        <v>215</v>
      </c>
      <c r="C416" s="93">
        <v>33074151</v>
      </c>
      <c r="D416" s="88" t="s">
        <v>483</v>
      </c>
      <c r="E416" s="134" t="s">
        <v>44</v>
      </c>
      <c r="F416" s="68" t="s">
        <v>44</v>
      </c>
      <c r="G416" s="68" t="s">
        <v>44</v>
      </c>
      <c r="H416" s="68" t="s">
        <v>44</v>
      </c>
      <c r="I416" s="68" t="s">
        <v>44</v>
      </c>
      <c r="J416" s="68" t="s">
        <v>44</v>
      </c>
      <c r="K416" s="68" t="s">
        <v>44</v>
      </c>
      <c r="L416" s="68" t="s">
        <v>44</v>
      </c>
      <c r="M416" s="68" t="s">
        <v>44</v>
      </c>
      <c r="N416" s="68" t="s">
        <v>44</v>
      </c>
      <c r="O416" s="68" t="s">
        <v>44</v>
      </c>
      <c r="P416" s="68" t="s">
        <v>44</v>
      </c>
      <c r="Q416" s="44">
        <f>COUNTIF(F416:P416,"ENTREGUE")/COUNTA(MESES[[#This Row],[FEV]:[DEZ]])</f>
        <v>1</v>
      </c>
    </row>
    <row r="417" spans="1:17" s="39" customFormat="1" ht="15" customHeight="1" x14ac:dyDescent="0.25">
      <c r="A417" s="86" t="s">
        <v>15</v>
      </c>
      <c r="B417" s="87" t="s">
        <v>215</v>
      </c>
      <c r="C417" s="93">
        <v>33088179</v>
      </c>
      <c r="D417" s="88" t="s">
        <v>484</v>
      </c>
      <c r="E417" s="134" t="s">
        <v>44</v>
      </c>
      <c r="F417" s="68" t="s">
        <v>44</v>
      </c>
      <c r="G417" s="68" t="s">
        <v>44</v>
      </c>
      <c r="H417" s="68" t="s">
        <v>44</v>
      </c>
      <c r="I417" s="68" t="s">
        <v>44</v>
      </c>
      <c r="J417" s="68" t="s">
        <v>44</v>
      </c>
      <c r="K417" s="68" t="s">
        <v>44</v>
      </c>
      <c r="L417" s="68" t="s">
        <v>44</v>
      </c>
      <c r="M417" s="68" t="s">
        <v>44</v>
      </c>
      <c r="N417" s="68" t="s">
        <v>44</v>
      </c>
      <c r="O417" s="68" t="s">
        <v>44</v>
      </c>
      <c r="P417" s="68" t="s">
        <v>44</v>
      </c>
      <c r="Q417" s="44">
        <f>COUNTIF(F417:P417,"ENTREGUE")/COUNTA(MESES[[#This Row],[FEV]:[DEZ]])</f>
        <v>1</v>
      </c>
    </row>
    <row r="418" spans="1:17" s="39" customFormat="1" ht="15" customHeight="1" x14ac:dyDescent="0.25">
      <c r="A418" s="86" t="s">
        <v>15</v>
      </c>
      <c r="B418" s="87" t="s">
        <v>215</v>
      </c>
      <c r="C418" s="93">
        <v>33127395</v>
      </c>
      <c r="D418" s="88" t="s">
        <v>485</v>
      </c>
      <c r="E418" s="134" t="s">
        <v>44</v>
      </c>
      <c r="F418" s="68" t="s">
        <v>44</v>
      </c>
      <c r="G418" s="68" t="s">
        <v>44</v>
      </c>
      <c r="H418" s="68" t="s">
        <v>44</v>
      </c>
      <c r="I418" s="68" t="s">
        <v>44</v>
      </c>
      <c r="J418" s="68" t="s">
        <v>44</v>
      </c>
      <c r="K418" s="68" t="s">
        <v>44</v>
      </c>
      <c r="L418" s="68" t="s">
        <v>44</v>
      </c>
      <c r="M418" s="68" t="s">
        <v>44</v>
      </c>
      <c r="N418" s="68" t="s">
        <v>44</v>
      </c>
      <c r="O418" s="68" t="s">
        <v>44</v>
      </c>
      <c r="P418" s="68" t="s">
        <v>44</v>
      </c>
      <c r="Q418" s="44">
        <f>COUNTIF(F418:P418,"ENTREGUE")/COUNTA(MESES[[#This Row],[FEV]:[DEZ]])</f>
        <v>1</v>
      </c>
    </row>
    <row r="419" spans="1:17" s="39" customFormat="1" ht="15" customHeight="1" x14ac:dyDescent="0.25">
      <c r="A419" s="86" t="s">
        <v>15</v>
      </c>
      <c r="B419" s="87" t="s">
        <v>215</v>
      </c>
      <c r="C419" s="93">
        <v>33074054</v>
      </c>
      <c r="D419" s="88" t="s">
        <v>486</v>
      </c>
      <c r="E419" s="134" t="s">
        <v>44</v>
      </c>
      <c r="F419" s="68" t="s">
        <v>44</v>
      </c>
      <c r="G419" s="68" t="s">
        <v>44</v>
      </c>
      <c r="H419" s="68" t="s">
        <v>44</v>
      </c>
      <c r="I419" s="68" t="s">
        <v>44</v>
      </c>
      <c r="J419" s="68" t="s">
        <v>44</v>
      </c>
      <c r="K419" s="68" t="s">
        <v>44</v>
      </c>
      <c r="L419" s="68" t="s">
        <v>44</v>
      </c>
      <c r="M419" s="68" t="s">
        <v>44</v>
      </c>
      <c r="N419" s="68" t="s">
        <v>44</v>
      </c>
      <c r="O419" s="68" t="s">
        <v>44</v>
      </c>
      <c r="P419" s="68" t="s">
        <v>44</v>
      </c>
      <c r="Q419" s="44">
        <f>COUNTIF(F419:P419,"ENTREGUE")/COUNTA(MESES[[#This Row],[FEV]:[DEZ]])</f>
        <v>1</v>
      </c>
    </row>
    <row r="420" spans="1:17" s="39" customFormat="1" ht="15" customHeight="1" x14ac:dyDescent="0.25">
      <c r="A420" s="86" t="s">
        <v>15</v>
      </c>
      <c r="B420" s="87" t="s">
        <v>215</v>
      </c>
      <c r="C420" s="93">
        <v>33124922</v>
      </c>
      <c r="D420" s="88" t="s">
        <v>487</v>
      </c>
      <c r="E420" s="134" t="s">
        <v>44</v>
      </c>
      <c r="F420" s="68" t="s">
        <v>44</v>
      </c>
      <c r="G420" s="68" t="s">
        <v>44</v>
      </c>
      <c r="H420" s="68" t="s">
        <v>44</v>
      </c>
      <c r="I420" s="68" t="s">
        <v>44</v>
      </c>
      <c r="J420" s="68" t="s">
        <v>44</v>
      </c>
      <c r="K420" s="68" t="s">
        <v>44</v>
      </c>
      <c r="L420" s="68" t="s">
        <v>44</v>
      </c>
      <c r="M420" s="68" t="s">
        <v>44</v>
      </c>
      <c r="N420" s="68" t="s">
        <v>44</v>
      </c>
      <c r="O420" s="68" t="s">
        <v>44</v>
      </c>
      <c r="P420" s="68" t="s">
        <v>44</v>
      </c>
      <c r="Q420" s="44">
        <f>COUNTIF(F420:P420,"ENTREGUE")/COUNTA(MESES[[#This Row],[FEV]:[DEZ]])</f>
        <v>1</v>
      </c>
    </row>
    <row r="421" spans="1:17" s="39" customFormat="1" ht="15" customHeight="1" x14ac:dyDescent="0.25">
      <c r="A421" s="86" t="s">
        <v>15</v>
      </c>
      <c r="B421" s="87" t="s">
        <v>215</v>
      </c>
      <c r="C421" s="93">
        <v>33075816</v>
      </c>
      <c r="D421" s="88" t="s">
        <v>488</v>
      </c>
      <c r="E421" s="134" t="s">
        <v>44</v>
      </c>
      <c r="F421" s="68" t="s">
        <v>44</v>
      </c>
      <c r="G421" s="68" t="s">
        <v>44</v>
      </c>
      <c r="H421" s="68" t="s">
        <v>44</v>
      </c>
      <c r="I421" s="68" t="s">
        <v>44</v>
      </c>
      <c r="J421" s="68" t="s">
        <v>44</v>
      </c>
      <c r="K421" s="68" t="s">
        <v>44</v>
      </c>
      <c r="L421" s="68" t="s">
        <v>44</v>
      </c>
      <c r="M421" s="68" t="s">
        <v>44</v>
      </c>
      <c r="N421" s="68" t="s">
        <v>44</v>
      </c>
      <c r="O421" s="68" t="s">
        <v>44</v>
      </c>
      <c r="P421" s="68" t="s">
        <v>44</v>
      </c>
      <c r="Q421" s="44">
        <f>COUNTIF(F421:P421,"ENTREGUE")/COUNTA(MESES[[#This Row],[FEV]:[DEZ]])</f>
        <v>1</v>
      </c>
    </row>
    <row r="422" spans="1:17" s="39" customFormat="1" ht="15" customHeight="1" x14ac:dyDescent="0.25">
      <c r="A422" s="86" t="s">
        <v>15</v>
      </c>
      <c r="B422" s="87" t="s">
        <v>215</v>
      </c>
      <c r="C422" s="93">
        <v>33126160</v>
      </c>
      <c r="D422" s="88" t="s">
        <v>489</v>
      </c>
      <c r="E422" s="134" t="s">
        <v>44</v>
      </c>
      <c r="F422" s="68" t="s">
        <v>44</v>
      </c>
      <c r="G422" s="68" t="s">
        <v>44</v>
      </c>
      <c r="H422" s="68" t="s">
        <v>44</v>
      </c>
      <c r="I422" s="68" t="s">
        <v>44</v>
      </c>
      <c r="J422" s="68" t="s">
        <v>44</v>
      </c>
      <c r="K422" s="68" t="s">
        <v>44</v>
      </c>
      <c r="L422" s="68" t="s">
        <v>44</v>
      </c>
      <c r="M422" s="68" t="s">
        <v>44</v>
      </c>
      <c r="N422" s="68" t="s">
        <v>44</v>
      </c>
      <c r="O422" s="68" t="s">
        <v>44</v>
      </c>
      <c r="P422" s="68" t="s">
        <v>44</v>
      </c>
      <c r="Q422" s="44">
        <f>COUNTIF(F422:P422,"ENTREGUE")/COUNTA(MESES[[#This Row],[FEV]:[DEZ]])</f>
        <v>1</v>
      </c>
    </row>
    <row r="423" spans="1:17" s="39" customFormat="1" ht="15" customHeight="1" x14ac:dyDescent="0.25">
      <c r="A423" s="86" t="s">
        <v>15</v>
      </c>
      <c r="B423" s="87" t="s">
        <v>215</v>
      </c>
      <c r="C423" s="93">
        <v>33074232</v>
      </c>
      <c r="D423" s="88" t="s">
        <v>490</v>
      </c>
      <c r="E423" s="134" t="s">
        <v>44</v>
      </c>
      <c r="F423" s="68" t="s">
        <v>44</v>
      </c>
      <c r="G423" s="68" t="s">
        <v>44</v>
      </c>
      <c r="H423" s="68" t="s">
        <v>44</v>
      </c>
      <c r="I423" s="68" t="s">
        <v>44</v>
      </c>
      <c r="J423" s="68" t="s">
        <v>44</v>
      </c>
      <c r="K423" s="68" t="s">
        <v>44</v>
      </c>
      <c r="L423" s="68" t="s">
        <v>44</v>
      </c>
      <c r="M423" s="68" t="s">
        <v>44</v>
      </c>
      <c r="N423" s="68" t="s">
        <v>44</v>
      </c>
      <c r="O423" s="68" t="s">
        <v>44</v>
      </c>
      <c r="P423" s="68" t="s">
        <v>44</v>
      </c>
      <c r="Q423" s="44">
        <f>COUNTIF(F423:P423,"ENTREGUE")/COUNTA(MESES[[#This Row],[FEV]:[DEZ]])</f>
        <v>1</v>
      </c>
    </row>
    <row r="424" spans="1:17" s="39" customFormat="1" ht="15" customHeight="1" x14ac:dyDescent="0.25">
      <c r="A424" s="86" t="s">
        <v>15</v>
      </c>
      <c r="B424" s="87" t="s">
        <v>215</v>
      </c>
      <c r="C424" s="93">
        <v>33071594</v>
      </c>
      <c r="D424" s="88" t="s">
        <v>491</v>
      </c>
      <c r="E424" s="134" t="s">
        <v>44</v>
      </c>
      <c r="F424" s="68" t="s">
        <v>44</v>
      </c>
      <c r="G424" s="68" t="s">
        <v>44</v>
      </c>
      <c r="H424" s="68" t="s">
        <v>44</v>
      </c>
      <c r="I424" s="68" t="s">
        <v>44</v>
      </c>
      <c r="J424" s="68" t="s">
        <v>44</v>
      </c>
      <c r="K424" s="68" t="s">
        <v>44</v>
      </c>
      <c r="L424" s="68" t="s">
        <v>44</v>
      </c>
      <c r="M424" s="68" t="s">
        <v>44</v>
      </c>
      <c r="N424" s="68" t="s">
        <v>44</v>
      </c>
      <c r="O424" s="68" t="s">
        <v>44</v>
      </c>
      <c r="P424" s="68" t="s">
        <v>44</v>
      </c>
      <c r="Q424" s="44">
        <f>COUNTIF(F424:P424,"ENTREGUE")/COUNTA(MESES[[#This Row],[FEV]:[DEZ]])</f>
        <v>1</v>
      </c>
    </row>
    <row r="425" spans="1:17" s="39" customFormat="1" ht="15" customHeight="1" x14ac:dyDescent="0.25">
      <c r="A425" s="86" t="s">
        <v>15</v>
      </c>
      <c r="B425" s="87" t="s">
        <v>215</v>
      </c>
      <c r="C425" s="93">
        <v>33140049</v>
      </c>
      <c r="D425" s="88" t="s">
        <v>492</v>
      </c>
      <c r="E425" s="134" t="s">
        <v>44</v>
      </c>
      <c r="F425" s="68" t="s">
        <v>44</v>
      </c>
      <c r="G425" s="68" t="s">
        <v>44</v>
      </c>
      <c r="H425" s="68" t="s">
        <v>44</v>
      </c>
      <c r="I425" s="68" t="s">
        <v>44</v>
      </c>
      <c r="J425" s="68" t="s">
        <v>44</v>
      </c>
      <c r="K425" s="68" t="s">
        <v>44</v>
      </c>
      <c r="L425" s="68" t="s">
        <v>44</v>
      </c>
      <c r="M425" s="68" t="s">
        <v>44</v>
      </c>
      <c r="N425" s="68" t="s">
        <v>44</v>
      </c>
      <c r="O425" s="68" t="s">
        <v>44</v>
      </c>
      <c r="P425" s="68" t="s">
        <v>44</v>
      </c>
      <c r="Q425" s="44">
        <f>COUNTIF(F425:P425,"ENTREGUE")/COUNTA(MESES[[#This Row],[FEV]:[DEZ]])</f>
        <v>1</v>
      </c>
    </row>
    <row r="426" spans="1:17" s="39" customFormat="1" ht="15" customHeight="1" x14ac:dyDescent="0.25">
      <c r="A426" s="86" t="s">
        <v>15</v>
      </c>
      <c r="B426" s="87" t="s">
        <v>215</v>
      </c>
      <c r="C426" s="93">
        <v>33086796</v>
      </c>
      <c r="D426" s="88" t="s">
        <v>493</v>
      </c>
      <c r="E426" s="134" t="s">
        <v>44</v>
      </c>
      <c r="F426" s="68" t="s">
        <v>44</v>
      </c>
      <c r="G426" s="68" t="s">
        <v>44</v>
      </c>
      <c r="H426" s="68" t="s">
        <v>44</v>
      </c>
      <c r="I426" s="68" t="s">
        <v>44</v>
      </c>
      <c r="J426" s="68" t="s">
        <v>44</v>
      </c>
      <c r="K426" s="68" t="s">
        <v>44</v>
      </c>
      <c r="L426" s="68" t="s">
        <v>44</v>
      </c>
      <c r="M426" s="68" t="s">
        <v>44</v>
      </c>
      <c r="N426" s="68" t="s">
        <v>44</v>
      </c>
      <c r="O426" s="68" t="s">
        <v>44</v>
      </c>
      <c r="P426" s="68" t="s">
        <v>44</v>
      </c>
      <c r="Q426" s="44">
        <f>COUNTIF(F426:P426,"ENTREGUE")/COUNTA(MESES[[#This Row],[FEV]:[DEZ]])</f>
        <v>1</v>
      </c>
    </row>
    <row r="427" spans="1:17" s="39" customFormat="1" ht="15" customHeight="1" x14ac:dyDescent="0.25">
      <c r="A427" s="86" t="s">
        <v>15</v>
      </c>
      <c r="B427" s="87" t="s">
        <v>215</v>
      </c>
      <c r="C427" s="93">
        <v>33075832</v>
      </c>
      <c r="D427" s="88" t="s">
        <v>494</v>
      </c>
      <c r="E427" s="134" t="s">
        <v>44</v>
      </c>
      <c r="F427" s="68" t="s">
        <v>44</v>
      </c>
      <c r="G427" s="68" t="s">
        <v>44</v>
      </c>
      <c r="H427" s="68" t="s">
        <v>44</v>
      </c>
      <c r="I427" s="68" t="s">
        <v>44</v>
      </c>
      <c r="J427" s="68" t="s">
        <v>44</v>
      </c>
      <c r="K427" s="68" t="s">
        <v>44</v>
      </c>
      <c r="L427" s="68" t="s">
        <v>44</v>
      </c>
      <c r="M427" s="68" t="s">
        <v>44</v>
      </c>
      <c r="N427" s="68" t="s">
        <v>44</v>
      </c>
      <c r="O427" s="68" t="s">
        <v>44</v>
      </c>
      <c r="P427" s="68" t="s">
        <v>44</v>
      </c>
      <c r="Q427" s="44">
        <f>COUNTIF(F427:P427,"ENTREGUE")/COUNTA(MESES[[#This Row],[FEV]:[DEZ]])</f>
        <v>1</v>
      </c>
    </row>
    <row r="428" spans="1:17" s="39" customFormat="1" ht="15" customHeight="1" x14ac:dyDescent="0.25">
      <c r="A428" s="86" t="s">
        <v>15</v>
      </c>
      <c r="B428" s="87" t="s">
        <v>215</v>
      </c>
      <c r="C428" s="93">
        <v>33073368</v>
      </c>
      <c r="D428" s="88" t="s">
        <v>495</v>
      </c>
      <c r="E428" s="134" t="s">
        <v>44</v>
      </c>
      <c r="F428" s="68" t="s">
        <v>44</v>
      </c>
      <c r="G428" s="68" t="s">
        <v>44</v>
      </c>
      <c r="H428" s="68" t="s">
        <v>44</v>
      </c>
      <c r="I428" s="68" t="s">
        <v>44</v>
      </c>
      <c r="J428" s="68" t="s">
        <v>44</v>
      </c>
      <c r="K428" s="68" t="s">
        <v>44</v>
      </c>
      <c r="L428" s="68" t="s">
        <v>44</v>
      </c>
      <c r="M428" s="68" t="s">
        <v>44</v>
      </c>
      <c r="N428" s="68" t="s">
        <v>44</v>
      </c>
      <c r="O428" s="68" t="s">
        <v>44</v>
      </c>
      <c r="P428" s="68" t="s">
        <v>44</v>
      </c>
      <c r="Q428" s="44">
        <f>COUNTIF(F428:P428,"ENTREGUE")/COUNTA(MESES[[#This Row],[FEV]:[DEZ]])</f>
        <v>1</v>
      </c>
    </row>
    <row r="429" spans="1:17" s="39" customFormat="1" ht="15" customHeight="1" x14ac:dyDescent="0.25">
      <c r="A429" s="86" t="s">
        <v>15</v>
      </c>
      <c r="B429" s="87" t="s">
        <v>215</v>
      </c>
      <c r="C429" s="93">
        <v>33125740</v>
      </c>
      <c r="D429" s="88" t="s">
        <v>496</v>
      </c>
      <c r="E429" s="134" t="s">
        <v>44</v>
      </c>
      <c r="F429" s="68" t="s">
        <v>44</v>
      </c>
      <c r="G429" s="68" t="s">
        <v>44</v>
      </c>
      <c r="H429" s="68" t="s">
        <v>44</v>
      </c>
      <c r="I429" s="68" t="s">
        <v>44</v>
      </c>
      <c r="J429" s="68" t="s">
        <v>44</v>
      </c>
      <c r="K429" s="68" t="s">
        <v>44</v>
      </c>
      <c r="L429" s="68" t="s">
        <v>44</v>
      </c>
      <c r="M429" s="68" t="s">
        <v>44</v>
      </c>
      <c r="N429" s="68" t="s">
        <v>44</v>
      </c>
      <c r="O429" s="68" t="s">
        <v>44</v>
      </c>
      <c r="P429" s="68" t="s">
        <v>44</v>
      </c>
      <c r="Q429" s="44">
        <f>COUNTIF(F429:P429,"ENTREGUE")/COUNTA(MESES[[#This Row],[FEV]:[DEZ]])</f>
        <v>1</v>
      </c>
    </row>
    <row r="430" spans="1:17" s="39" customFormat="1" ht="15" customHeight="1" x14ac:dyDescent="0.25">
      <c r="A430" s="86" t="s">
        <v>15</v>
      </c>
      <c r="B430" s="87" t="s">
        <v>215</v>
      </c>
      <c r="C430" s="93">
        <v>33072280</v>
      </c>
      <c r="D430" s="88" t="s">
        <v>497</v>
      </c>
      <c r="E430" s="134" t="s">
        <v>44</v>
      </c>
      <c r="F430" s="68" t="s">
        <v>44</v>
      </c>
      <c r="G430" s="68" t="s">
        <v>44</v>
      </c>
      <c r="H430" s="68" t="s">
        <v>44</v>
      </c>
      <c r="I430" s="68" t="s">
        <v>44</v>
      </c>
      <c r="J430" s="68" t="s">
        <v>44</v>
      </c>
      <c r="K430" s="68" t="s">
        <v>44</v>
      </c>
      <c r="L430" s="68" t="s">
        <v>44</v>
      </c>
      <c r="M430" s="68" t="s">
        <v>44</v>
      </c>
      <c r="N430" s="68" t="s">
        <v>44</v>
      </c>
      <c r="O430" s="68" t="s">
        <v>44</v>
      </c>
      <c r="P430" s="68" t="s">
        <v>44</v>
      </c>
      <c r="Q430" s="44">
        <f>COUNTIF(F430:P430,"ENTREGUE")/COUNTA(MESES[[#This Row],[FEV]:[DEZ]])</f>
        <v>1</v>
      </c>
    </row>
    <row r="431" spans="1:17" s="39" customFormat="1" ht="15" customHeight="1" x14ac:dyDescent="0.25">
      <c r="A431" s="86" t="s">
        <v>15</v>
      </c>
      <c r="B431" s="87" t="s">
        <v>215</v>
      </c>
      <c r="C431" s="93">
        <v>33085498</v>
      </c>
      <c r="D431" s="88" t="s">
        <v>498</v>
      </c>
      <c r="E431" s="134" t="s">
        <v>44</v>
      </c>
      <c r="F431" s="68" t="s">
        <v>44</v>
      </c>
      <c r="G431" s="68" t="s">
        <v>44</v>
      </c>
      <c r="H431" s="68" t="s">
        <v>44</v>
      </c>
      <c r="I431" s="68" t="s">
        <v>44</v>
      </c>
      <c r="J431" s="68" t="s">
        <v>44</v>
      </c>
      <c r="K431" s="68" t="s">
        <v>44</v>
      </c>
      <c r="L431" s="68" t="s">
        <v>44</v>
      </c>
      <c r="M431" s="68" t="s">
        <v>44</v>
      </c>
      <c r="N431" s="68" t="s">
        <v>44</v>
      </c>
      <c r="O431" s="68" t="s">
        <v>44</v>
      </c>
      <c r="P431" s="68" t="s">
        <v>44</v>
      </c>
      <c r="Q431" s="44">
        <f>COUNTIF(F431:P431,"ENTREGUE")/COUNTA(MESES[[#This Row],[FEV]:[DEZ]])</f>
        <v>1</v>
      </c>
    </row>
    <row r="432" spans="1:17" s="39" customFormat="1" ht="15" customHeight="1" x14ac:dyDescent="0.25">
      <c r="A432" s="86" t="s">
        <v>15</v>
      </c>
      <c r="B432" s="87" t="s">
        <v>215</v>
      </c>
      <c r="C432" s="93">
        <v>33117950</v>
      </c>
      <c r="D432" s="88" t="s">
        <v>499</v>
      </c>
      <c r="E432" s="134" t="s">
        <v>44</v>
      </c>
      <c r="F432" s="68" t="s">
        <v>44</v>
      </c>
      <c r="G432" s="68" t="s">
        <v>44</v>
      </c>
      <c r="H432" s="68" t="s">
        <v>44</v>
      </c>
      <c r="I432" s="68" t="s">
        <v>44</v>
      </c>
      <c r="J432" s="68" t="s">
        <v>44</v>
      </c>
      <c r="K432" s="68" t="s">
        <v>44</v>
      </c>
      <c r="L432" s="68" t="s">
        <v>44</v>
      </c>
      <c r="M432" s="68" t="s">
        <v>44</v>
      </c>
      <c r="N432" s="68" t="s">
        <v>44</v>
      </c>
      <c r="O432" s="68" t="s">
        <v>44</v>
      </c>
      <c r="P432" s="68" t="s">
        <v>44</v>
      </c>
      <c r="Q432" s="44">
        <f>COUNTIF(F432:P432,"ENTREGUE")/COUNTA(MESES[[#This Row],[FEV]:[DEZ]])</f>
        <v>1</v>
      </c>
    </row>
    <row r="433" spans="1:17" s="39" customFormat="1" ht="15" customHeight="1" x14ac:dyDescent="0.25">
      <c r="A433" s="86" t="s">
        <v>15</v>
      </c>
      <c r="B433" s="87" t="s">
        <v>215</v>
      </c>
      <c r="C433" s="93">
        <v>33068852</v>
      </c>
      <c r="D433" s="88" t="s">
        <v>500</v>
      </c>
      <c r="E433" s="134" t="s">
        <v>44</v>
      </c>
      <c r="F433" s="68" t="s">
        <v>44</v>
      </c>
      <c r="G433" s="68" t="s">
        <v>44</v>
      </c>
      <c r="H433" s="68" t="s">
        <v>44</v>
      </c>
      <c r="I433" s="68" t="s">
        <v>44</v>
      </c>
      <c r="J433" s="68" t="s">
        <v>44</v>
      </c>
      <c r="K433" s="68" t="s">
        <v>44</v>
      </c>
      <c r="L433" s="68" t="s">
        <v>44</v>
      </c>
      <c r="M433" s="68" t="s">
        <v>44</v>
      </c>
      <c r="N433" s="68" t="s">
        <v>44</v>
      </c>
      <c r="O433" s="68" t="s">
        <v>45</v>
      </c>
      <c r="P433" s="68" t="s">
        <v>45</v>
      </c>
      <c r="Q433" s="44">
        <f>COUNTIF(F433:P433,"ENTREGUE")/COUNTA(MESES[[#This Row],[FEV]:[DEZ]])</f>
        <v>0.81818181818181823</v>
      </c>
    </row>
    <row r="434" spans="1:17" s="39" customFormat="1" ht="15" customHeight="1" x14ac:dyDescent="0.25">
      <c r="A434" s="86" t="s">
        <v>15</v>
      </c>
      <c r="B434" s="87" t="s">
        <v>215</v>
      </c>
      <c r="C434" s="93">
        <v>33126267</v>
      </c>
      <c r="D434" s="88" t="s">
        <v>501</v>
      </c>
      <c r="E434" s="134" t="s">
        <v>44</v>
      </c>
      <c r="F434" s="68" t="s">
        <v>44</v>
      </c>
      <c r="G434" s="68" t="s">
        <v>44</v>
      </c>
      <c r="H434" s="68" t="s">
        <v>44</v>
      </c>
      <c r="I434" s="68" t="s">
        <v>44</v>
      </c>
      <c r="J434" s="68" t="s">
        <v>44</v>
      </c>
      <c r="K434" s="68" t="s">
        <v>44</v>
      </c>
      <c r="L434" s="68" t="s">
        <v>44</v>
      </c>
      <c r="M434" s="68" t="s">
        <v>44</v>
      </c>
      <c r="N434" s="68" t="s">
        <v>44</v>
      </c>
      <c r="O434" s="68" t="s">
        <v>44</v>
      </c>
      <c r="P434" s="68" t="s">
        <v>44</v>
      </c>
      <c r="Q434" s="44">
        <f>COUNTIF(F434:P434,"ENTREGUE")/COUNTA(MESES[[#This Row],[FEV]:[DEZ]])</f>
        <v>1</v>
      </c>
    </row>
    <row r="435" spans="1:17" s="39" customFormat="1" ht="15" customHeight="1" x14ac:dyDescent="0.25">
      <c r="A435" s="86" t="s">
        <v>15</v>
      </c>
      <c r="B435" s="87" t="s">
        <v>215</v>
      </c>
      <c r="C435" s="93">
        <v>33063907</v>
      </c>
      <c r="D435" s="88" t="s">
        <v>502</v>
      </c>
      <c r="E435" s="134" t="s">
        <v>44</v>
      </c>
      <c r="F435" s="68" t="s">
        <v>44</v>
      </c>
      <c r="G435" s="68" t="s">
        <v>44</v>
      </c>
      <c r="H435" s="68" t="s">
        <v>44</v>
      </c>
      <c r="I435" s="68" t="s">
        <v>45</v>
      </c>
      <c r="J435" s="68" t="s">
        <v>45</v>
      </c>
      <c r="K435" s="68" t="s">
        <v>45</v>
      </c>
      <c r="L435" s="68" t="s">
        <v>45</v>
      </c>
      <c r="M435" s="68" t="s">
        <v>45</v>
      </c>
      <c r="N435" s="68" t="s">
        <v>45</v>
      </c>
      <c r="O435" s="68" t="s">
        <v>45</v>
      </c>
      <c r="P435" s="68" t="s">
        <v>45</v>
      </c>
      <c r="Q435" s="44">
        <f>COUNTIF(F435:P435,"ENTREGUE")/COUNTA(MESES[[#This Row],[FEV]:[DEZ]])</f>
        <v>0.27272727272727271</v>
      </c>
    </row>
    <row r="436" spans="1:17" s="39" customFormat="1" ht="15" customHeight="1" x14ac:dyDescent="0.25">
      <c r="A436" s="86" t="s">
        <v>15</v>
      </c>
      <c r="B436" s="87" t="s">
        <v>215</v>
      </c>
      <c r="C436" s="93">
        <v>33086591</v>
      </c>
      <c r="D436" s="88" t="s">
        <v>503</v>
      </c>
      <c r="E436" s="134" t="s">
        <v>45</v>
      </c>
      <c r="F436" s="68" t="s">
        <v>44</v>
      </c>
      <c r="G436" s="68" t="s">
        <v>44</v>
      </c>
      <c r="H436" s="68" t="s">
        <v>44</v>
      </c>
      <c r="I436" s="68" t="s">
        <v>44</v>
      </c>
      <c r="J436" s="68" t="s">
        <v>44</v>
      </c>
      <c r="K436" s="68" t="s">
        <v>44</v>
      </c>
      <c r="L436" s="68" t="s">
        <v>44</v>
      </c>
      <c r="M436" s="68" t="s">
        <v>44</v>
      </c>
      <c r="N436" s="68" t="s">
        <v>44</v>
      </c>
      <c r="O436" s="68" t="s">
        <v>44</v>
      </c>
      <c r="P436" s="68" t="s">
        <v>44</v>
      </c>
      <c r="Q436" s="44">
        <f>COUNTIF(F436:P436,"ENTREGUE")/COUNTA(MESES[[#This Row],[FEV]:[DEZ]])</f>
        <v>1</v>
      </c>
    </row>
    <row r="437" spans="1:17" s="39" customFormat="1" ht="15" customHeight="1" x14ac:dyDescent="0.25">
      <c r="A437" s="86" t="s">
        <v>15</v>
      </c>
      <c r="B437" s="87" t="s">
        <v>215</v>
      </c>
      <c r="C437" s="93">
        <v>33075212</v>
      </c>
      <c r="D437" s="88" t="s">
        <v>504</v>
      </c>
      <c r="E437" s="134" t="s">
        <v>44</v>
      </c>
      <c r="F437" s="68" t="s">
        <v>44</v>
      </c>
      <c r="G437" s="68" t="s">
        <v>44</v>
      </c>
      <c r="H437" s="68" t="s">
        <v>44</v>
      </c>
      <c r="I437" s="68" t="s">
        <v>44</v>
      </c>
      <c r="J437" s="68" t="s">
        <v>44</v>
      </c>
      <c r="K437" s="68" t="s">
        <v>44</v>
      </c>
      <c r="L437" s="68" t="s">
        <v>44</v>
      </c>
      <c r="M437" s="68" t="s">
        <v>44</v>
      </c>
      <c r="N437" s="68" t="s">
        <v>44</v>
      </c>
      <c r="O437" s="68" t="s">
        <v>44</v>
      </c>
      <c r="P437" s="68" t="s">
        <v>44</v>
      </c>
      <c r="Q437" s="44">
        <f>COUNTIF(F437:P437,"ENTREGUE")/COUNTA(MESES[[#This Row],[FEV]:[DEZ]])</f>
        <v>1</v>
      </c>
    </row>
    <row r="438" spans="1:17" s="39" customFormat="1" ht="15" customHeight="1" x14ac:dyDescent="0.25">
      <c r="A438" s="86" t="s">
        <v>15</v>
      </c>
      <c r="B438" s="87" t="s">
        <v>215</v>
      </c>
      <c r="C438" s="93">
        <v>33135193</v>
      </c>
      <c r="D438" s="88" t="s">
        <v>505</v>
      </c>
      <c r="E438" s="134" t="s">
        <v>44</v>
      </c>
      <c r="F438" s="68" t="s">
        <v>44</v>
      </c>
      <c r="G438" s="68" t="s">
        <v>44</v>
      </c>
      <c r="H438" s="68" t="s">
        <v>44</v>
      </c>
      <c r="I438" s="68" t="s">
        <v>44</v>
      </c>
      <c r="J438" s="68" t="s">
        <v>44</v>
      </c>
      <c r="K438" s="68" t="s">
        <v>44</v>
      </c>
      <c r="L438" s="68" t="s">
        <v>44</v>
      </c>
      <c r="M438" s="68" t="s">
        <v>44</v>
      </c>
      <c r="N438" s="68" t="s">
        <v>44</v>
      </c>
      <c r="O438" s="68" t="s">
        <v>44</v>
      </c>
      <c r="P438" s="68" t="s">
        <v>44</v>
      </c>
      <c r="Q438" s="44">
        <f>COUNTIF(F438:P438,"ENTREGUE")/COUNTA(MESES[[#This Row],[FEV]:[DEZ]])</f>
        <v>1</v>
      </c>
    </row>
    <row r="439" spans="1:17" s="39" customFormat="1" ht="15" customHeight="1" x14ac:dyDescent="0.25">
      <c r="A439" s="86" t="s">
        <v>15</v>
      </c>
      <c r="B439" s="87" t="s">
        <v>215</v>
      </c>
      <c r="C439" s="93">
        <v>33086605</v>
      </c>
      <c r="D439" s="88" t="s">
        <v>506</v>
      </c>
      <c r="E439" s="134" t="s">
        <v>44</v>
      </c>
      <c r="F439" s="68" t="s">
        <v>44</v>
      </c>
      <c r="G439" s="68" t="s">
        <v>44</v>
      </c>
      <c r="H439" s="68" t="s">
        <v>44</v>
      </c>
      <c r="I439" s="68" t="s">
        <v>44</v>
      </c>
      <c r="J439" s="68" t="s">
        <v>44</v>
      </c>
      <c r="K439" s="68" t="s">
        <v>44</v>
      </c>
      <c r="L439" s="68" t="s">
        <v>44</v>
      </c>
      <c r="M439" s="68" t="s">
        <v>44</v>
      </c>
      <c r="N439" s="68" t="s">
        <v>44</v>
      </c>
      <c r="O439" s="68" t="s">
        <v>44</v>
      </c>
      <c r="P439" s="68" t="s">
        <v>45</v>
      </c>
      <c r="Q439" s="44">
        <f>COUNTIF(F439:P439,"ENTREGUE")/COUNTA(MESES[[#This Row],[FEV]:[DEZ]])</f>
        <v>0.90909090909090906</v>
      </c>
    </row>
    <row r="440" spans="1:17" s="39" customFormat="1" ht="15" customHeight="1" x14ac:dyDescent="0.25">
      <c r="A440" s="86" t="s">
        <v>15</v>
      </c>
      <c r="B440" s="87" t="s">
        <v>215</v>
      </c>
      <c r="C440" s="93">
        <v>33075220</v>
      </c>
      <c r="D440" s="88" t="s">
        <v>507</v>
      </c>
      <c r="E440" s="134" t="s">
        <v>44</v>
      </c>
      <c r="F440" s="68" t="s">
        <v>44</v>
      </c>
      <c r="G440" s="68" t="s">
        <v>44</v>
      </c>
      <c r="H440" s="68" t="s">
        <v>44</v>
      </c>
      <c r="I440" s="68" t="s">
        <v>44</v>
      </c>
      <c r="J440" s="68" t="s">
        <v>44</v>
      </c>
      <c r="K440" s="68" t="s">
        <v>44</v>
      </c>
      <c r="L440" s="68" t="s">
        <v>44</v>
      </c>
      <c r="M440" s="68" t="s">
        <v>44</v>
      </c>
      <c r="N440" s="68" t="s">
        <v>44</v>
      </c>
      <c r="O440" s="68" t="s">
        <v>44</v>
      </c>
      <c r="P440" s="68" t="s">
        <v>44</v>
      </c>
      <c r="Q440" s="44">
        <f>COUNTIF(F440:P440,"ENTREGUE")/COUNTA(MESES[[#This Row],[FEV]:[DEZ]])</f>
        <v>1</v>
      </c>
    </row>
    <row r="441" spans="1:17" s="39" customFormat="1" ht="15" customHeight="1" x14ac:dyDescent="0.25">
      <c r="A441" s="86" t="s">
        <v>15</v>
      </c>
      <c r="B441" s="87" t="s">
        <v>215</v>
      </c>
      <c r="C441" s="93">
        <v>33126216</v>
      </c>
      <c r="D441" s="88" t="s">
        <v>508</v>
      </c>
      <c r="E441" s="134" t="s">
        <v>44</v>
      </c>
      <c r="F441" s="68" t="s">
        <v>44</v>
      </c>
      <c r="G441" s="68" t="s">
        <v>44</v>
      </c>
      <c r="H441" s="68" t="s">
        <v>44</v>
      </c>
      <c r="I441" s="68" t="s">
        <v>44</v>
      </c>
      <c r="J441" s="68" t="s">
        <v>44</v>
      </c>
      <c r="K441" s="68" t="s">
        <v>44</v>
      </c>
      <c r="L441" s="68" t="s">
        <v>44</v>
      </c>
      <c r="M441" s="68" t="s">
        <v>44</v>
      </c>
      <c r="N441" s="68" t="s">
        <v>44</v>
      </c>
      <c r="O441" s="68" t="s">
        <v>44</v>
      </c>
      <c r="P441" s="68" t="s">
        <v>44</v>
      </c>
      <c r="Q441" s="44">
        <f>COUNTIF(F441:P441,"ENTREGUE")/COUNTA(MESES[[#This Row],[FEV]:[DEZ]])</f>
        <v>1</v>
      </c>
    </row>
    <row r="442" spans="1:17" s="39" customFormat="1" ht="15" customHeight="1" x14ac:dyDescent="0.25">
      <c r="A442" s="86" t="s">
        <v>15</v>
      </c>
      <c r="B442" s="87" t="s">
        <v>215</v>
      </c>
      <c r="C442" s="93">
        <v>33125317</v>
      </c>
      <c r="D442" s="88" t="s">
        <v>509</v>
      </c>
      <c r="E442" s="134" t="s">
        <v>44</v>
      </c>
      <c r="F442" s="68" t="s">
        <v>44</v>
      </c>
      <c r="G442" s="68" t="s">
        <v>44</v>
      </c>
      <c r="H442" s="68" t="s">
        <v>44</v>
      </c>
      <c r="I442" s="68" t="s">
        <v>44</v>
      </c>
      <c r="J442" s="68" t="s">
        <v>44</v>
      </c>
      <c r="K442" s="68" t="s">
        <v>45</v>
      </c>
      <c r="L442" s="68" t="s">
        <v>45</v>
      </c>
      <c r="M442" s="68" t="s">
        <v>45</v>
      </c>
      <c r="N442" s="68" t="s">
        <v>45</v>
      </c>
      <c r="O442" s="68" t="s">
        <v>45</v>
      </c>
      <c r="P442" s="68" t="s">
        <v>45</v>
      </c>
      <c r="Q442" s="44">
        <f>COUNTIF(F442:P442,"ENTREGUE")/COUNTA(MESES[[#This Row],[FEV]:[DEZ]])</f>
        <v>0.45454545454545453</v>
      </c>
    </row>
    <row r="443" spans="1:17" s="39" customFormat="1" ht="15" customHeight="1" x14ac:dyDescent="0.25">
      <c r="A443" s="86" t="s">
        <v>15</v>
      </c>
      <c r="B443" s="87" t="s">
        <v>215</v>
      </c>
      <c r="C443" s="93">
        <v>33146950</v>
      </c>
      <c r="D443" s="88" t="s">
        <v>510</v>
      </c>
      <c r="E443" s="134" t="s">
        <v>44</v>
      </c>
      <c r="F443" s="68" t="s">
        <v>44</v>
      </c>
      <c r="G443" s="68" t="s">
        <v>44</v>
      </c>
      <c r="H443" s="68" t="s">
        <v>44</v>
      </c>
      <c r="I443" s="68" t="s">
        <v>44</v>
      </c>
      <c r="J443" s="68" t="s">
        <v>44</v>
      </c>
      <c r="K443" s="68" t="s">
        <v>44</v>
      </c>
      <c r="L443" s="68" t="s">
        <v>44</v>
      </c>
      <c r="M443" s="68" t="s">
        <v>44</v>
      </c>
      <c r="N443" s="68" t="s">
        <v>44</v>
      </c>
      <c r="O443" s="68" t="s">
        <v>44</v>
      </c>
      <c r="P443" s="68" t="s">
        <v>44</v>
      </c>
      <c r="Q443" s="44">
        <f>COUNTIF(F443:P443,"ENTREGUE")/COUNTA(MESES[[#This Row],[FEV]:[DEZ]])</f>
        <v>1</v>
      </c>
    </row>
    <row r="444" spans="1:17" s="39" customFormat="1" ht="15" customHeight="1" x14ac:dyDescent="0.25">
      <c r="A444" s="86" t="s">
        <v>15</v>
      </c>
      <c r="B444" s="87" t="s">
        <v>215</v>
      </c>
      <c r="C444" s="93">
        <v>33126852</v>
      </c>
      <c r="D444" s="88" t="s">
        <v>511</v>
      </c>
      <c r="E444" s="134" t="s">
        <v>44</v>
      </c>
      <c r="F444" s="68" t="s">
        <v>44</v>
      </c>
      <c r="G444" s="68" t="s">
        <v>44</v>
      </c>
      <c r="H444" s="68" t="s">
        <v>44</v>
      </c>
      <c r="I444" s="68" t="s">
        <v>44</v>
      </c>
      <c r="J444" s="68" t="s">
        <v>44</v>
      </c>
      <c r="K444" s="68" t="s">
        <v>44</v>
      </c>
      <c r="L444" s="68" t="s">
        <v>44</v>
      </c>
      <c r="M444" s="68" t="s">
        <v>44</v>
      </c>
      <c r="N444" s="68" t="s">
        <v>44</v>
      </c>
      <c r="O444" s="68" t="s">
        <v>44</v>
      </c>
      <c r="P444" s="68" t="s">
        <v>44</v>
      </c>
      <c r="Q444" s="44">
        <f>COUNTIF(F444:P444,"ENTREGUE")/COUNTA(MESES[[#This Row],[FEV]:[DEZ]])</f>
        <v>1</v>
      </c>
    </row>
    <row r="445" spans="1:17" s="39" customFormat="1" ht="15" customHeight="1" x14ac:dyDescent="0.25">
      <c r="A445" s="86" t="s">
        <v>15</v>
      </c>
      <c r="B445" s="87" t="s">
        <v>215</v>
      </c>
      <c r="C445" s="93">
        <v>33139156</v>
      </c>
      <c r="D445" s="88" t="s">
        <v>512</v>
      </c>
      <c r="E445" s="134" t="s">
        <v>44</v>
      </c>
      <c r="F445" s="68" t="s">
        <v>44</v>
      </c>
      <c r="G445" s="68" t="s">
        <v>44</v>
      </c>
      <c r="H445" s="68" t="s">
        <v>44</v>
      </c>
      <c r="I445" s="68" t="s">
        <v>44</v>
      </c>
      <c r="J445" s="68" t="s">
        <v>44</v>
      </c>
      <c r="K445" s="68" t="s">
        <v>44</v>
      </c>
      <c r="L445" s="68" t="s">
        <v>44</v>
      </c>
      <c r="M445" s="68" t="s">
        <v>44</v>
      </c>
      <c r="N445" s="68" t="s">
        <v>44</v>
      </c>
      <c r="O445" s="68" t="s">
        <v>44</v>
      </c>
      <c r="P445" s="68" t="s">
        <v>44</v>
      </c>
      <c r="Q445" s="44">
        <f>COUNTIF(F445:P445,"ENTREGUE")/COUNTA(MESES[[#This Row],[FEV]:[DEZ]])</f>
        <v>1</v>
      </c>
    </row>
    <row r="446" spans="1:17" s="39" customFormat="1" ht="15" customHeight="1" x14ac:dyDescent="0.25">
      <c r="A446" s="86" t="s">
        <v>15</v>
      </c>
      <c r="B446" s="87" t="s">
        <v>215</v>
      </c>
      <c r="C446" s="93">
        <v>33069956</v>
      </c>
      <c r="D446" s="88" t="s">
        <v>513</v>
      </c>
      <c r="E446" s="134" t="s">
        <v>44</v>
      </c>
      <c r="F446" s="68" t="s">
        <v>44</v>
      </c>
      <c r="G446" s="68" t="s">
        <v>44</v>
      </c>
      <c r="H446" s="68" t="s">
        <v>44</v>
      </c>
      <c r="I446" s="68" t="s">
        <v>44</v>
      </c>
      <c r="J446" s="68" t="s">
        <v>45</v>
      </c>
      <c r="K446" s="68" t="s">
        <v>45</v>
      </c>
      <c r="L446" s="68" t="s">
        <v>45</v>
      </c>
      <c r="M446" s="68" t="s">
        <v>45</v>
      </c>
      <c r="N446" s="68" t="s">
        <v>45</v>
      </c>
      <c r="O446" s="68" t="s">
        <v>45</v>
      </c>
      <c r="P446" s="68" t="s">
        <v>45</v>
      </c>
      <c r="Q446" s="44">
        <f>COUNTIF(F446:P446,"ENTREGUE")/COUNTA(MESES[[#This Row],[FEV]:[DEZ]])</f>
        <v>0.36363636363636365</v>
      </c>
    </row>
    <row r="447" spans="1:17" s="39" customFormat="1" ht="15" customHeight="1" x14ac:dyDescent="0.25">
      <c r="A447" s="86" t="s">
        <v>15</v>
      </c>
      <c r="B447" s="87" t="s">
        <v>215</v>
      </c>
      <c r="C447" s="93">
        <v>33086613</v>
      </c>
      <c r="D447" s="88" t="s">
        <v>514</v>
      </c>
      <c r="E447" s="134" t="s">
        <v>44</v>
      </c>
      <c r="F447" s="68" t="s">
        <v>44</v>
      </c>
      <c r="G447" s="68" t="s">
        <v>44</v>
      </c>
      <c r="H447" s="68" t="s">
        <v>44</v>
      </c>
      <c r="I447" s="68" t="s">
        <v>44</v>
      </c>
      <c r="J447" s="68" t="s">
        <v>44</v>
      </c>
      <c r="K447" s="68" t="s">
        <v>44</v>
      </c>
      <c r="L447" s="68" t="s">
        <v>44</v>
      </c>
      <c r="M447" s="68" t="s">
        <v>44</v>
      </c>
      <c r="N447" s="68" t="s">
        <v>44</v>
      </c>
      <c r="O447" s="68" t="s">
        <v>44</v>
      </c>
      <c r="P447" s="68" t="s">
        <v>45</v>
      </c>
      <c r="Q447" s="44">
        <f>COUNTIF(F447:P447,"ENTREGUE")/COUNTA(MESES[[#This Row],[FEV]:[DEZ]])</f>
        <v>0.90909090909090906</v>
      </c>
    </row>
    <row r="448" spans="1:17" s="39" customFormat="1" ht="15" customHeight="1" x14ac:dyDescent="0.25">
      <c r="A448" s="86" t="s">
        <v>15</v>
      </c>
      <c r="B448" s="87" t="s">
        <v>215</v>
      </c>
      <c r="C448" s="93">
        <v>33069964</v>
      </c>
      <c r="D448" s="88" t="s">
        <v>515</v>
      </c>
      <c r="E448" s="134" t="s">
        <v>44</v>
      </c>
      <c r="F448" s="68" t="s">
        <v>44</v>
      </c>
      <c r="G448" s="68" t="s">
        <v>44</v>
      </c>
      <c r="H448" s="68" t="s">
        <v>44</v>
      </c>
      <c r="I448" s="68" t="s">
        <v>45</v>
      </c>
      <c r="J448" s="68" t="s">
        <v>45</v>
      </c>
      <c r="K448" s="68" t="s">
        <v>45</v>
      </c>
      <c r="L448" s="68" t="s">
        <v>45</v>
      </c>
      <c r="M448" s="68" t="s">
        <v>45</v>
      </c>
      <c r="N448" s="68" t="s">
        <v>45</v>
      </c>
      <c r="O448" s="68" t="s">
        <v>45</v>
      </c>
      <c r="P448" s="68" t="s">
        <v>45</v>
      </c>
      <c r="Q448" s="44">
        <f>COUNTIF(F448:P448,"ENTREGUE")/COUNTA(MESES[[#This Row],[FEV]:[DEZ]])</f>
        <v>0.27272727272727271</v>
      </c>
    </row>
    <row r="449" spans="1:17" s="39" customFormat="1" ht="15" customHeight="1" x14ac:dyDescent="0.25">
      <c r="A449" s="86" t="s">
        <v>15</v>
      </c>
      <c r="B449" s="87" t="s">
        <v>215</v>
      </c>
      <c r="C449" s="93">
        <v>33071616</v>
      </c>
      <c r="D449" s="88" t="s">
        <v>516</v>
      </c>
      <c r="E449" s="134" t="s">
        <v>44</v>
      </c>
      <c r="F449" s="68" t="s">
        <v>44</v>
      </c>
      <c r="G449" s="68" t="s">
        <v>44</v>
      </c>
      <c r="H449" s="68" t="s">
        <v>44</v>
      </c>
      <c r="I449" s="68" t="s">
        <v>44</v>
      </c>
      <c r="J449" s="68" t="s">
        <v>44</v>
      </c>
      <c r="K449" s="68" t="s">
        <v>44</v>
      </c>
      <c r="L449" s="68" t="s">
        <v>44</v>
      </c>
      <c r="M449" s="68" t="s">
        <v>44</v>
      </c>
      <c r="N449" s="68" t="s">
        <v>44</v>
      </c>
      <c r="O449" s="68" t="s">
        <v>44</v>
      </c>
      <c r="P449" s="68" t="s">
        <v>44</v>
      </c>
      <c r="Q449" s="44">
        <f>COUNTIF(F449:P449,"ENTREGUE")/COUNTA(MESES[[#This Row],[FEV]:[DEZ]])</f>
        <v>1</v>
      </c>
    </row>
    <row r="450" spans="1:17" s="39" customFormat="1" ht="15" customHeight="1" x14ac:dyDescent="0.25">
      <c r="A450" s="86" t="s">
        <v>15</v>
      </c>
      <c r="B450" s="87" t="s">
        <v>215</v>
      </c>
      <c r="C450" s="93">
        <v>33074267</v>
      </c>
      <c r="D450" s="88" t="s">
        <v>517</v>
      </c>
      <c r="E450" s="134" t="s">
        <v>44</v>
      </c>
      <c r="F450" s="68" t="s">
        <v>44</v>
      </c>
      <c r="G450" s="68" t="s">
        <v>44</v>
      </c>
      <c r="H450" s="68" t="s">
        <v>44</v>
      </c>
      <c r="I450" s="68" t="s">
        <v>44</v>
      </c>
      <c r="J450" s="68" t="s">
        <v>44</v>
      </c>
      <c r="K450" s="68" t="s">
        <v>44</v>
      </c>
      <c r="L450" s="68" t="s">
        <v>44</v>
      </c>
      <c r="M450" s="68" t="s">
        <v>44</v>
      </c>
      <c r="N450" s="68" t="s">
        <v>44</v>
      </c>
      <c r="O450" s="68" t="s">
        <v>44</v>
      </c>
      <c r="P450" s="68" t="s">
        <v>44</v>
      </c>
      <c r="Q450" s="44">
        <f>COUNTIF(F450:P450,"ENTREGUE")/COUNTA(MESES[[#This Row],[FEV]:[DEZ]])</f>
        <v>1</v>
      </c>
    </row>
    <row r="451" spans="1:17" s="39" customFormat="1" ht="15" customHeight="1" x14ac:dyDescent="0.25">
      <c r="A451" s="86" t="s">
        <v>15</v>
      </c>
      <c r="B451" s="87" t="s">
        <v>215</v>
      </c>
      <c r="C451" s="93">
        <v>33126259</v>
      </c>
      <c r="D451" s="88" t="s">
        <v>518</v>
      </c>
      <c r="E451" s="134" t="s">
        <v>45</v>
      </c>
      <c r="F451" s="68" t="s">
        <v>45</v>
      </c>
      <c r="G451" s="68" t="s">
        <v>45</v>
      </c>
      <c r="H451" s="68" t="s">
        <v>45</v>
      </c>
      <c r="I451" s="68" t="s">
        <v>45</v>
      </c>
      <c r="J451" s="68" t="s">
        <v>45</v>
      </c>
      <c r="K451" s="68" t="s">
        <v>45</v>
      </c>
      <c r="L451" s="68" t="s">
        <v>45</v>
      </c>
      <c r="M451" s="68" t="s">
        <v>45</v>
      </c>
      <c r="N451" s="68" t="s">
        <v>45</v>
      </c>
      <c r="O451" s="68" t="s">
        <v>45</v>
      </c>
      <c r="P451" s="68" t="s">
        <v>45</v>
      </c>
      <c r="Q451" s="44">
        <f>COUNTIF(F451:P451,"ENTREGUE")/COUNTA(MESES[[#This Row],[FEV]:[DEZ]])</f>
        <v>0</v>
      </c>
    </row>
    <row r="452" spans="1:17" s="39" customFormat="1" ht="15" customHeight="1" x14ac:dyDescent="0.25">
      <c r="A452" s="86" t="s">
        <v>15</v>
      </c>
      <c r="B452" s="87" t="s">
        <v>215</v>
      </c>
      <c r="C452" s="93">
        <v>33085838</v>
      </c>
      <c r="D452" s="88" t="s">
        <v>519</v>
      </c>
      <c r="E452" s="134" t="s">
        <v>44</v>
      </c>
      <c r="F452" s="68" t="s">
        <v>44</v>
      </c>
      <c r="G452" s="68" t="s">
        <v>44</v>
      </c>
      <c r="H452" s="68" t="s">
        <v>44</v>
      </c>
      <c r="I452" s="68" t="s">
        <v>44</v>
      </c>
      <c r="J452" s="68" t="s">
        <v>44</v>
      </c>
      <c r="K452" s="68" t="s">
        <v>44</v>
      </c>
      <c r="L452" s="68" t="s">
        <v>44</v>
      </c>
      <c r="M452" s="68" t="s">
        <v>44</v>
      </c>
      <c r="N452" s="68" t="s">
        <v>44</v>
      </c>
      <c r="O452" s="68" t="s">
        <v>44</v>
      </c>
      <c r="P452" s="68" t="s">
        <v>44</v>
      </c>
      <c r="Q452" s="44">
        <f>COUNTIF(F452:P452,"ENTREGUE")/COUNTA(MESES[[#This Row],[FEV]:[DEZ]])</f>
        <v>1</v>
      </c>
    </row>
    <row r="453" spans="1:17" s="39" customFormat="1" ht="15" customHeight="1" x14ac:dyDescent="0.25">
      <c r="A453" s="86" t="s">
        <v>15</v>
      </c>
      <c r="B453" s="87" t="s">
        <v>215</v>
      </c>
      <c r="C453" s="93">
        <v>33069026</v>
      </c>
      <c r="D453" s="88" t="s">
        <v>520</v>
      </c>
      <c r="E453" s="134" t="s">
        <v>44</v>
      </c>
      <c r="F453" s="68" t="s">
        <v>44</v>
      </c>
      <c r="G453" s="68" t="s">
        <v>44</v>
      </c>
      <c r="H453" s="68" t="s">
        <v>44</v>
      </c>
      <c r="I453" s="68" t="s">
        <v>44</v>
      </c>
      <c r="J453" s="68" t="s">
        <v>44</v>
      </c>
      <c r="K453" s="68" t="s">
        <v>44</v>
      </c>
      <c r="L453" s="68" t="s">
        <v>44</v>
      </c>
      <c r="M453" s="68" t="s">
        <v>44</v>
      </c>
      <c r="N453" s="68" t="s">
        <v>44</v>
      </c>
      <c r="O453" s="68" t="s">
        <v>44</v>
      </c>
      <c r="P453" s="68" t="s">
        <v>44</v>
      </c>
      <c r="Q453" s="44">
        <f>COUNTIF(F453:P453,"ENTREGUE")/COUNTA(MESES[[#This Row],[FEV]:[DEZ]])</f>
        <v>1</v>
      </c>
    </row>
    <row r="454" spans="1:17" s="39" customFormat="1" ht="15" customHeight="1" x14ac:dyDescent="0.25">
      <c r="A454" s="86" t="s">
        <v>15</v>
      </c>
      <c r="B454" s="87" t="s">
        <v>215</v>
      </c>
      <c r="C454" s="93">
        <v>33075867</v>
      </c>
      <c r="D454" s="88" t="s">
        <v>521</v>
      </c>
      <c r="E454" s="134" t="s">
        <v>44</v>
      </c>
      <c r="F454" s="68" t="s">
        <v>44</v>
      </c>
      <c r="G454" s="68" t="s">
        <v>44</v>
      </c>
      <c r="H454" s="68" t="s">
        <v>44</v>
      </c>
      <c r="I454" s="68" t="s">
        <v>44</v>
      </c>
      <c r="J454" s="68" t="s">
        <v>44</v>
      </c>
      <c r="K454" s="68" t="s">
        <v>44</v>
      </c>
      <c r="L454" s="68" t="s">
        <v>44</v>
      </c>
      <c r="M454" s="68" t="s">
        <v>44</v>
      </c>
      <c r="N454" s="68" t="s">
        <v>44</v>
      </c>
      <c r="O454" s="68" t="s">
        <v>44</v>
      </c>
      <c r="P454" s="68" t="s">
        <v>44</v>
      </c>
      <c r="Q454" s="44">
        <f>COUNTIF(F454:P454,"ENTREGUE")/COUNTA(MESES[[#This Row],[FEV]:[DEZ]])</f>
        <v>1</v>
      </c>
    </row>
    <row r="455" spans="1:17" s="39" customFormat="1" ht="15" customHeight="1" x14ac:dyDescent="0.25">
      <c r="A455" s="86" t="s">
        <v>15</v>
      </c>
      <c r="B455" s="87" t="s">
        <v>215</v>
      </c>
      <c r="C455" s="93">
        <v>33145440</v>
      </c>
      <c r="D455" s="88" t="s">
        <v>522</v>
      </c>
      <c r="E455" s="134" t="s">
        <v>44</v>
      </c>
      <c r="F455" s="68" t="s">
        <v>44</v>
      </c>
      <c r="G455" s="68" t="s">
        <v>44</v>
      </c>
      <c r="H455" s="68" t="s">
        <v>44</v>
      </c>
      <c r="I455" s="68" t="s">
        <v>44</v>
      </c>
      <c r="J455" s="68" t="s">
        <v>44</v>
      </c>
      <c r="K455" s="68" t="s">
        <v>44</v>
      </c>
      <c r="L455" s="68" t="s">
        <v>44</v>
      </c>
      <c r="M455" s="68" t="s">
        <v>44</v>
      </c>
      <c r="N455" s="68" t="s">
        <v>44</v>
      </c>
      <c r="O455" s="68" t="s">
        <v>44</v>
      </c>
      <c r="P455" s="68" t="s">
        <v>44</v>
      </c>
      <c r="Q455" s="44">
        <f>COUNTIF(F455:P455,"ENTREGUE")/COUNTA(MESES[[#This Row],[FEV]:[DEZ]])</f>
        <v>1</v>
      </c>
    </row>
    <row r="456" spans="1:17" s="39" customFormat="1" ht="15" customHeight="1" x14ac:dyDescent="0.25">
      <c r="A456" s="86" t="s">
        <v>15</v>
      </c>
      <c r="B456" s="87" t="s">
        <v>215</v>
      </c>
      <c r="C456" s="93">
        <v>33075875</v>
      </c>
      <c r="D456" s="88" t="s">
        <v>523</v>
      </c>
      <c r="E456" s="134" t="s">
        <v>44</v>
      </c>
      <c r="F456" s="68" t="s">
        <v>44</v>
      </c>
      <c r="G456" s="68" t="s">
        <v>44</v>
      </c>
      <c r="H456" s="68" t="s">
        <v>44</v>
      </c>
      <c r="I456" s="68" t="s">
        <v>44</v>
      </c>
      <c r="J456" s="68" t="s">
        <v>44</v>
      </c>
      <c r="K456" s="68" t="s">
        <v>44</v>
      </c>
      <c r="L456" s="68" t="s">
        <v>44</v>
      </c>
      <c r="M456" s="68" t="s">
        <v>44</v>
      </c>
      <c r="N456" s="68" t="s">
        <v>44</v>
      </c>
      <c r="O456" s="68" t="s">
        <v>44</v>
      </c>
      <c r="P456" s="68" t="s">
        <v>44</v>
      </c>
      <c r="Q456" s="44">
        <f>COUNTIF(F456:P456,"ENTREGUE")/COUNTA(MESES[[#This Row],[FEV]:[DEZ]])</f>
        <v>1</v>
      </c>
    </row>
    <row r="457" spans="1:17" s="39" customFormat="1" ht="15" customHeight="1" x14ac:dyDescent="0.25">
      <c r="A457" s="86" t="s">
        <v>15</v>
      </c>
      <c r="B457" s="87" t="s">
        <v>215</v>
      </c>
      <c r="C457" s="93">
        <v>33069034</v>
      </c>
      <c r="D457" s="88" t="s">
        <v>524</v>
      </c>
      <c r="E457" s="134" t="s">
        <v>44</v>
      </c>
      <c r="F457" s="68" t="s">
        <v>44</v>
      </c>
      <c r="G457" s="68" t="s">
        <v>44</v>
      </c>
      <c r="H457" s="68" t="s">
        <v>44</v>
      </c>
      <c r="I457" s="68" t="s">
        <v>44</v>
      </c>
      <c r="J457" s="68" t="s">
        <v>44</v>
      </c>
      <c r="K457" s="68" t="s">
        <v>44</v>
      </c>
      <c r="L457" s="68" t="s">
        <v>44</v>
      </c>
      <c r="M457" s="68" t="s">
        <v>44</v>
      </c>
      <c r="N457" s="68" t="s">
        <v>45</v>
      </c>
      <c r="O457" s="68" t="s">
        <v>45</v>
      </c>
      <c r="P457" s="68" t="s">
        <v>45</v>
      </c>
      <c r="Q457" s="44">
        <f>COUNTIF(F457:P457,"ENTREGUE")/COUNTA(MESES[[#This Row],[FEV]:[DEZ]])</f>
        <v>0.72727272727272729</v>
      </c>
    </row>
    <row r="458" spans="1:17" s="39" customFormat="1" ht="15" customHeight="1" x14ac:dyDescent="0.25">
      <c r="A458" s="86" t="s">
        <v>15</v>
      </c>
      <c r="B458" s="87" t="s">
        <v>215</v>
      </c>
      <c r="C458" s="93">
        <v>33070326</v>
      </c>
      <c r="D458" s="88" t="s">
        <v>525</v>
      </c>
      <c r="E458" s="134" t="s">
        <v>44</v>
      </c>
      <c r="F458" s="68" t="s">
        <v>44</v>
      </c>
      <c r="G458" s="68" t="s">
        <v>44</v>
      </c>
      <c r="H458" s="68" t="s">
        <v>44</v>
      </c>
      <c r="I458" s="68" t="s">
        <v>44</v>
      </c>
      <c r="J458" s="68" t="s">
        <v>44</v>
      </c>
      <c r="K458" s="68" t="s">
        <v>44</v>
      </c>
      <c r="L458" s="68" t="s">
        <v>44</v>
      </c>
      <c r="M458" s="68" t="s">
        <v>44</v>
      </c>
      <c r="N458" s="68" t="s">
        <v>44</v>
      </c>
      <c r="O458" s="68" t="s">
        <v>44</v>
      </c>
      <c r="P458" s="68" t="s">
        <v>44</v>
      </c>
      <c r="Q458" s="44">
        <f>COUNTIF(F458:P458,"ENTREGUE")/COUNTA(MESES[[#This Row],[FEV]:[DEZ]])</f>
        <v>1</v>
      </c>
    </row>
    <row r="459" spans="1:17" s="39" customFormat="1" ht="15" customHeight="1" x14ac:dyDescent="0.25">
      <c r="A459" s="86" t="s">
        <v>15</v>
      </c>
      <c r="B459" s="87" t="s">
        <v>215</v>
      </c>
      <c r="C459" s="93">
        <v>33072370</v>
      </c>
      <c r="D459" s="88" t="s">
        <v>526</v>
      </c>
      <c r="E459" s="134" t="s">
        <v>44</v>
      </c>
      <c r="F459" s="68" t="s">
        <v>44</v>
      </c>
      <c r="G459" s="68" t="s">
        <v>44</v>
      </c>
      <c r="H459" s="68" t="s">
        <v>44</v>
      </c>
      <c r="I459" s="68" t="s">
        <v>44</v>
      </c>
      <c r="J459" s="68" t="s">
        <v>44</v>
      </c>
      <c r="K459" s="68" t="s">
        <v>44</v>
      </c>
      <c r="L459" s="68" t="s">
        <v>44</v>
      </c>
      <c r="M459" s="68" t="s">
        <v>44</v>
      </c>
      <c r="N459" s="68" t="s">
        <v>44</v>
      </c>
      <c r="O459" s="68" t="s">
        <v>44</v>
      </c>
      <c r="P459" s="68" t="s">
        <v>44</v>
      </c>
      <c r="Q459" s="44">
        <f>COUNTIF(F459:P459,"ENTREGUE")/COUNTA(MESES[[#This Row],[FEV]:[DEZ]])</f>
        <v>1</v>
      </c>
    </row>
    <row r="460" spans="1:17" s="39" customFormat="1" ht="15" customHeight="1" x14ac:dyDescent="0.25">
      <c r="A460" s="86" t="s">
        <v>15</v>
      </c>
      <c r="B460" s="87" t="s">
        <v>215</v>
      </c>
      <c r="C460" s="93">
        <v>33071969</v>
      </c>
      <c r="D460" s="88" t="s">
        <v>527</v>
      </c>
      <c r="E460" s="134" t="s">
        <v>44</v>
      </c>
      <c r="F460" s="68" t="s">
        <v>44</v>
      </c>
      <c r="G460" s="68" t="s">
        <v>44</v>
      </c>
      <c r="H460" s="68" t="s">
        <v>44</v>
      </c>
      <c r="I460" s="68" t="s">
        <v>44</v>
      </c>
      <c r="J460" s="68" t="s">
        <v>44</v>
      </c>
      <c r="K460" s="68" t="s">
        <v>44</v>
      </c>
      <c r="L460" s="68" t="s">
        <v>44</v>
      </c>
      <c r="M460" s="68" t="s">
        <v>44</v>
      </c>
      <c r="N460" s="68" t="s">
        <v>44</v>
      </c>
      <c r="O460" s="68" t="s">
        <v>44</v>
      </c>
      <c r="P460" s="68" t="s">
        <v>44</v>
      </c>
      <c r="Q460" s="44">
        <f>COUNTIF(F460:P460,"ENTREGUE")/COUNTA(MESES[[#This Row],[FEV]:[DEZ]])</f>
        <v>1</v>
      </c>
    </row>
    <row r="461" spans="1:17" s="39" customFormat="1" ht="15" customHeight="1" x14ac:dyDescent="0.25">
      <c r="A461" s="86" t="s">
        <v>15</v>
      </c>
      <c r="B461" s="87" t="s">
        <v>215</v>
      </c>
      <c r="C461" s="93">
        <v>33075891</v>
      </c>
      <c r="D461" s="88" t="s">
        <v>528</v>
      </c>
      <c r="E461" s="134" t="s">
        <v>44</v>
      </c>
      <c r="F461" s="68" t="s">
        <v>44</v>
      </c>
      <c r="G461" s="68" t="s">
        <v>44</v>
      </c>
      <c r="H461" s="68" t="s">
        <v>44</v>
      </c>
      <c r="I461" s="68" t="s">
        <v>44</v>
      </c>
      <c r="J461" s="68" t="s">
        <v>44</v>
      </c>
      <c r="K461" s="68" t="s">
        <v>44</v>
      </c>
      <c r="L461" s="68" t="s">
        <v>44</v>
      </c>
      <c r="M461" s="68" t="s">
        <v>44</v>
      </c>
      <c r="N461" s="68" t="s">
        <v>44</v>
      </c>
      <c r="O461" s="68" t="s">
        <v>44</v>
      </c>
      <c r="P461" s="68" t="s">
        <v>44</v>
      </c>
      <c r="Q461" s="44">
        <f>COUNTIF(F461:P461,"ENTREGUE")/COUNTA(MESES[[#This Row],[FEV]:[DEZ]])</f>
        <v>1</v>
      </c>
    </row>
    <row r="462" spans="1:17" s="39" customFormat="1" ht="15" customHeight="1" x14ac:dyDescent="0.25">
      <c r="A462" s="86" t="s">
        <v>15</v>
      </c>
      <c r="B462" s="87" t="s">
        <v>215</v>
      </c>
      <c r="C462" s="93">
        <v>33110654</v>
      </c>
      <c r="D462" s="88" t="s">
        <v>529</v>
      </c>
      <c r="E462" s="134" t="s">
        <v>44</v>
      </c>
      <c r="F462" s="68" t="s">
        <v>44</v>
      </c>
      <c r="G462" s="68" t="s">
        <v>44</v>
      </c>
      <c r="H462" s="68" t="s">
        <v>44</v>
      </c>
      <c r="I462" s="68" t="s">
        <v>44</v>
      </c>
      <c r="J462" s="68" t="s">
        <v>44</v>
      </c>
      <c r="K462" s="68" t="s">
        <v>44</v>
      </c>
      <c r="L462" s="68" t="s">
        <v>44</v>
      </c>
      <c r="M462" s="68" t="s">
        <v>44</v>
      </c>
      <c r="N462" s="68" t="s">
        <v>44</v>
      </c>
      <c r="O462" s="68" t="s">
        <v>44</v>
      </c>
      <c r="P462" s="68" t="s">
        <v>45</v>
      </c>
      <c r="Q462" s="44">
        <f>COUNTIF(F462:P462,"ENTREGUE")/COUNTA(MESES[[#This Row],[FEV]:[DEZ]])</f>
        <v>0.90909090909090906</v>
      </c>
    </row>
    <row r="463" spans="1:17" s="39" customFormat="1" ht="15" customHeight="1" x14ac:dyDescent="0.25">
      <c r="A463" s="86" t="s">
        <v>15</v>
      </c>
      <c r="B463" s="87" t="s">
        <v>215</v>
      </c>
      <c r="C463" s="93">
        <v>33096759</v>
      </c>
      <c r="D463" s="88" t="s">
        <v>530</v>
      </c>
      <c r="E463" s="134" t="s">
        <v>44</v>
      </c>
      <c r="F463" s="68" t="s">
        <v>44</v>
      </c>
      <c r="G463" s="68" t="s">
        <v>44</v>
      </c>
      <c r="H463" s="68" t="s">
        <v>44</v>
      </c>
      <c r="I463" s="68" t="s">
        <v>44</v>
      </c>
      <c r="J463" s="68" t="s">
        <v>44</v>
      </c>
      <c r="K463" s="68" t="s">
        <v>44</v>
      </c>
      <c r="L463" s="68" t="s">
        <v>45</v>
      </c>
      <c r="M463" s="68" t="s">
        <v>45</v>
      </c>
      <c r="N463" s="68" t="s">
        <v>45</v>
      </c>
      <c r="O463" s="68" t="s">
        <v>45</v>
      </c>
      <c r="P463" s="68" t="s">
        <v>45</v>
      </c>
      <c r="Q463" s="44">
        <f>COUNTIF(F463:P463,"ENTREGUE")/COUNTA(MESES[[#This Row],[FEV]:[DEZ]])</f>
        <v>0.54545454545454541</v>
      </c>
    </row>
    <row r="464" spans="1:17" s="39" customFormat="1" ht="15" customHeight="1" x14ac:dyDescent="0.25">
      <c r="A464" s="86" t="s">
        <v>15</v>
      </c>
      <c r="B464" s="87" t="s">
        <v>215</v>
      </c>
      <c r="C464" s="93">
        <v>33104638</v>
      </c>
      <c r="D464" s="88" t="s">
        <v>531</v>
      </c>
      <c r="E464" s="134" t="s">
        <v>44</v>
      </c>
      <c r="F464" s="68" t="s">
        <v>44</v>
      </c>
      <c r="G464" s="68" t="s">
        <v>44</v>
      </c>
      <c r="H464" s="68" t="s">
        <v>44</v>
      </c>
      <c r="I464" s="68" t="s">
        <v>44</v>
      </c>
      <c r="J464" s="68" t="s">
        <v>44</v>
      </c>
      <c r="K464" s="68" t="s">
        <v>44</v>
      </c>
      <c r="L464" s="68" t="s">
        <v>44</v>
      </c>
      <c r="M464" s="68" t="s">
        <v>44</v>
      </c>
      <c r="N464" s="68" t="s">
        <v>44</v>
      </c>
      <c r="O464" s="68" t="s">
        <v>44</v>
      </c>
      <c r="P464" s="68" t="s">
        <v>44</v>
      </c>
      <c r="Q464" s="44">
        <f>COUNTIF(F464:P464,"ENTREGUE")/COUNTA(MESES[[#This Row],[FEV]:[DEZ]])</f>
        <v>1</v>
      </c>
    </row>
    <row r="465" spans="1:17" s="39" customFormat="1" ht="15" customHeight="1" x14ac:dyDescent="0.25">
      <c r="A465" s="86" t="s">
        <v>15</v>
      </c>
      <c r="B465" s="87" t="s">
        <v>215</v>
      </c>
      <c r="C465" s="93">
        <v>33110646</v>
      </c>
      <c r="D465" s="88" t="s">
        <v>532</v>
      </c>
      <c r="E465" s="134" t="s">
        <v>44</v>
      </c>
      <c r="F465" s="68" t="s">
        <v>44</v>
      </c>
      <c r="G465" s="68" t="s">
        <v>44</v>
      </c>
      <c r="H465" s="68" t="s">
        <v>44</v>
      </c>
      <c r="I465" s="68" t="s">
        <v>44</v>
      </c>
      <c r="J465" s="68" t="s">
        <v>44</v>
      </c>
      <c r="K465" s="68" t="s">
        <v>44</v>
      </c>
      <c r="L465" s="68" t="s">
        <v>44</v>
      </c>
      <c r="M465" s="68" t="s">
        <v>44</v>
      </c>
      <c r="N465" s="68" t="s">
        <v>44</v>
      </c>
      <c r="O465" s="68" t="s">
        <v>44</v>
      </c>
      <c r="P465" s="68" t="s">
        <v>44</v>
      </c>
      <c r="Q465" s="44">
        <f>COUNTIF(F465:P465,"ENTREGUE")/COUNTA(MESES[[#This Row],[FEV]:[DEZ]])</f>
        <v>1</v>
      </c>
    </row>
    <row r="466" spans="1:17" s="39" customFormat="1" ht="15" customHeight="1" x14ac:dyDescent="0.25">
      <c r="A466" s="86" t="s">
        <v>15</v>
      </c>
      <c r="B466" s="87" t="s">
        <v>215</v>
      </c>
      <c r="C466" s="93">
        <v>33097038</v>
      </c>
      <c r="D466" s="88" t="s">
        <v>533</v>
      </c>
      <c r="E466" s="134" t="s">
        <v>44</v>
      </c>
      <c r="F466" s="68" t="s">
        <v>44</v>
      </c>
      <c r="G466" s="68" t="s">
        <v>44</v>
      </c>
      <c r="H466" s="68" t="s">
        <v>44</v>
      </c>
      <c r="I466" s="68" t="s">
        <v>44</v>
      </c>
      <c r="J466" s="68" t="s">
        <v>44</v>
      </c>
      <c r="K466" s="68" t="s">
        <v>44</v>
      </c>
      <c r="L466" s="68" t="s">
        <v>44</v>
      </c>
      <c r="M466" s="68" t="s">
        <v>44</v>
      </c>
      <c r="N466" s="68" t="s">
        <v>44</v>
      </c>
      <c r="O466" s="68" t="s">
        <v>44</v>
      </c>
      <c r="P466" s="68" t="s">
        <v>44</v>
      </c>
      <c r="Q466" s="44">
        <f>COUNTIF(F466:P466,"ENTREGUE")/COUNTA(MESES[[#This Row],[FEV]:[DEZ]])</f>
        <v>1</v>
      </c>
    </row>
    <row r="467" spans="1:17" s="39" customFormat="1" ht="15" customHeight="1" x14ac:dyDescent="0.25">
      <c r="A467" s="86" t="s">
        <v>15</v>
      </c>
      <c r="B467" s="87" t="s">
        <v>215</v>
      </c>
      <c r="C467" s="93">
        <v>33128235</v>
      </c>
      <c r="D467" s="88" t="s">
        <v>534</v>
      </c>
      <c r="E467" s="134" t="s">
        <v>44</v>
      </c>
      <c r="F467" s="68" t="s">
        <v>44</v>
      </c>
      <c r="G467" s="68" t="s">
        <v>44</v>
      </c>
      <c r="H467" s="68" t="s">
        <v>44</v>
      </c>
      <c r="I467" s="68" t="s">
        <v>44</v>
      </c>
      <c r="J467" s="68" t="s">
        <v>44</v>
      </c>
      <c r="K467" s="68" t="s">
        <v>44</v>
      </c>
      <c r="L467" s="68" t="s">
        <v>44</v>
      </c>
      <c r="M467" s="68" t="s">
        <v>44</v>
      </c>
      <c r="N467" s="68" t="s">
        <v>44</v>
      </c>
      <c r="O467" s="68" t="s">
        <v>44</v>
      </c>
      <c r="P467" s="68" t="s">
        <v>44</v>
      </c>
      <c r="Q467" s="44">
        <f>COUNTIF(F467:P467,"ENTREGUE")/COUNTA(MESES[[#This Row],[FEV]:[DEZ]])</f>
        <v>1</v>
      </c>
    </row>
    <row r="468" spans="1:17" s="39" customFormat="1" ht="15" customHeight="1" x14ac:dyDescent="0.25">
      <c r="A468" s="86" t="s">
        <v>15</v>
      </c>
      <c r="B468" s="87" t="s">
        <v>215</v>
      </c>
      <c r="C468" s="93">
        <v>33105219</v>
      </c>
      <c r="D468" s="88" t="s">
        <v>535</v>
      </c>
      <c r="E468" s="134" t="s">
        <v>44</v>
      </c>
      <c r="F468" s="68" t="s">
        <v>44</v>
      </c>
      <c r="G468" s="68" t="s">
        <v>44</v>
      </c>
      <c r="H468" s="68" t="s">
        <v>44</v>
      </c>
      <c r="I468" s="68" t="s">
        <v>44</v>
      </c>
      <c r="J468" s="68" t="s">
        <v>44</v>
      </c>
      <c r="K468" s="68" t="s">
        <v>44</v>
      </c>
      <c r="L468" s="68" t="s">
        <v>44</v>
      </c>
      <c r="M468" s="68" t="s">
        <v>44</v>
      </c>
      <c r="N468" s="68" t="s">
        <v>44</v>
      </c>
      <c r="O468" s="68" t="s">
        <v>44</v>
      </c>
      <c r="P468" s="68" t="s">
        <v>44</v>
      </c>
      <c r="Q468" s="44">
        <f>COUNTIF(F468:P468,"ENTREGUE")/COUNTA(MESES[[#This Row],[FEV]:[DEZ]])</f>
        <v>1</v>
      </c>
    </row>
    <row r="469" spans="1:17" s="39" customFormat="1" ht="15" customHeight="1" x14ac:dyDescent="0.25">
      <c r="A469" s="86" t="s">
        <v>15</v>
      </c>
      <c r="B469" s="87" t="s">
        <v>215</v>
      </c>
      <c r="C469" s="93">
        <v>33075166</v>
      </c>
      <c r="D469" s="88" t="s">
        <v>536</v>
      </c>
      <c r="E469" s="134" t="s">
        <v>44</v>
      </c>
      <c r="F469" s="68" t="s">
        <v>44</v>
      </c>
      <c r="G469" s="68" t="s">
        <v>44</v>
      </c>
      <c r="H469" s="68" t="s">
        <v>44</v>
      </c>
      <c r="I469" s="68" t="s">
        <v>44</v>
      </c>
      <c r="J469" s="68" t="s">
        <v>44</v>
      </c>
      <c r="K469" s="68" t="s">
        <v>44</v>
      </c>
      <c r="L469" s="68" t="s">
        <v>44</v>
      </c>
      <c r="M469" s="68" t="s">
        <v>44</v>
      </c>
      <c r="N469" s="68" t="s">
        <v>44</v>
      </c>
      <c r="O469" s="68" t="s">
        <v>44</v>
      </c>
      <c r="P469" s="68" t="s">
        <v>44</v>
      </c>
      <c r="Q469" s="44">
        <f>COUNTIF(F469:P469,"ENTREGUE")/COUNTA(MESES[[#This Row],[FEV]:[DEZ]])</f>
        <v>1</v>
      </c>
    </row>
    <row r="470" spans="1:17" s="39" customFormat="1" ht="15" customHeight="1" x14ac:dyDescent="0.25">
      <c r="A470" s="86" t="s">
        <v>16</v>
      </c>
      <c r="B470" s="87" t="s">
        <v>537</v>
      </c>
      <c r="C470" s="82">
        <v>33044880</v>
      </c>
      <c r="D470" s="92" t="s">
        <v>538</v>
      </c>
      <c r="E470" s="68" t="s">
        <v>44</v>
      </c>
      <c r="F470" s="68" t="s">
        <v>44</v>
      </c>
      <c r="G470" s="68" t="s">
        <v>44</v>
      </c>
      <c r="H470" s="68" t="s">
        <v>44</v>
      </c>
      <c r="I470" s="68" t="s">
        <v>44</v>
      </c>
      <c r="J470" s="68" t="s">
        <v>44</v>
      </c>
      <c r="K470" s="68" t="s">
        <v>44</v>
      </c>
      <c r="L470" s="68" t="s">
        <v>44</v>
      </c>
      <c r="M470" s="68" t="s">
        <v>44</v>
      </c>
      <c r="N470" s="68" t="s">
        <v>44</v>
      </c>
      <c r="O470" s="68" t="s">
        <v>45</v>
      </c>
      <c r="P470" s="68" t="s">
        <v>45</v>
      </c>
      <c r="Q470" s="44">
        <f>COUNTIF(F470:P470,"ENTREGUE")/COUNTA(MESES[[#This Row],[FEV]:[DEZ]])</f>
        <v>0.81818181818181823</v>
      </c>
    </row>
    <row r="471" spans="1:17" s="39" customFormat="1" ht="15" customHeight="1" x14ac:dyDescent="0.25">
      <c r="A471" s="86" t="s">
        <v>16</v>
      </c>
      <c r="B471" s="87" t="s">
        <v>537</v>
      </c>
      <c r="C471" s="82">
        <v>33044899</v>
      </c>
      <c r="D471" s="92" t="s">
        <v>539</v>
      </c>
      <c r="E471" s="68" t="s">
        <v>45</v>
      </c>
      <c r="F471" s="68" t="s">
        <v>45</v>
      </c>
      <c r="G471" s="68" t="s">
        <v>45</v>
      </c>
      <c r="H471" s="68" t="s">
        <v>45</v>
      </c>
      <c r="I471" s="68" t="s">
        <v>45</v>
      </c>
      <c r="J471" s="68" t="s">
        <v>45</v>
      </c>
      <c r="K471" s="68" t="s">
        <v>45</v>
      </c>
      <c r="L471" s="68" t="s">
        <v>45</v>
      </c>
      <c r="M471" s="68" t="s">
        <v>45</v>
      </c>
      <c r="N471" s="68" t="s">
        <v>45</v>
      </c>
      <c r="O471" s="68" t="s">
        <v>45</v>
      </c>
      <c r="P471" s="68" t="s">
        <v>45</v>
      </c>
      <c r="Q471" s="44">
        <f>COUNTIF(F471:P471,"ENTREGUE")/COUNTA(MESES[[#This Row],[FEV]:[DEZ]])</f>
        <v>0</v>
      </c>
    </row>
    <row r="472" spans="1:17" s="39" customFormat="1" ht="15" customHeight="1" x14ac:dyDescent="0.25">
      <c r="A472" s="86" t="s">
        <v>16</v>
      </c>
      <c r="B472" s="87" t="s">
        <v>537</v>
      </c>
      <c r="C472" s="82">
        <v>33044929</v>
      </c>
      <c r="D472" s="92" t="s">
        <v>540</v>
      </c>
      <c r="E472" s="68" t="s">
        <v>44</v>
      </c>
      <c r="F472" s="68" t="s">
        <v>44</v>
      </c>
      <c r="G472" s="68" t="s">
        <v>44</v>
      </c>
      <c r="H472" s="68" t="s">
        <v>44</v>
      </c>
      <c r="I472" s="68" t="s">
        <v>44</v>
      </c>
      <c r="J472" s="68" t="s">
        <v>44</v>
      </c>
      <c r="K472" s="68" t="s">
        <v>44</v>
      </c>
      <c r="L472" s="68" t="s">
        <v>44</v>
      </c>
      <c r="M472" s="68" t="s">
        <v>44</v>
      </c>
      <c r="N472" s="68" t="s">
        <v>44</v>
      </c>
      <c r="O472" s="68" t="s">
        <v>44</v>
      </c>
      <c r="P472" s="68" t="s">
        <v>44</v>
      </c>
      <c r="Q472" s="44">
        <f>COUNTIF(F472:P472,"ENTREGUE")/COUNTA(MESES[[#This Row],[FEV]:[DEZ]])</f>
        <v>1</v>
      </c>
    </row>
    <row r="473" spans="1:17" s="39" customFormat="1" ht="15" customHeight="1" x14ac:dyDescent="0.25">
      <c r="A473" s="86" t="s">
        <v>16</v>
      </c>
      <c r="B473" s="87" t="s">
        <v>537</v>
      </c>
      <c r="C473" s="82">
        <v>33044953</v>
      </c>
      <c r="D473" s="92" t="s">
        <v>541</v>
      </c>
      <c r="E473" s="68" t="s">
        <v>44</v>
      </c>
      <c r="F473" s="68" t="s">
        <v>44</v>
      </c>
      <c r="G473" s="68" t="s">
        <v>44</v>
      </c>
      <c r="H473" s="68" t="s">
        <v>44</v>
      </c>
      <c r="I473" s="68" t="s">
        <v>44</v>
      </c>
      <c r="J473" s="68" t="s">
        <v>44</v>
      </c>
      <c r="K473" s="68" t="s">
        <v>44</v>
      </c>
      <c r="L473" s="68" t="s">
        <v>44</v>
      </c>
      <c r="M473" s="68" t="s">
        <v>44</v>
      </c>
      <c r="N473" s="68" t="s">
        <v>44</v>
      </c>
      <c r="O473" s="68" t="s">
        <v>44</v>
      </c>
      <c r="P473" s="68" t="s">
        <v>44</v>
      </c>
      <c r="Q473" s="44">
        <f>COUNTIF(F473:P473,"ENTREGUE")/COUNTA(MESES[[#This Row],[FEV]:[DEZ]])</f>
        <v>1</v>
      </c>
    </row>
    <row r="474" spans="1:17" s="39" customFormat="1" ht="15" customHeight="1" x14ac:dyDescent="0.25">
      <c r="A474" s="86" t="s">
        <v>16</v>
      </c>
      <c r="B474" s="87" t="s">
        <v>537</v>
      </c>
      <c r="C474" s="82">
        <v>33044961</v>
      </c>
      <c r="D474" s="92" t="s">
        <v>542</v>
      </c>
      <c r="E474" s="68" t="s">
        <v>44</v>
      </c>
      <c r="F474" s="68" t="s">
        <v>44</v>
      </c>
      <c r="G474" s="68" t="s">
        <v>44</v>
      </c>
      <c r="H474" s="68" t="s">
        <v>44</v>
      </c>
      <c r="I474" s="68" t="s">
        <v>44</v>
      </c>
      <c r="J474" s="68" t="s">
        <v>44</v>
      </c>
      <c r="K474" s="68" t="s">
        <v>44</v>
      </c>
      <c r="L474" s="68" t="s">
        <v>44</v>
      </c>
      <c r="M474" s="68" t="s">
        <v>44</v>
      </c>
      <c r="N474" s="68" t="s">
        <v>44</v>
      </c>
      <c r="O474" s="68" t="s">
        <v>44</v>
      </c>
      <c r="P474" s="68" t="s">
        <v>44</v>
      </c>
      <c r="Q474" s="44">
        <f>COUNTIF(F474:P474,"ENTREGUE")/COUNTA(MESES[[#This Row],[FEV]:[DEZ]])</f>
        <v>1</v>
      </c>
    </row>
    <row r="475" spans="1:17" s="39" customFormat="1" ht="15" customHeight="1" x14ac:dyDescent="0.25">
      <c r="A475" s="86" t="s">
        <v>16</v>
      </c>
      <c r="B475" s="87" t="s">
        <v>537</v>
      </c>
      <c r="C475" s="82">
        <v>33045062</v>
      </c>
      <c r="D475" s="92" t="s">
        <v>543</v>
      </c>
      <c r="E475" s="68" t="s">
        <v>44</v>
      </c>
      <c r="F475" s="68" t="s">
        <v>44</v>
      </c>
      <c r="G475" s="68" t="s">
        <v>44</v>
      </c>
      <c r="H475" s="68" t="s">
        <v>44</v>
      </c>
      <c r="I475" s="68" t="s">
        <v>44</v>
      </c>
      <c r="J475" s="68" t="s">
        <v>44</v>
      </c>
      <c r="K475" s="68" t="s">
        <v>44</v>
      </c>
      <c r="L475" s="68" t="s">
        <v>44</v>
      </c>
      <c r="M475" s="68" t="s">
        <v>44</v>
      </c>
      <c r="N475" s="68" t="s">
        <v>44</v>
      </c>
      <c r="O475" s="68" t="s">
        <v>44</v>
      </c>
      <c r="P475" s="68" t="s">
        <v>44</v>
      </c>
      <c r="Q475" s="44">
        <f>COUNTIF(F475:P475,"ENTREGUE")/COUNTA(MESES[[#This Row],[FEV]:[DEZ]])</f>
        <v>1</v>
      </c>
    </row>
    <row r="476" spans="1:17" s="39" customFormat="1" ht="15" customHeight="1" x14ac:dyDescent="0.25">
      <c r="A476" s="86" t="s">
        <v>16</v>
      </c>
      <c r="B476" s="87" t="s">
        <v>537</v>
      </c>
      <c r="C476" s="82">
        <v>33045070</v>
      </c>
      <c r="D476" s="92" t="s">
        <v>544</v>
      </c>
      <c r="E476" s="68" t="s">
        <v>44</v>
      </c>
      <c r="F476" s="68" t="s">
        <v>44</v>
      </c>
      <c r="G476" s="68" t="s">
        <v>44</v>
      </c>
      <c r="H476" s="68" t="s">
        <v>44</v>
      </c>
      <c r="I476" s="68" t="s">
        <v>44</v>
      </c>
      <c r="J476" s="68" t="s">
        <v>44</v>
      </c>
      <c r="K476" s="68" t="s">
        <v>44</v>
      </c>
      <c r="L476" s="68" t="s">
        <v>44</v>
      </c>
      <c r="M476" s="68" t="s">
        <v>44</v>
      </c>
      <c r="N476" s="68" t="s">
        <v>44</v>
      </c>
      <c r="O476" s="68" t="s">
        <v>45</v>
      </c>
      <c r="P476" s="68" t="s">
        <v>45</v>
      </c>
      <c r="Q476" s="44">
        <f>COUNTIF(F476:P476,"ENTREGUE")/COUNTA(MESES[[#This Row],[FEV]:[DEZ]])</f>
        <v>0.81818181818181823</v>
      </c>
    </row>
    <row r="477" spans="1:17" s="39" customFormat="1" ht="15" customHeight="1" x14ac:dyDescent="0.25">
      <c r="A477" s="86" t="s">
        <v>17</v>
      </c>
      <c r="B477" s="87" t="s">
        <v>537</v>
      </c>
      <c r="C477" s="93">
        <v>33045089</v>
      </c>
      <c r="D477" s="88" t="s">
        <v>545</v>
      </c>
      <c r="E477" s="68" t="s">
        <v>44</v>
      </c>
      <c r="F477" s="68" t="s">
        <v>44</v>
      </c>
      <c r="G477" s="68" t="s">
        <v>44</v>
      </c>
      <c r="H477" s="68" t="s">
        <v>44</v>
      </c>
      <c r="I477" s="68" t="s">
        <v>44</v>
      </c>
      <c r="J477" s="68" t="s">
        <v>44</v>
      </c>
      <c r="K477" s="68" t="s">
        <v>44</v>
      </c>
      <c r="L477" s="68" t="s">
        <v>44</v>
      </c>
      <c r="M477" s="68" t="s">
        <v>44</v>
      </c>
      <c r="N477" s="68" t="s">
        <v>44</v>
      </c>
      <c r="O477" s="68" t="s">
        <v>44</v>
      </c>
      <c r="P477" s="68" t="s">
        <v>44</v>
      </c>
      <c r="Q477" s="44">
        <f>COUNTIF(F477:P477,"ENTREGUE")/COUNTA(MESES[[#This Row],[FEV]:[DEZ]])</f>
        <v>1</v>
      </c>
    </row>
    <row r="478" spans="1:17" s="39" customFormat="1" ht="15" customHeight="1" x14ac:dyDescent="0.25">
      <c r="A478" s="86" t="s">
        <v>16</v>
      </c>
      <c r="B478" s="87" t="s">
        <v>537</v>
      </c>
      <c r="C478" s="82">
        <v>33045291</v>
      </c>
      <c r="D478" s="92" t="s">
        <v>546</v>
      </c>
      <c r="E478" s="68" t="s">
        <v>44</v>
      </c>
      <c r="F478" s="68" t="s">
        <v>44</v>
      </c>
      <c r="G478" s="68" t="s">
        <v>44</v>
      </c>
      <c r="H478" s="68" t="s">
        <v>44</v>
      </c>
      <c r="I478" s="68" t="s">
        <v>44</v>
      </c>
      <c r="J478" s="68" t="s">
        <v>44</v>
      </c>
      <c r="K478" s="68" t="s">
        <v>44</v>
      </c>
      <c r="L478" s="68" t="s">
        <v>44</v>
      </c>
      <c r="M478" s="68" t="s">
        <v>44</v>
      </c>
      <c r="N478" s="68" t="s">
        <v>44</v>
      </c>
      <c r="O478" s="68" t="s">
        <v>44</v>
      </c>
      <c r="P478" s="68" t="s">
        <v>44</v>
      </c>
      <c r="Q478" s="44">
        <f>COUNTIF(F478:P478,"ENTREGUE")/COUNTA(MESES[[#This Row],[FEV]:[DEZ]])</f>
        <v>1</v>
      </c>
    </row>
    <row r="479" spans="1:17" s="39" customFormat="1" ht="15" customHeight="1" x14ac:dyDescent="0.25">
      <c r="A479" s="86" t="s">
        <v>16</v>
      </c>
      <c r="B479" s="87" t="s">
        <v>537</v>
      </c>
      <c r="C479" s="82">
        <v>33097135</v>
      </c>
      <c r="D479" s="92" t="s">
        <v>547</v>
      </c>
      <c r="E479" s="68" t="s">
        <v>44</v>
      </c>
      <c r="F479" s="68" t="s">
        <v>44</v>
      </c>
      <c r="G479" s="68" t="s">
        <v>44</v>
      </c>
      <c r="H479" s="68" t="s">
        <v>44</v>
      </c>
      <c r="I479" s="68" t="s">
        <v>44</v>
      </c>
      <c r="J479" s="68" t="s">
        <v>44</v>
      </c>
      <c r="K479" s="68" t="s">
        <v>44</v>
      </c>
      <c r="L479" s="68" t="s">
        <v>45</v>
      </c>
      <c r="M479" s="68" t="s">
        <v>45</v>
      </c>
      <c r="N479" s="68" t="s">
        <v>45</v>
      </c>
      <c r="O479" s="68" t="s">
        <v>45</v>
      </c>
      <c r="P479" s="68" t="s">
        <v>45</v>
      </c>
      <c r="Q479" s="44">
        <f>COUNTIF(F479:P479,"ENTREGUE")/COUNTA(MESES[[#This Row],[FEV]:[DEZ]])</f>
        <v>0.54545454545454541</v>
      </c>
    </row>
    <row r="480" spans="1:17" s="39" customFormat="1" ht="15" customHeight="1" x14ac:dyDescent="0.25">
      <c r="A480" s="86" t="s">
        <v>17</v>
      </c>
      <c r="B480" s="87" t="s">
        <v>537</v>
      </c>
      <c r="C480" s="82">
        <v>33137846</v>
      </c>
      <c r="D480" s="92" t="s">
        <v>548</v>
      </c>
      <c r="E480" s="68" t="s">
        <v>44</v>
      </c>
      <c r="F480" s="68" t="s">
        <v>44</v>
      </c>
      <c r="G480" s="68" t="s">
        <v>44</v>
      </c>
      <c r="H480" s="68" t="s">
        <v>44</v>
      </c>
      <c r="I480" s="68" t="s">
        <v>44</v>
      </c>
      <c r="J480" s="68" t="s">
        <v>44</v>
      </c>
      <c r="K480" s="68" t="s">
        <v>44</v>
      </c>
      <c r="L480" s="68" t="s">
        <v>44</v>
      </c>
      <c r="M480" s="68" t="s">
        <v>44</v>
      </c>
      <c r="N480" s="68" t="s">
        <v>44</v>
      </c>
      <c r="O480" s="68" t="s">
        <v>44</v>
      </c>
      <c r="P480" s="68" t="s">
        <v>44</v>
      </c>
      <c r="Q480" s="44">
        <f>COUNTIF(F480:P480,"ENTREGUE")/COUNTA(MESES[[#This Row],[FEV]:[DEZ]])</f>
        <v>1</v>
      </c>
    </row>
    <row r="481" spans="1:17" s="39" customFormat="1" ht="15" customHeight="1" x14ac:dyDescent="0.25">
      <c r="A481" s="86" t="s">
        <v>16</v>
      </c>
      <c r="B481" s="87" t="s">
        <v>549</v>
      </c>
      <c r="C481" s="82">
        <v>33045437</v>
      </c>
      <c r="D481" s="92" t="s">
        <v>550</v>
      </c>
      <c r="E481" s="68" t="s">
        <v>44</v>
      </c>
      <c r="F481" s="68" t="s">
        <v>44</v>
      </c>
      <c r="G481" s="68" t="s">
        <v>44</v>
      </c>
      <c r="H481" s="68" t="s">
        <v>44</v>
      </c>
      <c r="I481" s="68" t="s">
        <v>44</v>
      </c>
      <c r="J481" s="68" t="s">
        <v>44</v>
      </c>
      <c r="K481" s="68" t="s">
        <v>44</v>
      </c>
      <c r="L481" s="68" t="s">
        <v>44</v>
      </c>
      <c r="M481" s="68" t="s">
        <v>44</v>
      </c>
      <c r="N481" s="68" t="s">
        <v>44</v>
      </c>
      <c r="O481" s="68" t="s">
        <v>44</v>
      </c>
      <c r="P481" s="68" t="s">
        <v>44</v>
      </c>
      <c r="Q481" s="44">
        <f>COUNTIF(F481:P481,"ENTREGUE")/COUNTA(MESES[[#This Row],[FEV]:[DEZ]])</f>
        <v>1</v>
      </c>
    </row>
    <row r="482" spans="1:17" s="39" customFormat="1" ht="15" customHeight="1" x14ac:dyDescent="0.25">
      <c r="A482" s="86" t="s">
        <v>16</v>
      </c>
      <c r="B482" s="87" t="s">
        <v>549</v>
      </c>
      <c r="C482" s="82">
        <v>33045445</v>
      </c>
      <c r="D482" s="92" t="s">
        <v>551</v>
      </c>
      <c r="E482" s="68" t="s">
        <v>44</v>
      </c>
      <c r="F482" s="68" t="s">
        <v>44</v>
      </c>
      <c r="G482" s="68" t="s">
        <v>44</v>
      </c>
      <c r="H482" s="68" t="s">
        <v>44</v>
      </c>
      <c r="I482" s="68" t="s">
        <v>44</v>
      </c>
      <c r="J482" s="68" t="s">
        <v>44</v>
      </c>
      <c r="K482" s="68" t="s">
        <v>44</v>
      </c>
      <c r="L482" s="68" t="s">
        <v>44</v>
      </c>
      <c r="M482" s="68" t="s">
        <v>44</v>
      </c>
      <c r="N482" s="68" t="s">
        <v>44</v>
      </c>
      <c r="O482" s="68" t="s">
        <v>44</v>
      </c>
      <c r="P482" s="68" t="s">
        <v>44</v>
      </c>
      <c r="Q482" s="44">
        <f>COUNTIF(F482:P482,"ENTREGUE")/COUNTA(MESES[[#This Row],[FEV]:[DEZ]])</f>
        <v>1</v>
      </c>
    </row>
    <row r="483" spans="1:17" s="39" customFormat="1" ht="15" customHeight="1" x14ac:dyDescent="0.25">
      <c r="A483" s="86" t="s">
        <v>16</v>
      </c>
      <c r="B483" s="87" t="s">
        <v>549</v>
      </c>
      <c r="C483" s="82">
        <v>33045470</v>
      </c>
      <c r="D483" s="92" t="s">
        <v>552</v>
      </c>
      <c r="E483" s="68" t="s">
        <v>44</v>
      </c>
      <c r="F483" s="68" t="s">
        <v>44</v>
      </c>
      <c r="G483" s="68" t="s">
        <v>44</v>
      </c>
      <c r="H483" s="68" t="s">
        <v>44</v>
      </c>
      <c r="I483" s="68" t="s">
        <v>44</v>
      </c>
      <c r="J483" s="68" t="s">
        <v>44</v>
      </c>
      <c r="K483" s="68" t="s">
        <v>44</v>
      </c>
      <c r="L483" s="68" t="s">
        <v>44</v>
      </c>
      <c r="M483" s="68" t="s">
        <v>44</v>
      </c>
      <c r="N483" s="68" t="s">
        <v>44</v>
      </c>
      <c r="O483" s="68" t="s">
        <v>44</v>
      </c>
      <c r="P483" s="68" t="s">
        <v>44</v>
      </c>
      <c r="Q483" s="44">
        <f>COUNTIF(F483:P483,"ENTREGUE")/COUNTA(MESES[[#This Row],[FEV]:[DEZ]])</f>
        <v>1</v>
      </c>
    </row>
    <row r="484" spans="1:17" s="39" customFormat="1" ht="15" customHeight="1" x14ac:dyDescent="0.25">
      <c r="A484" s="86" t="s">
        <v>16</v>
      </c>
      <c r="B484" s="87" t="s">
        <v>549</v>
      </c>
      <c r="C484" s="82">
        <v>33045496</v>
      </c>
      <c r="D484" s="92" t="s">
        <v>553</v>
      </c>
      <c r="E484" s="68" t="s">
        <v>44</v>
      </c>
      <c r="F484" s="68" t="s">
        <v>44</v>
      </c>
      <c r="G484" s="68" t="s">
        <v>44</v>
      </c>
      <c r="H484" s="68" t="s">
        <v>44</v>
      </c>
      <c r="I484" s="68" t="s">
        <v>44</v>
      </c>
      <c r="J484" s="68" t="s">
        <v>44</v>
      </c>
      <c r="K484" s="68" t="s">
        <v>44</v>
      </c>
      <c r="L484" s="68" t="s">
        <v>44</v>
      </c>
      <c r="M484" s="68" t="s">
        <v>44</v>
      </c>
      <c r="N484" s="68" t="s">
        <v>44</v>
      </c>
      <c r="O484" s="68" t="s">
        <v>44</v>
      </c>
      <c r="P484" s="68" t="s">
        <v>44</v>
      </c>
      <c r="Q484" s="44">
        <f>COUNTIF(F484:P484,"ENTREGUE")/COUNTA(MESES[[#This Row],[FEV]:[DEZ]])</f>
        <v>1</v>
      </c>
    </row>
    <row r="485" spans="1:17" s="39" customFormat="1" ht="15" customHeight="1" x14ac:dyDescent="0.25">
      <c r="A485" s="86" t="s">
        <v>16</v>
      </c>
      <c r="B485" s="87" t="s">
        <v>549</v>
      </c>
      <c r="C485" s="82">
        <v>33045542</v>
      </c>
      <c r="D485" s="92" t="s">
        <v>554</v>
      </c>
      <c r="E485" s="68" t="s">
        <v>44</v>
      </c>
      <c r="F485" s="68" t="s">
        <v>44</v>
      </c>
      <c r="G485" s="68" t="s">
        <v>44</v>
      </c>
      <c r="H485" s="68" t="s">
        <v>44</v>
      </c>
      <c r="I485" s="68" t="s">
        <v>44</v>
      </c>
      <c r="J485" s="68" t="s">
        <v>44</v>
      </c>
      <c r="K485" s="68" t="s">
        <v>44</v>
      </c>
      <c r="L485" s="68" t="s">
        <v>44</v>
      </c>
      <c r="M485" s="68" t="s">
        <v>44</v>
      </c>
      <c r="N485" s="68" t="s">
        <v>44</v>
      </c>
      <c r="O485" s="68" t="s">
        <v>44</v>
      </c>
      <c r="P485" s="68" t="s">
        <v>44</v>
      </c>
      <c r="Q485" s="44">
        <f>COUNTIF(F485:P485,"ENTREGUE")/COUNTA(MESES[[#This Row],[FEV]:[DEZ]])</f>
        <v>1</v>
      </c>
    </row>
    <row r="486" spans="1:17" s="39" customFormat="1" ht="15" customHeight="1" x14ac:dyDescent="0.25">
      <c r="A486" s="86" t="s">
        <v>16</v>
      </c>
      <c r="B486" s="87" t="s">
        <v>549</v>
      </c>
      <c r="C486" s="82">
        <v>33045550</v>
      </c>
      <c r="D486" s="92" t="s">
        <v>555</v>
      </c>
      <c r="E486" s="68" t="s">
        <v>44</v>
      </c>
      <c r="F486" s="68" t="s">
        <v>44</v>
      </c>
      <c r="G486" s="68" t="s">
        <v>44</v>
      </c>
      <c r="H486" s="68" t="s">
        <v>44</v>
      </c>
      <c r="I486" s="68" t="s">
        <v>44</v>
      </c>
      <c r="J486" s="68" t="s">
        <v>44</v>
      </c>
      <c r="K486" s="68" t="s">
        <v>44</v>
      </c>
      <c r="L486" s="68" t="s">
        <v>44</v>
      </c>
      <c r="M486" s="68" t="s">
        <v>44</v>
      </c>
      <c r="N486" s="68" t="s">
        <v>44</v>
      </c>
      <c r="O486" s="68" t="s">
        <v>44</v>
      </c>
      <c r="P486" s="68" t="s">
        <v>44</v>
      </c>
      <c r="Q486" s="44">
        <f>COUNTIF(F486:P486,"ENTREGUE")/COUNTA(MESES[[#This Row],[FEV]:[DEZ]])</f>
        <v>1</v>
      </c>
    </row>
    <row r="487" spans="1:17" s="39" customFormat="1" ht="15" customHeight="1" x14ac:dyDescent="0.25">
      <c r="A487" s="86" t="s">
        <v>16</v>
      </c>
      <c r="B487" s="87" t="s">
        <v>549</v>
      </c>
      <c r="C487" s="82">
        <v>33045569</v>
      </c>
      <c r="D487" s="92" t="s">
        <v>556</v>
      </c>
      <c r="E487" s="68" t="s">
        <v>44</v>
      </c>
      <c r="F487" s="68" t="s">
        <v>44</v>
      </c>
      <c r="G487" s="68" t="s">
        <v>44</v>
      </c>
      <c r="H487" s="68" t="s">
        <v>44</v>
      </c>
      <c r="I487" s="68" t="s">
        <v>44</v>
      </c>
      <c r="J487" s="68" t="s">
        <v>44</v>
      </c>
      <c r="K487" s="68" t="s">
        <v>44</v>
      </c>
      <c r="L487" s="68" t="s">
        <v>44</v>
      </c>
      <c r="M487" s="68" t="s">
        <v>44</v>
      </c>
      <c r="N487" s="68" t="s">
        <v>44</v>
      </c>
      <c r="O487" s="68" t="s">
        <v>44</v>
      </c>
      <c r="P487" s="68" t="s">
        <v>45</v>
      </c>
      <c r="Q487" s="44">
        <f>COUNTIF(F487:P487,"ENTREGUE")/COUNTA(MESES[[#This Row],[FEV]:[DEZ]])</f>
        <v>0.90909090909090906</v>
      </c>
    </row>
    <row r="488" spans="1:17" s="39" customFormat="1" ht="15" customHeight="1" x14ac:dyDescent="0.25">
      <c r="A488" s="86" t="s">
        <v>16</v>
      </c>
      <c r="B488" s="87" t="s">
        <v>549</v>
      </c>
      <c r="C488" s="82">
        <v>33045577</v>
      </c>
      <c r="D488" s="92" t="s">
        <v>557</v>
      </c>
      <c r="E488" s="68" t="s">
        <v>44</v>
      </c>
      <c r="F488" s="68" t="s">
        <v>44</v>
      </c>
      <c r="G488" s="68" t="s">
        <v>44</v>
      </c>
      <c r="H488" s="68" t="s">
        <v>44</v>
      </c>
      <c r="I488" s="68" t="s">
        <v>44</v>
      </c>
      <c r="J488" s="68" t="s">
        <v>44</v>
      </c>
      <c r="K488" s="68" t="s">
        <v>44</v>
      </c>
      <c r="L488" s="68" t="s">
        <v>44</v>
      </c>
      <c r="M488" s="68" t="s">
        <v>44</v>
      </c>
      <c r="N488" s="68" t="s">
        <v>44</v>
      </c>
      <c r="O488" s="68" t="s">
        <v>44</v>
      </c>
      <c r="P488" s="68" t="s">
        <v>44</v>
      </c>
      <c r="Q488" s="44">
        <f>COUNTIF(F488:P488,"ENTREGUE")/COUNTA(MESES[[#This Row],[FEV]:[DEZ]])</f>
        <v>1</v>
      </c>
    </row>
    <row r="489" spans="1:17" s="39" customFormat="1" ht="15" customHeight="1" x14ac:dyDescent="0.25">
      <c r="A489" s="86" t="s">
        <v>16</v>
      </c>
      <c r="B489" s="87" t="s">
        <v>549</v>
      </c>
      <c r="C489" s="82">
        <v>33166382</v>
      </c>
      <c r="D489" s="92" t="s">
        <v>558</v>
      </c>
      <c r="E489" s="68" t="s">
        <v>44</v>
      </c>
      <c r="F489" s="68" t="s">
        <v>44</v>
      </c>
      <c r="G489" s="68" t="s">
        <v>44</v>
      </c>
      <c r="H489" s="68" t="s">
        <v>44</v>
      </c>
      <c r="I489" s="68" t="s">
        <v>44</v>
      </c>
      <c r="J489" s="68" t="s">
        <v>44</v>
      </c>
      <c r="K489" s="68" t="s">
        <v>44</v>
      </c>
      <c r="L489" s="68" t="s">
        <v>44</v>
      </c>
      <c r="M489" s="68" t="s">
        <v>44</v>
      </c>
      <c r="N489" s="68" t="s">
        <v>44</v>
      </c>
      <c r="O489" s="68" t="s">
        <v>44</v>
      </c>
      <c r="P489" s="68" t="s">
        <v>45</v>
      </c>
      <c r="Q489" s="44">
        <f>COUNTIF(F489:P489,"ENTREGUE")/COUNTA(MESES[[#This Row],[FEV]:[DEZ]])</f>
        <v>0.90909090909090906</v>
      </c>
    </row>
    <row r="490" spans="1:17" s="39" customFormat="1" ht="15" customHeight="1" x14ac:dyDescent="0.25">
      <c r="A490" s="86" t="s">
        <v>16</v>
      </c>
      <c r="B490" s="87" t="s">
        <v>215</v>
      </c>
      <c r="C490" s="82">
        <v>33062250</v>
      </c>
      <c r="D490" s="92" t="s">
        <v>559</v>
      </c>
      <c r="E490" s="68" t="s">
        <v>44</v>
      </c>
      <c r="F490" s="68" t="s">
        <v>44</v>
      </c>
      <c r="G490" s="68" t="s">
        <v>44</v>
      </c>
      <c r="H490" s="68" t="s">
        <v>44</v>
      </c>
      <c r="I490" s="68" t="s">
        <v>44</v>
      </c>
      <c r="J490" s="68" t="s">
        <v>44</v>
      </c>
      <c r="K490" s="68" t="s">
        <v>44</v>
      </c>
      <c r="L490" s="68" t="s">
        <v>44</v>
      </c>
      <c r="M490" s="68" t="s">
        <v>44</v>
      </c>
      <c r="N490" s="68" t="s">
        <v>44</v>
      </c>
      <c r="O490" s="68" t="s">
        <v>44</v>
      </c>
      <c r="P490" s="68" t="s">
        <v>44</v>
      </c>
      <c r="Q490" s="44">
        <f>COUNTIF(F490:P490,"ENTREGUE")/COUNTA(MESES[[#This Row],[FEV]:[DEZ]])</f>
        <v>1</v>
      </c>
    </row>
    <row r="491" spans="1:17" s="39" customFormat="1" ht="15" customHeight="1" x14ac:dyDescent="0.25">
      <c r="A491" s="86" t="s">
        <v>16</v>
      </c>
      <c r="B491" s="87" t="s">
        <v>215</v>
      </c>
      <c r="C491" s="82">
        <v>33062293</v>
      </c>
      <c r="D491" s="92" t="s">
        <v>560</v>
      </c>
      <c r="E491" s="68" t="s">
        <v>44</v>
      </c>
      <c r="F491" s="68" t="s">
        <v>44</v>
      </c>
      <c r="G491" s="68" t="s">
        <v>44</v>
      </c>
      <c r="H491" s="68" t="s">
        <v>44</v>
      </c>
      <c r="I491" s="68" t="s">
        <v>44</v>
      </c>
      <c r="J491" s="68" t="s">
        <v>44</v>
      </c>
      <c r="K491" s="68" t="s">
        <v>44</v>
      </c>
      <c r="L491" s="68" t="s">
        <v>44</v>
      </c>
      <c r="M491" s="68" t="s">
        <v>44</v>
      </c>
      <c r="N491" s="68" t="s">
        <v>44</v>
      </c>
      <c r="O491" s="68" t="s">
        <v>44</v>
      </c>
      <c r="P491" s="68" t="s">
        <v>44</v>
      </c>
      <c r="Q491" s="44">
        <f>COUNTIF(F491:P491,"ENTREGUE")/COUNTA(MESES[[#This Row],[FEV]:[DEZ]])</f>
        <v>1</v>
      </c>
    </row>
    <row r="492" spans="1:17" s="39" customFormat="1" ht="15" customHeight="1" x14ac:dyDescent="0.25">
      <c r="A492" s="86" t="s">
        <v>16</v>
      </c>
      <c r="B492" s="87" t="s">
        <v>215</v>
      </c>
      <c r="C492" s="82">
        <v>33075883</v>
      </c>
      <c r="D492" s="92" t="s">
        <v>561</v>
      </c>
      <c r="E492" s="68" t="s">
        <v>44</v>
      </c>
      <c r="F492" s="68" t="s">
        <v>44</v>
      </c>
      <c r="G492" s="68" t="s">
        <v>44</v>
      </c>
      <c r="H492" s="68" t="s">
        <v>44</v>
      </c>
      <c r="I492" s="68" t="s">
        <v>44</v>
      </c>
      <c r="J492" s="68" t="s">
        <v>44</v>
      </c>
      <c r="K492" s="68" t="s">
        <v>44</v>
      </c>
      <c r="L492" s="68" t="s">
        <v>44</v>
      </c>
      <c r="M492" s="68" t="s">
        <v>44</v>
      </c>
      <c r="N492" s="68" t="s">
        <v>44</v>
      </c>
      <c r="O492" s="68" t="s">
        <v>44</v>
      </c>
      <c r="P492" s="68" t="s">
        <v>44</v>
      </c>
      <c r="Q492" s="44">
        <f>COUNTIF(F492:P492,"ENTREGUE")/COUNTA(MESES[[#This Row],[FEV]:[DEZ]])</f>
        <v>1</v>
      </c>
    </row>
    <row r="493" spans="1:17" s="39" customFormat="1" ht="15" customHeight="1" x14ac:dyDescent="0.25">
      <c r="A493" s="86" t="s">
        <v>16</v>
      </c>
      <c r="B493" s="87" t="s">
        <v>215</v>
      </c>
      <c r="C493" s="82">
        <v>33079323</v>
      </c>
      <c r="D493" s="92" t="s">
        <v>562</v>
      </c>
      <c r="E493" s="68" t="s">
        <v>44</v>
      </c>
      <c r="F493" s="68" t="s">
        <v>44</v>
      </c>
      <c r="G493" s="68" t="s">
        <v>44</v>
      </c>
      <c r="H493" s="68" t="s">
        <v>44</v>
      </c>
      <c r="I493" s="68" t="s">
        <v>44</v>
      </c>
      <c r="J493" s="68" t="s">
        <v>44</v>
      </c>
      <c r="K493" s="68" t="s">
        <v>44</v>
      </c>
      <c r="L493" s="68" t="s">
        <v>44</v>
      </c>
      <c r="M493" s="68" t="s">
        <v>44</v>
      </c>
      <c r="N493" s="68" t="s">
        <v>44</v>
      </c>
      <c r="O493" s="68" t="s">
        <v>44</v>
      </c>
      <c r="P493" s="68" t="s">
        <v>44</v>
      </c>
      <c r="Q493" s="44">
        <f>COUNTIF(F493:P493,"ENTREGUE")/COUNTA(MESES[[#This Row],[FEV]:[DEZ]])</f>
        <v>1</v>
      </c>
    </row>
    <row r="494" spans="1:17" s="39" customFormat="1" ht="15" customHeight="1" x14ac:dyDescent="0.25">
      <c r="A494" s="86" t="s">
        <v>16</v>
      </c>
      <c r="B494" s="87" t="s">
        <v>215</v>
      </c>
      <c r="C494" s="82">
        <v>33079331</v>
      </c>
      <c r="D494" s="92" t="s">
        <v>563</v>
      </c>
      <c r="E494" s="68" t="s">
        <v>44</v>
      </c>
      <c r="F494" s="68" t="s">
        <v>44</v>
      </c>
      <c r="G494" s="68" t="s">
        <v>44</v>
      </c>
      <c r="H494" s="68" t="s">
        <v>44</v>
      </c>
      <c r="I494" s="68" t="s">
        <v>44</v>
      </c>
      <c r="J494" s="68" t="s">
        <v>44</v>
      </c>
      <c r="K494" s="68" t="s">
        <v>44</v>
      </c>
      <c r="L494" s="68" t="s">
        <v>44</v>
      </c>
      <c r="M494" s="68" t="s">
        <v>44</v>
      </c>
      <c r="N494" s="68" t="s">
        <v>44</v>
      </c>
      <c r="O494" s="68" t="s">
        <v>44</v>
      </c>
      <c r="P494" s="68" t="s">
        <v>44</v>
      </c>
      <c r="Q494" s="44">
        <f>COUNTIF(F494:P494,"ENTREGUE")/COUNTA(MESES[[#This Row],[FEV]:[DEZ]])</f>
        <v>1</v>
      </c>
    </row>
    <row r="495" spans="1:17" s="39" customFormat="1" ht="15" customHeight="1" x14ac:dyDescent="0.25">
      <c r="A495" s="86" t="s">
        <v>16</v>
      </c>
      <c r="B495" s="87" t="s">
        <v>215</v>
      </c>
      <c r="C495" s="82">
        <v>33079340</v>
      </c>
      <c r="D495" s="92" t="s">
        <v>564</v>
      </c>
      <c r="E495" s="68" t="s">
        <v>44</v>
      </c>
      <c r="F495" s="68" t="s">
        <v>44</v>
      </c>
      <c r="G495" s="68" t="s">
        <v>44</v>
      </c>
      <c r="H495" s="68" t="s">
        <v>44</v>
      </c>
      <c r="I495" s="68" t="s">
        <v>44</v>
      </c>
      <c r="J495" s="68" t="s">
        <v>44</v>
      </c>
      <c r="K495" s="68" t="s">
        <v>44</v>
      </c>
      <c r="L495" s="68" t="s">
        <v>44</v>
      </c>
      <c r="M495" s="68" t="s">
        <v>44</v>
      </c>
      <c r="N495" s="68" t="s">
        <v>44</v>
      </c>
      <c r="O495" s="68" t="s">
        <v>44</v>
      </c>
      <c r="P495" s="68" t="s">
        <v>44</v>
      </c>
      <c r="Q495" s="44">
        <f>COUNTIF(F495:P495,"ENTREGUE")/COUNTA(MESES[[#This Row],[FEV]:[DEZ]])</f>
        <v>1</v>
      </c>
    </row>
    <row r="496" spans="1:17" s="39" customFormat="1" ht="15" customHeight="1" x14ac:dyDescent="0.25">
      <c r="A496" s="86" t="s">
        <v>16</v>
      </c>
      <c r="B496" s="87" t="s">
        <v>215</v>
      </c>
      <c r="C496" s="82">
        <v>33079358</v>
      </c>
      <c r="D496" s="92" t="s">
        <v>565</v>
      </c>
      <c r="E496" s="68" t="s">
        <v>44</v>
      </c>
      <c r="F496" s="68" t="s">
        <v>44</v>
      </c>
      <c r="G496" s="68" t="s">
        <v>44</v>
      </c>
      <c r="H496" s="68" t="s">
        <v>44</v>
      </c>
      <c r="I496" s="68" t="s">
        <v>44</v>
      </c>
      <c r="J496" s="68" t="s">
        <v>44</v>
      </c>
      <c r="K496" s="68" t="s">
        <v>44</v>
      </c>
      <c r="L496" s="68" t="s">
        <v>44</v>
      </c>
      <c r="M496" s="68" t="s">
        <v>44</v>
      </c>
      <c r="N496" s="68" t="s">
        <v>44</v>
      </c>
      <c r="O496" s="68" t="s">
        <v>44</v>
      </c>
      <c r="P496" s="68" t="s">
        <v>44</v>
      </c>
      <c r="Q496" s="44">
        <f>COUNTIF(F496:P496,"ENTREGUE")/COUNTA(MESES[[#This Row],[FEV]:[DEZ]])</f>
        <v>1</v>
      </c>
    </row>
    <row r="497" spans="1:17" s="39" customFormat="1" ht="15" customHeight="1" x14ac:dyDescent="0.25">
      <c r="A497" s="86" t="s">
        <v>16</v>
      </c>
      <c r="B497" s="87" t="s">
        <v>215</v>
      </c>
      <c r="C497" s="82">
        <v>33079366</v>
      </c>
      <c r="D497" s="92" t="s">
        <v>566</v>
      </c>
      <c r="E497" s="68" t="s">
        <v>44</v>
      </c>
      <c r="F497" s="68" t="s">
        <v>44</v>
      </c>
      <c r="G497" s="68" t="s">
        <v>44</v>
      </c>
      <c r="H497" s="68" t="s">
        <v>44</v>
      </c>
      <c r="I497" s="68" t="s">
        <v>44</v>
      </c>
      <c r="J497" s="68" t="s">
        <v>44</v>
      </c>
      <c r="K497" s="68" t="s">
        <v>44</v>
      </c>
      <c r="L497" s="68" t="s">
        <v>44</v>
      </c>
      <c r="M497" s="68" t="s">
        <v>44</v>
      </c>
      <c r="N497" s="68" t="s">
        <v>44</v>
      </c>
      <c r="O497" s="68" t="s">
        <v>44</v>
      </c>
      <c r="P497" s="68" t="s">
        <v>44</v>
      </c>
      <c r="Q497" s="44">
        <f>COUNTIF(F497:P497,"ENTREGUE")/COUNTA(MESES[[#This Row],[FEV]:[DEZ]])</f>
        <v>1</v>
      </c>
    </row>
    <row r="498" spans="1:17" s="39" customFormat="1" ht="15" customHeight="1" x14ac:dyDescent="0.25">
      <c r="A498" s="86" t="s">
        <v>16</v>
      </c>
      <c r="B498" s="87" t="s">
        <v>215</v>
      </c>
      <c r="C498" s="82">
        <v>33079374</v>
      </c>
      <c r="D498" s="92" t="s">
        <v>567</v>
      </c>
      <c r="E498" s="68" t="s">
        <v>44</v>
      </c>
      <c r="F498" s="68" t="s">
        <v>44</v>
      </c>
      <c r="G498" s="68" t="s">
        <v>44</v>
      </c>
      <c r="H498" s="68" t="s">
        <v>44</v>
      </c>
      <c r="I498" s="68" t="s">
        <v>44</v>
      </c>
      <c r="J498" s="68" t="s">
        <v>44</v>
      </c>
      <c r="K498" s="68" t="s">
        <v>44</v>
      </c>
      <c r="L498" s="68" t="s">
        <v>44</v>
      </c>
      <c r="M498" s="68" t="s">
        <v>44</v>
      </c>
      <c r="N498" s="68" t="s">
        <v>44</v>
      </c>
      <c r="O498" s="68" t="s">
        <v>44</v>
      </c>
      <c r="P498" s="68" t="s">
        <v>44</v>
      </c>
      <c r="Q498" s="44">
        <f>COUNTIF(F498:P498,"ENTREGUE")/COUNTA(MESES[[#This Row],[FEV]:[DEZ]])</f>
        <v>1</v>
      </c>
    </row>
    <row r="499" spans="1:17" s="39" customFormat="1" ht="15" customHeight="1" x14ac:dyDescent="0.25">
      <c r="A499" s="86" t="s">
        <v>16</v>
      </c>
      <c r="B499" s="87" t="s">
        <v>215</v>
      </c>
      <c r="C499" s="82">
        <v>33079382</v>
      </c>
      <c r="D499" s="92" t="s">
        <v>568</v>
      </c>
      <c r="E499" s="68" t="s">
        <v>44</v>
      </c>
      <c r="F499" s="68" t="s">
        <v>44</v>
      </c>
      <c r="G499" s="68" t="s">
        <v>44</v>
      </c>
      <c r="H499" s="68" t="s">
        <v>44</v>
      </c>
      <c r="I499" s="68" t="s">
        <v>44</v>
      </c>
      <c r="J499" s="68" t="s">
        <v>44</v>
      </c>
      <c r="K499" s="68" t="s">
        <v>44</v>
      </c>
      <c r="L499" s="68" t="s">
        <v>44</v>
      </c>
      <c r="M499" s="68" t="s">
        <v>44</v>
      </c>
      <c r="N499" s="68" t="s">
        <v>44</v>
      </c>
      <c r="O499" s="68" t="s">
        <v>44</v>
      </c>
      <c r="P499" s="68" t="s">
        <v>44</v>
      </c>
      <c r="Q499" s="44">
        <f>COUNTIF(F499:P499,"ENTREGUE")/COUNTA(MESES[[#This Row],[FEV]:[DEZ]])</f>
        <v>1</v>
      </c>
    </row>
    <row r="500" spans="1:17" s="39" customFormat="1" ht="15" customHeight="1" x14ac:dyDescent="0.25">
      <c r="A500" s="86" t="s">
        <v>16</v>
      </c>
      <c r="B500" s="87" t="s">
        <v>215</v>
      </c>
      <c r="C500" s="82">
        <v>33079390</v>
      </c>
      <c r="D500" s="92" t="s">
        <v>569</v>
      </c>
      <c r="E500" s="68" t="s">
        <v>44</v>
      </c>
      <c r="F500" s="68" t="s">
        <v>44</v>
      </c>
      <c r="G500" s="68" t="s">
        <v>44</v>
      </c>
      <c r="H500" s="68" t="s">
        <v>44</v>
      </c>
      <c r="I500" s="68" t="s">
        <v>44</v>
      </c>
      <c r="J500" s="68" t="s">
        <v>44</v>
      </c>
      <c r="K500" s="68" t="s">
        <v>44</v>
      </c>
      <c r="L500" s="68" t="s">
        <v>44</v>
      </c>
      <c r="M500" s="68" t="s">
        <v>44</v>
      </c>
      <c r="N500" s="68" t="s">
        <v>44</v>
      </c>
      <c r="O500" s="68" t="s">
        <v>44</v>
      </c>
      <c r="P500" s="68" t="s">
        <v>44</v>
      </c>
      <c r="Q500" s="44">
        <f>COUNTIF(F500:P500,"ENTREGUE")/COUNTA(MESES[[#This Row],[FEV]:[DEZ]])</f>
        <v>1</v>
      </c>
    </row>
    <row r="501" spans="1:17" s="39" customFormat="1" ht="15" customHeight="1" x14ac:dyDescent="0.25">
      <c r="A501" s="86" t="s">
        <v>16</v>
      </c>
      <c r="B501" s="87" t="s">
        <v>215</v>
      </c>
      <c r="C501" s="82">
        <v>33079404</v>
      </c>
      <c r="D501" s="92" t="s">
        <v>570</v>
      </c>
      <c r="E501" s="68" t="s">
        <v>44</v>
      </c>
      <c r="F501" s="68" t="s">
        <v>44</v>
      </c>
      <c r="G501" s="68" t="s">
        <v>44</v>
      </c>
      <c r="H501" s="68" t="s">
        <v>44</v>
      </c>
      <c r="I501" s="68" t="s">
        <v>44</v>
      </c>
      <c r="J501" s="68" t="s">
        <v>44</v>
      </c>
      <c r="K501" s="68" t="s">
        <v>44</v>
      </c>
      <c r="L501" s="68" t="s">
        <v>44</v>
      </c>
      <c r="M501" s="68" t="s">
        <v>44</v>
      </c>
      <c r="N501" s="68" t="s">
        <v>44</v>
      </c>
      <c r="O501" s="68" t="s">
        <v>44</v>
      </c>
      <c r="P501" s="68" t="s">
        <v>44</v>
      </c>
      <c r="Q501" s="44">
        <f>COUNTIF(F501:P501,"ENTREGUE")/COUNTA(MESES[[#This Row],[FEV]:[DEZ]])</f>
        <v>1</v>
      </c>
    </row>
    <row r="502" spans="1:17" s="39" customFormat="1" ht="15" customHeight="1" x14ac:dyDescent="0.25">
      <c r="A502" s="86" t="s">
        <v>16</v>
      </c>
      <c r="B502" s="87" t="s">
        <v>215</v>
      </c>
      <c r="C502" s="82">
        <v>33079668</v>
      </c>
      <c r="D502" s="92" t="s">
        <v>571</v>
      </c>
      <c r="E502" s="68" t="s">
        <v>44</v>
      </c>
      <c r="F502" s="68" t="s">
        <v>44</v>
      </c>
      <c r="G502" s="68" t="s">
        <v>44</v>
      </c>
      <c r="H502" s="68" t="s">
        <v>44</v>
      </c>
      <c r="I502" s="68" t="s">
        <v>44</v>
      </c>
      <c r="J502" s="68" t="s">
        <v>44</v>
      </c>
      <c r="K502" s="68" t="s">
        <v>44</v>
      </c>
      <c r="L502" s="68" t="s">
        <v>44</v>
      </c>
      <c r="M502" s="68" t="s">
        <v>44</v>
      </c>
      <c r="N502" s="68" t="s">
        <v>44</v>
      </c>
      <c r="O502" s="68" t="s">
        <v>44</v>
      </c>
      <c r="P502" s="68" t="s">
        <v>44</v>
      </c>
      <c r="Q502" s="44">
        <f>COUNTIF(F502:P502,"ENTREGUE")/COUNTA(MESES[[#This Row],[FEV]:[DEZ]])</f>
        <v>1</v>
      </c>
    </row>
    <row r="503" spans="1:17" s="39" customFormat="1" ht="15" customHeight="1" x14ac:dyDescent="0.25">
      <c r="A503" s="86" t="s">
        <v>16</v>
      </c>
      <c r="B503" s="87" t="s">
        <v>215</v>
      </c>
      <c r="C503" s="82">
        <v>33079692</v>
      </c>
      <c r="D503" s="92" t="s">
        <v>572</v>
      </c>
      <c r="E503" s="68" t="s">
        <v>44</v>
      </c>
      <c r="F503" s="68" t="s">
        <v>44</v>
      </c>
      <c r="G503" s="68" t="s">
        <v>44</v>
      </c>
      <c r="H503" s="68" t="s">
        <v>44</v>
      </c>
      <c r="I503" s="68" t="s">
        <v>44</v>
      </c>
      <c r="J503" s="68" t="s">
        <v>44</v>
      </c>
      <c r="K503" s="68" t="s">
        <v>44</v>
      </c>
      <c r="L503" s="68" t="s">
        <v>44</v>
      </c>
      <c r="M503" s="68" t="s">
        <v>44</v>
      </c>
      <c r="N503" s="68" t="s">
        <v>44</v>
      </c>
      <c r="O503" s="68" t="s">
        <v>44</v>
      </c>
      <c r="P503" s="68" t="s">
        <v>44</v>
      </c>
      <c r="Q503" s="44">
        <f>COUNTIF(F503:P503,"ENTREGUE")/COUNTA(MESES[[#This Row],[FEV]:[DEZ]])</f>
        <v>1</v>
      </c>
    </row>
    <row r="504" spans="1:17" s="39" customFormat="1" ht="15" customHeight="1" x14ac:dyDescent="0.25">
      <c r="A504" s="86" t="s">
        <v>16</v>
      </c>
      <c r="B504" s="87" t="s">
        <v>215</v>
      </c>
      <c r="C504" s="82">
        <v>33079706</v>
      </c>
      <c r="D504" s="92" t="s">
        <v>573</v>
      </c>
      <c r="E504" s="68" t="s">
        <v>44</v>
      </c>
      <c r="F504" s="68" t="s">
        <v>44</v>
      </c>
      <c r="G504" s="68" t="s">
        <v>44</v>
      </c>
      <c r="H504" s="68" t="s">
        <v>44</v>
      </c>
      <c r="I504" s="68" t="s">
        <v>44</v>
      </c>
      <c r="J504" s="68" t="s">
        <v>44</v>
      </c>
      <c r="K504" s="68" t="s">
        <v>44</v>
      </c>
      <c r="L504" s="68" t="s">
        <v>44</v>
      </c>
      <c r="M504" s="68" t="s">
        <v>44</v>
      </c>
      <c r="N504" s="68" t="s">
        <v>44</v>
      </c>
      <c r="O504" s="68" t="s">
        <v>44</v>
      </c>
      <c r="P504" s="68" t="s">
        <v>44</v>
      </c>
      <c r="Q504" s="44">
        <f>COUNTIF(F504:P504,"ENTREGUE")/COUNTA(MESES[[#This Row],[FEV]:[DEZ]])</f>
        <v>1</v>
      </c>
    </row>
    <row r="505" spans="1:17" s="39" customFormat="1" ht="15" customHeight="1" x14ac:dyDescent="0.25">
      <c r="A505" s="86" t="s">
        <v>16</v>
      </c>
      <c r="B505" s="87" t="s">
        <v>215</v>
      </c>
      <c r="C505" s="82">
        <v>33079714</v>
      </c>
      <c r="D505" s="92" t="s">
        <v>574</v>
      </c>
      <c r="E505" s="68" t="s">
        <v>44</v>
      </c>
      <c r="F505" s="68" t="s">
        <v>44</v>
      </c>
      <c r="G505" s="68" t="s">
        <v>44</v>
      </c>
      <c r="H505" s="68" t="s">
        <v>44</v>
      </c>
      <c r="I505" s="68" t="s">
        <v>44</v>
      </c>
      <c r="J505" s="68" t="s">
        <v>44</v>
      </c>
      <c r="K505" s="68" t="s">
        <v>44</v>
      </c>
      <c r="L505" s="68" t="s">
        <v>44</v>
      </c>
      <c r="M505" s="68" t="s">
        <v>44</v>
      </c>
      <c r="N505" s="68" t="s">
        <v>44</v>
      </c>
      <c r="O505" s="68" t="s">
        <v>44</v>
      </c>
      <c r="P505" s="68" t="s">
        <v>44</v>
      </c>
      <c r="Q505" s="44">
        <f>COUNTIF(F505:P505,"ENTREGUE")/COUNTA(MESES[[#This Row],[FEV]:[DEZ]])</f>
        <v>1</v>
      </c>
    </row>
    <row r="506" spans="1:17" s="39" customFormat="1" ht="15" customHeight="1" x14ac:dyDescent="0.25">
      <c r="A506" s="86" t="s">
        <v>16</v>
      </c>
      <c r="B506" s="87" t="s">
        <v>215</v>
      </c>
      <c r="C506" s="82">
        <v>33079722</v>
      </c>
      <c r="D506" s="92" t="s">
        <v>575</v>
      </c>
      <c r="E506" s="68" t="s">
        <v>44</v>
      </c>
      <c r="F506" s="68" t="s">
        <v>44</v>
      </c>
      <c r="G506" s="68" t="s">
        <v>44</v>
      </c>
      <c r="H506" s="68" t="s">
        <v>44</v>
      </c>
      <c r="I506" s="68" t="s">
        <v>44</v>
      </c>
      <c r="J506" s="68" t="s">
        <v>44</v>
      </c>
      <c r="K506" s="68" t="s">
        <v>44</v>
      </c>
      <c r="L506" s="68" t="s">
        <v>44</v>
      </c>
      <c r="M506" s="68" t="s">
        <v>44</v>
      </c>
      <c r="N506" s="68" t="s">
        <v>44</v>
      </c>
      <c r="O506" s="68" t="s">
        <v>44</v>
      </c>
      <c r="P506" s="68" t="s">
        <v>44</v>
      </c>
      <c r="Q506" s="44">
        <f>COUNTIF(F506:P506,"ENTREGUE")/COUNTA(MESES[[#This Row],[FEV]:[DEZ]])</f>
        <v>1</v>
      </c>
    </row>
    <row r="507" spans="1:17" s="39" customFormat="1" ht="15" customHeight="1" x14ac:dyDescent="0.25">
      <c r="A507" s="86" t="s">
        <v>16</v>
      </c>
      <c r="B507" s="87" t="s">
        <v>215</v>
      </c>
      <c r="C507" s="82">
        <v>33079803</v>
      </c>
      <c r="D507" s="92" t="s">
        <v>576</v>
      </c>
      <c r="E507" s="68" t="s">
        <v>44</v>
      </c>
      <c r="F507" s="68" t="s">
        <v>44</v>
      </c>
      <c r="G507" s="68" t="s">
        <v>44</v>
      </c>
      <c r="H507" s="68" t="s">
        <v>44</v>
      </c>
      <c r="I507" s="68" t="s">
        <v>44</v>
      </c>
      <c r="J507" s="68" t="s">
        <v>44</v>
      </c>
      <c r="K507" s="68" t="s">
        <v>44</v>
      </c>
      <c r="L507" s="68" t="s">
        <v>44</v>
      </c>
      <c r="M507" s="68" t="s">
        <v>44</v>
      </c>
      <c r="N507" s="68" t="s">
        <v>44</v>
      </c>
      <c r="O507" s="68" t="s">
        <v>44</v>
      </c>
      <c r="P507" s="68" t="s">
        <v>44</v>
      </c>
      <c r="Q507" s="44">
        <f>COUNTIF(F507:P507,"ENTREGUE")/COUNTA(MESES[[#This Row],[FEV]:[DEZ]])</f>
        <v>1</v>
      </c>
    </row>
    <row r="508" spans="1:17" s="39" customFormat="1" ht="15" customHeight="1" x14ac:dyDescent="0.25">
      <c r="A508" s="86" t="s">
        <v>16</v>
      </c>
      <c r="B508" s="87" t="s">
        <v>215</v>
      </c>
      <c r="C508" s="82">
        <v>33079811</v>
      </c>
      <c r="D508" s="92" t="s">
        <v>270</v>
      </c>
      <c r="E508" s="68" t="s">
        <v>44</v>
      </c>
      <c r="F508" s="68" t="s">
        <v>44</v>
      </c>
      <c r="G508" s="68" t="s">
        <v>44</v>
      </c>
      <c r="H508" s="68" t="s">
        <v>44</v>
      </c>
      <c r="I508" s="68" t="s">
        <v>44</v>
      </c>
      <c r="J508" s="68" t="s">
        <v>44</v>
      </c>
      <c r="K508" s="68" t="s">
        <v>44</v>
      </c>
      <c r="L508" s="68" t="s">
        <v>44</v>
      </c>
      <c r="M508" s="68" t="s">
        <v>44</v>
      </c>
      <c r="N508" s="68" t="s">
        <v>44</v>
      </c>
      <c r="O508" s="68" t="s">
        <v>44</v>
      </c>
      <c r="P508" s="68" t="s">
        <v>44</v>
      </c>
      <c r="Q508" s="44">
        <f>COUNTIF(F508:P508,"ENTREGUE")/COUNTA(MESES[[#This Row],[FEV]:[DEZ]])</f>
        <v>1</v>
      </c>
    </row>
    <row r="509" spans="1:17" s="39" customFormat="1" ht="15" customHeight="1" x14ac:dyDescent="0.25">
      <c r="A509" s="86" t="s">
        <v>16</v>
      </c>
      <c r="B509" s="87" t="s">
        <v>215</v>
      </c>
      <c r="C509" s="82">
        <v>33079820</v>
      </c>
      <c r="D509" s="92" t="s">
        <v>577</v>
      </c>
      <c r="E509" s="68" t="s">
        <v>44</v>
      </c>
      <c r="F509" s="68" t="s">
        <v>44</v>
      </c>
      <c r="G509" s="68" t="s">
        <v>44</v>
      </c>
      <c r="H509" s="68" t="s">
        <v>44</v>
      </c>
      <c r="I509" s="68" t="s">
        <v>44</v>
      </c>
      <c r="J509" s="68" t="s">
        <v>44</v>
      </c>
      <c r="K509" s="68" t="s">
        <v>44</v>
      </c>
      <c r="L509" s="68" t="s">
        <v>44</v>
      </c>
      <c r="M509" s="68" t="s">
        <v>44</v>
      </c>
      <c r="N509" s="68" t="s">
        <v>44</v>
      </c>
      <c r="O509" s="68" t="s">
        <v>44</v>
      </c>
      <c r="P509" s="68" t="s">
        <v>44</v>
      </c>
      <c r="Q509" s="44">
        <f>COUNTIF(F509:P509,"ENTREGUE")/COUNTA(MESES[[#This Row],[FEV]:[DEZ]])</f>
        <v>1</v>
      </c>
    </row>
    <row r="510" spans="1:17" s="39" customFormat="1" ht="15" customHeight="1" x14ac:dyDescent="0.25">
      <c r="A510" s="86" t="s">
        <v>16</v>
      </c>
      <c r="B510" s="87" t="s">
        <v>215</v>
      </c>
      <c r="C510" s="82">
        <v>33079900</v>
      </c>
      <c r="D510" s="92" t="s">
        <v>578</v>
      </c>
      <c r="E510" s="68" t="s">
        <v>44</v>
      </c>
      <c r="F510" s="68" t="s">
        <v>44</v>
      </c>
      <c r="G510" s="68" t="s">
        <v>44</v>
      </c>
      <c r="H510" s="68" t="s">
        <v>44</v>
      </c>
      <c r="I510" s="68" t="s">
        <v>44</v>
      </c>
      <c r="J510" s="68" t="s">
        <v>44</v>
      </c>
      <c r="K510" s="68" t="s">
        <v>44</v>
      </c>
      <c r="L510" s="68" t="s">
        <v>44</v>
      </c>
      <c r="M510" s="68" t="s">
        <v>44</v>
      </c>
      <c r="N510" s="68" t="s">
        <v>44</v>
      </c>
      <c r="O510" s="68" t="s">
        <v>44</v>
      </c>
      <c r="P510" s="68" t="s">
        <v>44</v>
      </c>
      <c r="Q510" s="44">
        <f>COUNTIF(F510:P510,"ENTREGUE")/COUNTA(MESES[[#This Row],[FEV]:[DEZ]])</f>
        <v>1</v>
      </c>
    </row>
    <row r="511" spans="1:17" s="39" customFormat="1" ht="15" customHeight="1" x14ac:dyDescent="0.25">
      <c r="A511" s="86" t="s">
        <v>16</v>
      </c>
      <c r="B511" s="87" t="s">
        <v>215</v>
      </c>
      <c r="C511" s="82">
        <v>33079943</v>
      </c>
      <c r="D511" s="92" t="s">
        <v>579</v>
      </c>
      <c r="E511" s="68" t="s">
        <v>44</v>
      </c>
      <c r="F511" s="68" t="s">
        <v>44</v>
      </c>
      <c r="G511" s="68" t="s">
        <v>44</v>
      </c>
      <c r="H511" s="68" t="s">
        <v>44</v>
      </c>
      <c r="I511" s="68" t="s">
        <v>44</v>
      </c>
      <c r="J511" s="68" t="s">
        <v>44</v>
      </c>
      <c r="K511" s="68" t="s">
        <v>44</v>
      </c>
      <c r="L511" s="68" t="s">
        <v>44</v>
      </c>
      <c r="M511" s="68" t="s">
        <v>44</v>
      </c>
      <c r="N511" s="68" t="s">
        <v>44</v>
      </c>
      <c r="O511" s="68" t="s">
        <v>44</v>
      </c>
      <c r="P511" s="68" t="s">
        <v>44</v>
      </c>
      <c r="Q511" s="44">
        <f>COUNTIF(F511:P511,"ENTREGUE")/COUNTA(MESES[[#This Row],[FEV]:[DEZ]])</f>
        <v>1</v>
      </c>
    </row>
    <row r="512" spans="1:17" s="39" customFormat="1" ht="15" customHeight="1" x14ac:dyDescent="0.25">
      <c r="A512" s="86" t="s">
        <v>16</v>
      </c>
      <c r="B512" s="87" t="s">
        <v>215</v>
      </c>
      <c r="C512" s="82">
        <v>33081743</v>
      </c>
      <c r="D512" s="92" t="s">
        <v>580</v>
      </c>
      <c r="E512" s="68" t="s">
        <v>44</v>
      </c>
      <c r="F512" s="68" t="s">
        <v>44</v>
      </c>
      <c r="G512" s="68" t="s">
        <v>44</v>
      </c>
      <c r="H512" s="68" t="s">
        <v>44</v>
      </c>
      <c r="I512" s="68" t="s">
        <v>44</v>
      </c>
      <c r="J512" s="68" t="s">
        <v>44</v>
      </c>
      <c r="K512" s="68" t="s">
        <v>44</v>
      </c>
      <c r="L512" s="68" t="s">
        <v>44</v>
      </c>
      <c r="M512" s="68" t="s">
        <v>44</v>
      </c>
      <c r="N512" s="68" t="s">
        <v>44</v>
      </c>
      <c r="O512" s="68" t="s">
        <v>44</v>
      </c>
      <c r="P512" s="68" t="s">
        <v>44</v>
      </c>
      <c r="Q512" s="44">
        <f>COUNTIF(F512:P512,"ENTREGUE")/COUNTA(MESES[[#This Row],[FEV]:[DEZ]])</f>
        <v>1</v>
      </c>
    </row>
    <row r="513" spans="1:17" s="39" customFormat="1" ht="15" customHeight="1" x14ac:dyDescent="0.25">
      <c r="A513" s="86" t="s">
        <v>17</v>
      </c>
      <c r="B513" s="87" t="s">
        <v>215</v>
      </c>
      <c r="C513" s="82">
        <v>33082022</v>
      </c>
      <c r="D513" s="92" t="s">
        <v>581</v>
      </c>
      <c r="E513" s="68" t="s">
        <v>44</v>
      </c>
      <c r="F513" s="68" t="s">
        <v>44</v>
      </c>
      <c r="G513" s="68" t="s">
        <v>44</v>
      </c>
      <c r="H513" s="68" t="s">
        <v>44</v>
      </c>
      <c r="I513" s="68" t="s">
        <v>44</v>
      </c>
      <c r="J513" s="68" t="s">
        <v>44</v>
      </c>
      <c r="K513" s="68" t="s">
        <v>44</v>
      </c>
      <c r="L513" s="68" t="s">
        <v>44</v>
      </c>
      <c r="M513" s="68" t="s">
        <v>44</v>
      </c>
      <c r="N513" s="68" t="s">
        <v>44</v>
      </c>
      <c r="O513" s="68" t="s">
        <v>44</v>
      </c>
      <c r="P513" s="68" t="s">
        <v>44</v>
      </c>
      <c r="Q513" s="44">
        <f>COUNTIF(F513:P513,"ENTREGUE")/COUNTA(MESES[[#This Row],[FEV]:[DEZ]])</f>
        <v>1</v>
      </c>
    </row>
    <row r="514" spans="1:17" s="39" customFormat="1" ht="15" customHeight="1" x14ac:dyDescent="0.25">
      <c r="A514" s="86" t="s">
        <v>16</v>
      </c>
      <c r="B514" s="87" t="s">
        <v>215</v>
      </c>
      <c r="C514" s="82">
        <v>33082030</v>
      </c>
      <c r="D514" s="92" t="s">
        <v>582</v>
      </c>
      <c r="E514" s="68" t="s">
        <v>44</v>
      </c>
      <c r="F514" s="68" t="s">
        <v>44</v>
      </c>
      <c r="G514" s="68" t="s">
        <v>44</v>
      </c>
      <c r="H514" s="68" t="s">
        <v>44</v>
      </c>
      <c r="I514" s="68" t="s">
        <v>44</v>
      </c>
      <c r="J514" s="68" t="s">
        <v>44</v>
      </c>
      <c r="K514" s="68" t="s">
        <v>44</v>
      </c>
      <c r="L514" s="68" t="s">
        <v>44</v>
      </c>
      <c r="M514" s="68" t="s">
        <v>44</v>
      </c>
      <c r="N514" s="68" t="s">
        <v>44</v>
      </c>
      <c r="O514" s="68" t="s">
        <v>44</v>
      </c>
      <c r="P514" s="68" t="s">
        <v>44</v>
      </c>
      <c r="Q514" s="44">
        <f>COUNTIF(F514:P514,"ENTREGUE")/COUNTA(MESES[[#This Row],[FEV]:[DEZ]])</f>
        <v>1</v>
      </c>
    </row>
    <row r="515" spans="1:17" s="39" customFormat="1" ht="15" customHeight="1" x14ac:dyDescent="0.25">
      <c r="A515" s="86" t="s">
        <v>16</v>
      </c>
      <c r="B515" s="87" t="s">
        <v>215</v>
      </c>
      <c r="C515" s="82">
        <v>33082049</v>
      </c>
      <c r="D515" s="92" t="s">
        <v>583</v>
      </c>
      <c r="E515" s="68" t="s">
        <v>45</v>
      </c>
      <c r="F515" s="68" t="s">
        <v>45</v>
      </c>
      <c r="G515" s="68" t="s">
        <v>45</v>
      </c>
      <c r="H515" s="68" t="s">
        <v>45</v>
      </c>
      <c r="I515" s="68" t="s">
        <v>45</v>
      </c>
      <c r="J515" s="68" t="s">
        <v>45</v>
      </c>
      <c r="K515" s="68" t="s">
        <v>45</v>
      </c>
      <c r="L515" s="68" t="s">
        <v>45</v>
      </c>
      <c r="M515" s="68" t="s">
        <v>45</v>
      </c>
      <c r="N515" s="68" t="s">
        <v>45</v>
      </c>
      <c r="O515" s="68" t="s">
        <v>45</v>
      </c>
      <c r="P515" s="68" t="s">
        <v>45</v>
      </c>
      <c r="Q515" s="44">
        <f>COUNTIF(F515:P515,"ENTREGUE")/COUNTA(MESES[[#This Row],[FEV]:[DEZ]])</f>
        <v>0</v>
      </c>
    </row>
    <row r="516" spans="1:17" s="39" customFormat="1" ht="15" customHeight="1" x14ac:dyDescent="0.25">
      <c r="A516" s="86" t="s">
        <v>16</v>
      </c>
      <c r="B516" s="87" t="s">
        <v>215</v>
      </c>
      <c r="C516" s="82">
        <v>33082146</v>
      </c>
      <c r="D516" s="92" t="s">
        <v>584</v>
      </c>
      <c r="E516" s="68" t="s">
        <v>44</v>
      </c>
      <c r="F516" s="68" t="s">
        <v>44</v>
      </c>
      <c r="G516" s="68" t="s">
        <v>44</v>
      </c>
      <c r="H516" s="68" t="s">
        <v>44</v>
      </c>
      <c r="I516" s="68" t="s">
        <v>44</v>
      </c>
      <c r="J516" s="68" t="s">
        <v>44</v>
      </c>
      <c r="K516" s="68" t="s">
        <v>44</v>
      </c>
      <c r="L516" s="68" t="s">
        <v>44</v>
      </c>
      <c r="M516" s="68" t="s">
        <v>44</v>
      </c>
      <c r="N516" s="68" t="s">
        <v>44</v>
      </c>
      <c r="O516" s="68" t="s">
        <v>44</v>
      </c>
      <c r="P516" s="68" t="s">
        <v>44</v>
      </c>
      <c r="Q516" s="44">
        <f>COUNTIF(F516:P516,"ENTREGUE")/COUNTA(MESES[[#This Row],[FEV]:[DEZ]])</f>
        <v>1</v>
      </c>
    </row>
    <row r="517" spans="1:17" s="39" customFormat="1" ht="15" customHeight="1" x14ac:dyDescent="0.25">
      <c r="A517" s="86" t="s">
        <v>16</v>
      </c>
      <c r="B517" s="87" t="s">
        <v>215</v>
      </c>
      <c r="C517" s="82">
        <v>33082227</v>
      </c>
      <c r="D517" s="92" t="s">
        <v>585</v>
      </c>
      <c r="E517" s="68" t="s">
        <v>45</v>
      </c>
      <c r="F517" s="68" t="s">
        <v>45</v>
      </c>
      <c r="G517" s="68" t="s">
        <v>45</v>
      </c>
      <c r="H517" s="68" t="s">
        <v>45</v>
      </c>
      <c r="I517" s="68" t="s">
        <v>45</v>
      </c>
      <c r="J517" s="68" t="s">
        <v>45</v>
      </c>
      <c r="K517" s="68" t="s">
        <v>45</v>
      </c>
      <c r="L517" s="68" t="s">
        <v>45</v>
      </c>
      <c r="M517" s="68" t="s">
        <v>45</v>
      </c>
      <c r="N517" s="68" t="s">
        <v>45</v>
      </c>
      <c r="O517" s="68" t="s">
        <v>45</v>
      </c>
      <c r="P517" s="68" t="s">
        <v>45</v>
      </c>
      <c r="Q517" s="44">
        <f>COUNTIF(F517:P517,"ENTREGUE")/COUNTA(MESES[[#This Row],[FEV]:[DEZ]])</f>
        <v>0</v>
      </c>
    </row>
    <row r="518" spans="1:17" s="39" customFormat="1" ht="15" customHeight="1" x14ac:dyDescent="0.25">
      <c r="A518" s="86" t="s">
        <v>16</v>
      </c>
      <c r="B518" s="87" t="s">
        <v>215</v>
      </c>
      <c r="C518" s="82">
        <v>33082235</v>
      </c>
      <c r="D518" s="92" t="s">
        <v>586</v>
      </c>
      <c r="E518" s="68" t="s">
        <v>44</v>
      </c>
      <c r="F518" s="68" t="s">
        <v>44</v>
      </c>
      <c r="G518" s="68" t="s">
        <v>44</v>
      </c>
      <c r="H518" s="68" t="s">
        <v>44</v>
      </c>
      <c r="I518" s="68" t="s">
        <v>44</v>
      </c>
      <c r="J518" s="68" t="s">
        <v>44</v>
      </c>
      <c r="K518" s="68" t="s">
        <v>44</v>
      </c>
      <c r="L518" s="68" t="s">
        <v>44</v>
      </c>
      <c r="M518" s="68" t="s">
        <v>44</v>
      </c>
      <c r="N518" s="68" t="s">
        <v>44</v>
      </c>
      <c r="O518" s="68" t="s">
        <v>44</v>
      </c>
      <c r="P518" s="68" t="s">
        <v>44</v>
      </c>
      <c r="Q518" s="44">
        <f>COUNTIF(F518:P518,"ENTREGUE")/COUNTA(MESES[[#This Row],[FEV]:[DEZ]])</f>
        <v>1</v>
      </c>
    </row>
    <row r="519" spans="1:17" s="39" customFormat="1" ht="15" customHeight="1" x14ac:dyDescent="0.25">
      <c r="A519" s="86" t="s">
        <v>16</v>
      </c>
      <c r="B519" s="87" t="s">
        <v>215</v>
      </c>
      <c r="C519" s="82">
        <v>33082251</v>
      </c>
      <c r="D519" s="92" t="s">
        <v>587</v>
      </c>
      <c r="E519" s="68" t="s">
        <v>44</v>
      </c>
      <c r="F519" s="68" t="s">
        <v>44</v>
      </c>
      <c r="G519" s="68" t="s">
        <v>44</v>
      </c>
      <c r="H519" s="68" t="s">
        <v>44</v>
      </c>
      <c r="I519" s="68" t="s">
        <v>44</v>
      </c>
      <c r="J519" s="68" t="s">
        <v>44</v>
      </c>
      <c r="K519" s="68" t="s">
        <v>44</v>
      </c>
      <c r="L519" s="68" t="s">
        <v>44</v>
      </c>
      <c r="M519" s="68" t="s">
        <v>44</v>
      </c>
      <c r="N519" s="68" t="s">
        <v>44</v>
      </c>
      <c r="O519" s="68" t="s">
        <v>44</v>
      </c>
      <c r="P519" s="68" t="s">
        <v>44</v>
      </c>
      <c r="Q519" s="44">
        <f>COUNTIF(F519:P519,"ENTREGUE")/COUNTA(MESES[[#This Row],[FEV]:[DEZ]])</f>
        <v>1</v>
      </c>
    </row>
    <row r="520" spans="1:17" s="39" customFormat="1" ht="15" customHeight="1" x14ac:dyDescent="0.25">
      <c r="A520" s="86" t="s">
        <v>16</v>
      </c>
      <c r="B520" s="87" t="s">
        <v>215</v>
      </c>
      <c r="C520" s="82">
        <v>33082286</v>
      </c>
      <c r="D520" s="92" t="s">
        <v>588</v>
      </c>
      <c r="E520" s="68" t="s">
        <v>44</v>
      </c>
      <c r="F520" s="68" t="s">
        <v>44</v>
      </c>
      <c r="G520" s="68" t="s">
        <v>44</v>
      </c>
      <c r="H520" s="68" t="s">
        <v>44</v>
      </c>
      <c r="I520" s="68" t="s">
        <v>44</v>
      </c>
      <c r="J520" s="68" t="s">
        <v>44</v>
      </c>
      <c r="K520" s="68" t="s">
        <v>44</v>
      </c>
      <c r="L520" s="68" t="s">
        <v>44</v>
      </c>
      <c r="M520" s="68" t="s">
        <v>44</v>
      </c>
      <c r="N520" s="68" t="s">
        <v>44</v>
      </c>
      <c r="O520" s="68" t="s">
        <v>44</v>
      </c>
      <c r="P520" s="68" t="s">
        <v>44</v>
      </c>
      <c r="Q520" s="44">
        <f>COUNTIF(F520:P520,"ENTREGUE")/COUNTA(MESES[[#This Row],[FEV]:[DEZ]])</f>
        <v>1</v>
      </c>
    </row>
    <row r="521" spans="1:17" s="39" customFormat="1" ht="15" customHeight="1" x14ac:dyDescent="0.25">
      <c r="A521" s="86" t="s">
        <v>16</v>
      </c>
      <c r="B521" s="87" t="s">
        <v>215</v>
      </c>
      <c r="C521" s="82">
        <v>33082316</v>
      </c>
      <c r="D521" s="92" t="s">
        <v>589</v>
      </c>
      <c r="E521" s="68" t="s">
        <v>44</v>
      </c>
      <c r="F521" s="68" t="s">
        <v>44</v>
      </c>
      <c r="G521" s="68" t="s">
        <v>44</v>
      </c>
      <c r="H521" s="68" t="s">
        <v>44</v>
      </c>
      <c r="I521" s="68" t="s">
        <v>44</v>
      </c>
      <c r="J521" s="68" t="s">
        <v>44</v>
      </c>
      <c r="K521" s="68" t="s">
        <v>44</v>
      </c>
      <c r="L521" s="68" t="s">
        <v>44</v>
      </c>
      <c r="M521" s="68" t="s">
        <v>44</v>
      </c>
      <c r="N521" s="68" t="s">
        <v>44</v>
      </c>
      <c r="O521" s="68" t="s">
        <v>44</v>
      </c>
      <c r="P521" s="68" t="s">
        <v>44</v>
      </c>
      <c r="Q521" s="44">
        <f>COUNTIF(F521:P521,"ENTREGUE")/COUNTA(MESES[[#This Row],[FEV]:[DEZ]])</f>
        <v>1</v>
      </c>
    </row>
    <row r="522" spans="1:17" s="39" customFormat="1" ht="15" customHeight="1" x14ac:dyDescent="0.25">
      <c r="A522" s="86" t="s">
        <v>16</v>
      </c>
      <c r="B522" s="87" t="s">
        <v>215</v>
      </c>
      <c r="C522" s="82">
        <v>33082324</v>
      </c>
      <c r="D522" s="92" t="s">
        <v>590</v>
      </c>
      <c r="E522" s="68" t="s">
        <v>44</v>
      </c>
      <c r="F522" s="68" t="s">
        <v>44</v>
      </c>
      <c r="G522" s="68" t="s">
        <v>44</v>
      </c>
      <c r="H522" s="68" t="s">
        <v>44</v>
      </c>
      <c r="I522" s="68" t="s">
        <v>44</v>
      </c>
      <c r="J522" s="68" t="s">
        <v>44</v>
      </c>
      <c r="K522" s="68" t="s">
        <v>44</v>
      </c>
      <c r="L522" s="68" t="s">
        <v>44</v>
      </c>
      <c r="M522" s="68" t="s">
        <v>44</v>
      </c>
      <c r="N522" s="68" t="s">
        <v>44</v>
      </c>
      <c r="O522" s="68" t="s">
        <v>44</v>
      </c>
      <c r="P522" s="68" t="s">
        <v>44</v>
      </c>
      <c r="Q522" s="44">
        <f>COUNTIF(F522:P522,"ENTREGUE")/COUNTA(MESES[[#This Row],[FEV]:[DEZ]])</f>
        <v>1</v>
      </c>
    </row>
    <row r="523" spans="1:17" s="39" customFormat="1" ht="15" customHeight="1" x14ac:dyDescent="0.25">
      <c r="A523" s="86" t="s">
        <v>16</v>
      </c>
      <c r="B523" s="87" t="s">
        <v>215</v>
      </c>
      <c r="C523" s="82">
        <v>33082332</v>
      </c>
      <c r="D523" s="92" t="s">
        <v>591</v>
      </c>
      <c r="E523" s="68" t="s">
        <v>45</v>
      </c>
      <c r="F523" s="68" t="s">
        <v>44</v>
      </c>
      <c r="G523" s="68" t="s">
        <v>44</v>
      </c>
      <c r="H523" s="68" t="s">
        <v>44</v>
      </c>
      <c r="I523" s="68" t="s">
        <v>44</v>
      </c>
      <c r="J523" s="68" t="s">
        <v>44</v>
      </c>
      <c r="K523" s="68" t="s">
        <v>44</v>
      </c>
      <c r="L523" s="68" t="s">
        <v>44</v>
      </c>
      <c r="M523" s="68" t="s">
        <v>44</v>
      </c>
      <c r="N523" s="68" t="s">
        <v>44</v>
      </c>
      <c r="O523" s="68" t="s">
        <v>44</v>
      </c>
      <c r="P523" s="68" t="s">
        <v>44</v>
      </c>
      <c r="Q523" s="44">
        <f>COUNTIF(F523:P523,"ENTREGUE")/COUNTA(MESES[[#This Row],[FEV]:[DEZ]])</f>
        <v>1</v>
      </c>
    </row>
    <row r="524" spans="1:17" s="39" customFormat="1" ht="15" customHeight="1" x14ac:dyDescent="0.25">
      <c r="A524" s="86" t="s">
        <v>16</v>
      </c>
      <c r="B524" s="87" t="s">
        <v>215</v>
      </c>
      <c r="C524" s="82">
        <v>33082340</v>
      </c>
      <c r="D524" s="92" t="s">
        <v>592</v>
      </c>
      <c r="E524" s="68" t="s">
        <v>44</v>
      </c>
      <c r="F524" s="68" t="s">
        <v>44</v>
      </c>
      <c r="G524" s="68" t="s">
        <v>44</v>
      </c>
      <c r="H524" s="68" t="s">
        <v>44</v>
      </c>
      <c r="I524" s="68" t="s">
        <v>44</v>
      </c>
      <c r="J524" s="68" t="s">
        <v>44</v>
      </c>
      <c r="K524" s="68" t="s">
        <v>44</v>
      </c>
      <c r="L524" s="68" t="s">
        <v>44</v>
      </c>
      <c r="M524" s="68" t="s">
        <v>44</v>
      </c>
      <c r="N524" s="68" t="s">
        <v>44</v>
      </c>
      <c r="O524" s="68" t="s">
        <v>44</v>
      </c>
      <c r="P524" s="68" t="s">
        <v>44</v>
      </c>
      <c r="Q524" s="44">
        <f>COUNTIF(F524:P524,"ENTREGUE")/COUNTA(MESES[[#This Row],[FEV]:[DEZ]])</f>
        <v>1</v>
      </c>
    </row>
    <row r="525" spans="1:17" s="39" customFormat="1" ht="15" customHeight="1" x14ac:dyDescent="0.25">
      <c r="A525" s="86" t="s">
        <v>16</v>
      </c>
      <c r="B525" s="87" t="s">
        <v>215</v>
      </c>
      <c r="C525" s="82">
        <v>33082359</v>
      </c>
      <c r="D525" s="92" t="s">
        <v>593</v>
      </c>
      <c r="E525" s="68" t="s">
        <v>44</v>
      </c>
      <c r="F525" s="68" t="s">
        <v>44</v>
      </c>
      <c r="G525" s="68" t="s">
        <v>44</v>
      </c>
      <c r="H525" s="68" t="s">
        <v>44</v>
      </c>
      <c r="I525" s="68" t="s">
        <v>44</v>
      </c>
      <c r="J525" s="68" t="s">
        <v>44</v>
      </c>
      <c r="K525" s="68" t="s">
        <v>44</v>
      </c>
      <c r="L525" s="68" t="s">
        <v>44</v>
      </c>
      <c r="M525" s="68" t="s">
        <v>44</v>
      </c>
      <c r="N525" s="68" t="s">
        <v>44</v>
      </c>
      <c r="O525" s="68" t="s">
        <v>44</v>
      </c>
      <c r="P525" s="68" t="s">
        <v>44</v>
      </c>
      <c r="Q525" s="44">
        <f>COUNTIF(F525:P525,"ENTREGUE")/COUNTA(MESES[[#This Row],[FEV]:[DEZ]])</f>
        <v>1</v>
      </c>
    </row>
    <row r="526" spans="1:17" s="39" customFormat="1" ht="15" customHeight="1" x14ac:dyDescent="0.25">
      <c r="A526" s="86" t="s">
        <v>16</v>
      </c>
      <c r="B526" s="87" t="s">
        <v>215</v>
      </c>
      <c r="C526" s="82">
        <v>33082375</v>
      </c>
      <c r="D526" s="92" t="s">
        <v>594</v>
      </c>
      <c r="E526" s="68" t="s">
        <v>44</v>
      </c>
      <c r="F526" s="68" t="s">
        <v>44</v>
      </c>
      <c r="G526" s="68" t="s">
        <v>44</v>
      </c>
      <c r="H526" s="68" t="s">
        <v>44</v>
      </c>
      <c r="I526" s="68" t="s">
        <v>44</v>
      </c>
      <c r="J526" s="68" t="s">
        <v>44</v>
      </c>
      <c r="K526" s="68" t="s">
        <v>44</v>
      </c>
      <c r="L526" s="68" t="s">
        <v>44</v>
      </c>
      <c r="M526" s="68" t="s">
        <v>44</v>
      </c>
      <c r="N526" s="68" t="s">
        <v>44</v>
      </c>
      <c r="O526" s="68" t="s">
        <v>44</v>
      </c>
      <c r="P526" s="68" t="s">
        <v>44</v>
      </c>
      <c r="Q526" s="44">
        <f>COUNTIF(F526:P526,"ENTREGUE")/COUNTA(MESES[[#This Row],[FEV]:[DEZ]])</f>
        <v>1</v>
      </c>
    </row>
    <row r="527" spans="1:17" s="39" customFormat="1" ht="15" customHeight="1" x14ac:dyDescent="0.25">
      <c r="A527" s="86" t="s">
        <v>16</v>
      </c>
      <c r="B527" s="87" t="s">
        <v>215</v>
      </c>
      <c r="C527" s="82">
        <v>33082430</v>
      </c>
      <c r="D527" s="92" t="s">
        <v>595</v>
      </c>
      <c r="E527" s="68" t="s">
        <v>44</v>
      </c>
      <c r="F527" s="68" t="s">
        <v>44</v>
      </c>
      <c r="G527" s="68" t="s">
        <v>44</v>
      </c>
      <c r="H527" s="68" t="s">
        <v>44</v>
      </c>
      <c r="I527" s="68" t="s">
        <v>44</v>
      </c>
      <c r="J527" s="68" t="s">
        <v>44</v>
      </c>
      <c r="K527" s="68" t="s">
        <v>44</v>
      </c>
      <c r="L527" s="68" t="s">
        <v>44</v>
      </c>
      <c r="M527" s="68" t="s">
        <v>44</v>
      </c>
      <c r="N527" s="68" t="s">
        <v>44</v>
      </c>
      <c r="O527" s="68" t="s">
        <v>44</v>
      </c>
      <c r="P527" s="68" t="s">
        <v>44</v>
      </c>
      <c r="Q527" s="44">
        <f>COUNTIF(F527:P527,"ENTREGUE")/COUNTA(MESES[[#This Row],[FEV]:[DEZ]])</f>
        <v>1</v>
      </c>
    </row>
    <row r="528" spans="1:17" s="39" customFormat="1" ht="15" customHeight="1" x14ac:dyDescent="0.25">
      <c r="A528" s="86" t="s">
        <v>16</v>
      </c>
      <c r="B528" s="87" t="s">
        <v>215</v>
      </c>
      <c r="C528" s="82">
        <v>33083592</v>
      </c>
      <c r="D528" s="92" t="s">
        <v>596</v>
      </c>
      <c r="E528" s="68" t="s">
        <v>44</v>
      </c>
      <c r="F528" s="68" t="s">
        <v>44</v>
      </c>
      <c r="G528" s="68" t="s">
        <v>44</v>
      </c>
      <c r="H528" s="68" t="s">
        <v>44</v>
      </c>
      <c r="I528" s="68" t="s">
        <v>44</v>
      </c>
      <c r="J528" s="68" t="s">
        <v>44</v>
      </c>
      <c r="K528" s="68" t="s">
        <v>44</v>
      </c>
      <c r="L528" s="68" t="s">
        <v>44</v>
      </c>
      <c r="M528" s="68" t="s">
        <v>44</v>
      </c>
      <c r="N528" s="68" t="s">
        <v>44</v>
      </c>
      <c r="O528" s="68" t="s">
        <v>44</v>
      </c>
      <c r="P528" s="68" t="s">
        <v>44</v>
      </c>
      <c r="Q528" s="44">
        <f>COUNTIF(F528:P528,"ENTREGUE")/COUNTA(MESES[[#This Row],[FEV]:[DEZ]])</f>
        <v>1</v>
      </c>
    </row>
    <row r="529" spans="1:17" s="39" customFormat="1" ht="15" customHeight="1" x14ac:dyDescent="0.25">
      <c r="A529" s="86" t="s">
        <v>16</v>
      </c>
      <c r="B529" s="87" t="s">
        <v>215</v>
      </c>
      <c r="C529" s="82">
        <v>33084238</v>
      </c>
      <c r="D529" s="92" t="s">
        <v>145</v>
      </c>
      <c r="E529" s="68" t="s">
        <v>44</v>
      </c>
      <c r="F529" s="68" t="s">
        <v>44</v>
      </c>
      <c r="G529" s="68" t="s">
        <v>44</v>
      </c>
      <c r="H529" s="68" t="s">
        <v>44</v>
      </c>
      <c r="I529" s="68" t="s">
        <v>44</v>
      </c>
      <c r="J529" s="68" t="s">
        <v>44</v>
      </c>
      <c r="K529" s="68" t="s">
        <v>44</v>
      </c>
      <c r="L529" s="68" t="s">
        <v>44</v>
      </c>
      <c r="M529" s="68" t="s">
        <v>44</v>
      </c>
      <c r="N529" s="68" t="s">
        <v>44</v>
      </c>
      <c r="O529" s="68" t="s">
        <v>44</v>
      </c>
      <c r="P529" s="68" t="s">
        <v>44</v>
      </c>
      <c r="Q529" s="44">
        <f>COUNTIF(F529:P529,"ENTREGUE")/COUNTA(MESES[[#This Row],[FEV]:[DEZ]])</f>
        <v>1</v>
      </c>
    </row>
    <row r="530" spans="1:17" s="39" customFormat="1" ht="15" customHeight="1" x14ac:dyDescent="0.25">
      <c r="A530" s="86" t="s">
        <v>16</v>
      </c>
      <c r="B530" s="87" t="s">
        <v>215</v>
      </c>
      <c r="C530" s="82">
        <v>33084459</v>
      </c>
      <c r="D530" s="92" t="s">
        <v>597</v>
      </c>
      <c r="E530" s="68" t="s">
        <v>44</v>
      </c>
      <c r="F530" s="68" t="s">
        <v>44</v>
      </c>
      <c r="G530" s="68" t="s">
        <v>44</v>
      </c>
      <c r="H530" s="68" t="s">
        <v>44</v>
      </c>
      <c r="I530" s="68" t="s">
        <v>44</v>
      </c>
      <c r="J530" s="68" t="s">
        <v>44</v>
      </c>
      <c r="K530" s="68" t="s">
        <v>44</v>
      </c>
      <c r="L530" s="68" t="s">
        <v>44</v>
      </c>
      <c r="M530" s="68" t="s">
        <v>44</v>
      </c>
      <c r="N530" s="68" t="s">
        <v>44</v>
      </c>
      <c r="O530" s="68" t="s">
        <v>45</v>
      </c>
      <c r="P530" s="68" t="s">
        <v>45</v>
      </c>
      <c r="Q530" s="44">
        <f>COUNTIF(F530:P530,"ENTREGUE")/COUNTA(MESES[[#This Row],[FEV]:[DEZ]])</f>
        <v>0.81818181818181823</v>
      </c>
    </row>
    <row r="531" spans="1:17" s="39" customFormat="1" ht="15" customHeight="1" x14ac:dyDescent="0.25">
      <c r="A531" s="100" t="s">
        <v>16</v>
      </c>
      <c r="B531" s="87" t="s">
        <v>215</v>
      </c>
      <c r="C531" s="82">
        <v>33086737</v>
      </c>
      <c r="D531" s="92" t="s">
        <v>598</v>
      </c>
      <c r="E531" s="68" t="s">
        <v>44</v>
      </c>
      <c r="F531" s="68" t="s">
        <v>44</v>
      </c>
      <c r="G531" s="68" t="s">
        <v>44</v>
      </c>
      <c r="H531" s="68" t="s">
        <v>44</v>
      </c>
      <c r="I531" s="68" t="s">
        <v>44</v>
      </c>
      <c r="J531" s="68" t="s">
        <v>45</v>
      </c>
      <c r="K531" s="68" t="s">
        <v>45</v>
      </c>
      <c r="L531" s="68" t="s">
        <v>45</v>
      </c>
      <c r="M531" s="68" t="s">
        <v>45</v>
      </c>
      <c r="N531" s="68" t="s">
        <v>45</v>
      </c>
      <c r="O531" s="68" t="s">
        <v>45</v>
      </c>
      <c r="P531" s="68" t="s">
        <v>45</v>
      </c>
      <c r="Q531" s="44">
        <f>COUNTIF(F531:P531,"ENTREGUE")/COUNTA(MESES[[#This Row],[FEV]:[DEZ]])</f>
        <v>0.36363636363636365</v>
      </c>
    </row>
    <row r="532" spans="1:17" s="39" customFormat="1" ht="15" customHeight="1" x14ac:dyDescent="0.25">
      <c r="A532" s="86" t="s">
        <v>16</v>
      </c>
      <c r="B532" s="87" t="s">
        <v>215</v>
      </c>
      <c r="C532" s="82">
        <v>33088420</v>
      </c>
      <c r="D532" s="92" t="s">
        <v>599</v>
      </c>
      <c r="E532" s="68" t="s">
        <v>44</v>
      </c>
      <c r="F532" s="68" t="s">
        <v>44</v>
      </c>
      <c r="G532" s="68" t="s">
        <v>44</v>
      </c>
      <c r="H532" s="68" t="s">
        <v>44</v>
      </c>
      <c r="I532" s="68" t="s">
        <v>44</v>
      </c>
      <c r="J532" s="68" t="s">
        <v>44</v>
      </c>
      <c r="K532" s="68" t="s">
        <v>44</v>
      </c>
      <c r="L532" s="68" t="s">
        <v>44</v>
      </c>
      <c r="M532" s="68" t="s">
        <v>44</v>
      </c>
      <c r="N532" s="68" t="s">
        <v>44</v>
      </c>
      <c r="O532" s="68" t="s">
        <v>44</v>
      </c>
      <c r="P532" s="68" t="s">
        <v>44</v>
      </c>
      <c r="Q532" s="44">
        <f>COUNTIF(F532:P532,"ENTREGUE")/COUNTA(MESES[[#This Row],[FEV]:[DEZ]])</f>
        <v>1</v>
      </c>
    </row>
    <row r="533" spans="1:17" s="39" customFormat="1" ht="15" customHeight="1" x14ac:dyDescent="0.25">
      <c r="A533" s="86" t="s">
        <v>16</v>
      </c>
      <c r="B533" s="87" t="s">
        <v>215</v>
      </c>
      <c r="C533" s="82">
        <v>33100659</v>
      </c>
      <c r="D533" s="92" t="s">
        <v>600</v>
      </c>
      <c r="E533" s="68" t="s">
        <v>44</v>
      </c>
      <c r="F533" s="68" t="s">
        <v>44</v>
      </c>
      <c r="G533" s="68" t="s">
        <v>44</v>
      </c>
      <c r="H533" s="68" t="s">
        <v>44</v>
      </c>
      <c r="I533" s="68" t="s">
        <v>44</v>
      </c>
      <c r="J533" s="68" t="s">
        <v>44</v>
      </c>
      <c r="K533" s="68" t="s">
        <v>44</v>
      </c>
      <c r="L533" s="68" t="s">
        <v>44</v>
      </c>
      <c r="M533" s="68" t="s">
        <v>44</v>
      </c>
      <c r="N533" s="68" t="s">
        <v>44</v>
      </c>
      <c r="O533" s="68" t="s">
        <v>44</v>
      </c>
      <c r="P533" s="68" t="s">
        <v>44</v>
      </c>
      <c r="Q533" s="44">
        <f>COUNTIF(F533:P533,"ENTREGUE")/COUNTA(MESES[[#This Row],[FEV]:[DEZ]])</f>
        <v>1</v>
      </c>
    </row>
    <row r="534" spans="1:17" s="39" customFormat="1" ht="15" customHeight="1" x14ac:dyDescent="0.25">
      <c r="A534" s="86" t="s">
        <v>16</v>
      </c>
      <c r="B534" s="87" t="s">
        <v>215</v>
      </c>
      <c r="C534" s="82">
        <v>33100675</v>
      </c>
      <c r="D534" s="92" t="s">
        <v>279</v>
      </c>
      <c r="E534" s="68" t="s">
        <v>44</v>
      </c>
      <c r="F534" s="68" t="s">
        <v>44</v>
      </c>
      <c r="G534" s="68" t="s">
        <v>44</v>
      </c>
      <c r="H534" s="68" t="s">
        <v>44</v>
      </c>
      <c r="I534" s="68" t="s">
        <v>44</v>
      </c>
      <c r="J534" s="68" t="s">
        <v>44</v>
      </c>
      <c r="K534" s="68" t="s">
        <v>44</v>
      </c>
      <c r="L534" s="68" t="s">
        <v>44</v>
      </c>
      <c r="M534" s="68" t="s">
        <v>44</v>
      </c>
      <c r="N534" s="68" t="s">
        <v>44</v>
      </c>
      <c r="O534" s="68" t="s">
        <v>44</v>
      </c>
      <c r="P534" s="68" t="s">
        <v>44</v>
      </c>
      <c r="Q534" s="44">
        <f>COUNTIF(F534:P534,"ENTREGUE")/COUNTA(MESES[[#This Row],[FEV]:[DEZ]])</f>
        <v>1</v>
      </c>
    </row>
    <row r="535" spans="1:17" s="39" customFormat="1" ht="15" customHeight="1" x14ac:dyDescent="0.25">
      <c r="A535" s="86" t="s">
        <v>16</v>
      </c>
      <c r="B535" s="87" t="s">
        <v>215</v>
      </c>
      <c r="C535" s="82">
        <v>33105294</v>
      </c>
      <c r="D535" s="92" t="s">
        <v>601</v>
      </c>
      <c r="E535" s="68" t="s">
        <v>44</v>
      </c>
      <c r="F535" s="68" t="s">
        <v>44</v>
      </c>
      <c r="G535" s="68" t="s">
        <v>44</v>
      </c>
      <c r="H535" s="68" t="s">
        <v>44</v>
      </c>
      <c r="I535" s="68" t="s">
        <v>44</v>
      </c>
      <c r="J535" s="68" t="s">
        <v>44</v>
      </c>
      <c r="K535" s="68" t="s">
        <v>44</v>
      </c>
      <c r="L535" s="68" t="s">
        <v>44</v>
      </c>
      <c r="M535" s="68" t="s">
        <v>44</v>
      </c>
      <c r="N535" s="68" t="s">
        <v>44</v>
      </c>
      <c r="O535" s="68" t="s">
        <v>44</v>
      </c>
      <c r="P535" s="68" t="s">
        <v>44</v>
      </c>
      <c r="Q535" s="44">
        <f>COUNTIF(F535:P535,"ENTREGUE")/COUNTA(MESES[[#This Row],[FEV]:[DEZ]])</f>
        <v>1</v>
      </c>
    </row>
    <row r="536" spans="1:17" s="39" customFormat="1" ht="15" customHeight="1" x14ac:dyDescent="0.25">
      <c r="A536" s="86" t="s">
        <v>16</v>
      </c>
      <c r="B536" s="87" t="s">
        <v>215</v>
      </c>
      <c r="C536" s="82">
        <v>33106550</v>
      </c>
      <c r="D536" s="92" t="s">
        <v>602</v>
      </c>
      <c r="E536" s="68" t="s">
        <v>44</v>
      </c>
      <c r="F536" s="68" t="s">
        <v>44</v>
      </c>
      <c r="G536" s="68" t="s">
        <v>44</v>
      </c>
      <c r="H536" s="68" t="s">
        <v>44</v>
      </c>
      <c r="I536" s="68" t="s">
        <v>44</v>
      </c>
      <c r="J536" s="68" t="s">
        <v>44</v>
      </c>
      <c r="K536" s="68" t="s">
        <v>44</v>
      </c>
      <c r="L536" s="68" t="s">
        <v>44</v>
      </c>
      <c r="M536" s="68" t="s">
        <v>44</v>
      </c>
      <c r="N536" s="68" t="s">
        <v>44</v>
      </c>
      <c r="O536" s="68" t="s">
        <v>44</v>
      </c>
      <c r="P536" s="68" t="s">
        <v>44</v>
      </c>
      <c r="Q536" s="44">
        <f>COUNTIF(F536:P536,"ENTREGUE")/COUNTA(MESES[[#This Row],[FEV]:[DEZ]])</f>
        <v>1</v>
      </c>
    </row>
    <row r="537" spans="1:17" s="39" customFormat="1" ht="15" customHeight="1" x14ac:dyDescent="0.25">
      <c r="A537" s="86" t="s">
        <v>16</v>
      </c>
      <c r="B537" s="87" t="s">
        <v>215</v>
      </c>
      <c r="C537" s="82">
        <v>33106584</v>
      </c>
      <c r="D537" s="92" t="s">
        <v>603</v>
      </c>
      <c r="E537" s="68" t="s">
        <v>44</v>
      </c>
      <c r="F537" s="68" t="s">
        <v>44</v>
      </c>
      <c r="G537" s="68" t="s">
        <v>44</v>
      </c>
      <c r="H537" s="68" t="s">
        <v>44</v>
      </c>
      <c r="I537" s="68" t="s">
        <v>44</v>
      </c>
      <c r="J537" s="68" t="s">
        <v>44</v>
      </c>
      <c r="K537" s="68" t="s">
        <v>44</v>
      </c>
      <c r="L537" s="68" t="s">
        <v>44</v>
      </c>
      <c r="M537" s="68" t="s">
        <v>44</v>
      </c>
      <c r="N537" s="68" t="s">
        <v>44</v>
      </c>
      <c r="O537" s="68" t="s">
        <v>45</v>
      </c>
      <c r="P537" s="68" t="s">
        <v>45</v>
      </c>
      <c r="Q537" s="44">
        <f>COUNTIF(F537:P537,"ENTREGUE")/COUNTA(MESES[[#This Row],[FEV]:[DEZ]])</f>
        <v>0.81818181818181823</v>
      </c>
    </row>
    <row r="538" spans="1:17" s="39" customFormat="1" ht="15" customHeight="1" x14ac:dyDescent="0.25">
      <c r="A538" s="86" t="s">
        <v>16</v>
      </c>
      <c r="B538" s="87" t="s">
        <v>215</v>
      </c>
      <c r="C538" s="82">
        <v>33106592</v>
      </c>
      <c r="D538" s="92" t="s">
        <v>604</v>
      </c>
      <c r="E538" s="68" t="s">
        <v>44</v>
      </c>
      <c r="F538" s="68" t="s">
        <v>44</v>
      </c>
      <c r="G538" s="68" t="s">
        <v>44</v>
      </c>
      <c r="H538" s="68" t="s">
        <v>44</v>
      </c>
      <c r="I538" s="68" t="s">
        <v>44</v>
      </c>
      <c r="J538" s="68" t="s">
        <v>44</v>
      </c>
      <c r="K538" s="68" t="s">
        <v>44</v>
      </c>
      <c r="L538" s="68" t="s">
        <v>44</v>
      </c>
      <c r="M538" s="68" t="s">
        <v>44</v>
      </c>
      <c r="N538" s="68" t="s">
        <v>44</v>
      </c>
      <c r="O538" s="68" t="s">
        <v>44</v>
      </c>
      <c r="P538" s="68" t="s">
        <v>44</v>
      </c>
      <c r="Q538" s="44">
        <f>COUNTIF(F538:P538,"ENTREGUE")/COUNTA(MESES[[#This Row],[FEV]:[DEZ]])</f>
        <v>1</v>
      </c>
    </row>
    <row r="539" spans="1:17" s="39" customFormat="1" ht="15" customHeight="1" x14ac:dyDescent="0.25">
      <c r="A539" s="86" t="s">
        <v>16</v>
      </c>
      <c r="B539" s="87" t="s">
        <v>215</v>
      </c>
      <c r="C539" s="82">
        <v>33106606</v>
      </c>
      <c r="D539" s="92" t="s">
        <v>605</v>
      </c>
      <c r="E539" s="68" t="s">
        <v>44</v>
      </c>
      <c r="F539" s="68" t="s">
        <v>44</v>
      </c>
      <c r="G539" s="68" t="s">
        <v>44</v>
      </c>
      <c r="H539" s="68" t="s">
        <v>44</v>
      </c>
      <c r="I539" s="68" t="s">
        <v>44</v>
      </c>
      <c r="J539" s="68" t="s">
        <v>44</v>
      </c>
      <c r="K539" s="68" t="s">
        <v>44</v>
      </c>
      <c r="L539" s="68" t="s">
        <v>44</v>
      </c>
      <c r="M539" s="68" t="s">
        <v>44</v>
      </c>
      <c r="N539" s="68" t="s">
        <v>44</v>
      </c>
      <c r="O539" s="68" t="s">
        <v>44</v>
      </c>
      <c r="P539" s="68" t="s">
        <v>44</v>
      </c>
      <c r="Q539" s="44">
        <f>COUNTIF(F539:P539,"ENTREGUE")/COUNTA(MESES[[#This Row],[FEV]:[DEZ]])</f>
        <v>1</v>
      </c>
    </row>
    <row r="540" spans="1:17" s="39" customFormat="1" ht="15" customHeight="1" x14ac:dyDescent="0.25">
      <c r="A540" s="86" t="s">
        <v>16</v>
      </c>
      <c r="B540" s="87" t="s">
        <v>215</v>
      </c>
      <c r="C540" s="82">
        <v>33106614</v>
      </c>
      <c r="D540" s="92" t="s">
        <v>606</v>
      </c>
      <c r="E540" s="68" t="s">
        <v>44</v>
      </c>
      <c r="F540" s="68" t="s">
        <v>44</v>
      </c>
      <c r="G540" s="68" t="s">
        <v>44</v>
      </c>
      <c r="H540" s="68" t="s">
        <v>44</v>
      </c>
      <c r="I540" s="68" t="s">
        <v>44</v>
      </c>
      <c r="J540" s="68" t="s">
        <v>44</v>
      </c>
      <c r="K540" s="68" t="s">
        <v>44</v>
      </c>
      <c r="L540" s="68" t="s">
        <v>44</v>
      </c>
      <c r="M540" s="68" t="s">
        <v>44</v>
      </c>
      <c r="N540" s="68" t="s">
        <v>44</v>
      </c>
      <c r="O540" s="68" t="s">
        <v>44</v>
      </c>
      <c r="P540" s="68" t="s">
        <v>44</v>
      </c>
      <c r="Q540" s="44">
        <f>COUNTIF(F540:P540,"ENTREGUE")/COUNTA(MESES[[#This Row],[FEV]:[DEZ]])</f>
        <v>1</v>
      </c>
    </row>
    <row r="541" spans="1:17" s="39" customFormat="1" ht="15" customHeight="1" x14ac:dyDescent="0.25">
      <c r="A541" s="86" t="s">
        <v>16</v>
      </c>
      <c r="B541" s="87" t="s">
        <v>215</v>
      </c>
      <c r="C541" s="82">
        <v>33106630</v>
      </c>
      <c r="D541" s="92" t="s">
        <v>607</v>
      </c>
      <c r="E541" s="68" t="s">
        <v>44</v>
      </c>
      <c r="F541" s="68" t="s">
        <v>44</v>
      </c>
      <c r="G541" s="68" t="s">
        <v>44</v>
      </c>
      <c r="H541" s="68" t="s">
        <v>44</v>
      </c>
      <c r="I541" s="68" t="s">
        <v>44</v>
      </c>
      <c r="J541" s="68" t="s">
        <v>44</v>
      </c>
      <c r="K541" s="68" t="s">
        <v>44</v>
      </c>
      <c r="L541" s="68" t="s">
        <v>44</v>
      </c>
      <c r="M541" s="68" t="s">
        <v>44</v>
      </c>
      <c r="N541" s="68" t="s">
        <v>44</v>
      </c>
      <c r="O541" s="68" t="s">
        <v>44</v>
      </c>
      <c r="P541" s="68" t="s">
        <v>44</v>
      </c>
      <c r="Q541" s="44">
        <f>COUNTIF(F541:P541,"ENTREGUE")/COUNTA(MESES[[#This Row],[FEV]:[DEZ]])</f>
        <v>1</v>
      </c>
    </row>
    <row r="542" spans="1:17" s="39" customFormat="1" ht="15" customHeight="1" x14ac:dyDescent="0.25">
      <c r="A542" s="86" t="s">
        <v>16</v>
      </c>
      <c r="B542" s="87" t="s">
        <v>215</v>
      </c>
      <c r="C542" s="82">
        <v>33106649</v>
      </c>
      <c r="D542" s="92" t="s">
        <v>608</v>
      </c>
      <c r="E542" s="68" t="s">
        <v>44</v>
      </c>
      <c r="F542" s="68" t="s">
        <v>44</v>
      </c>
      <c r="G542" s="68" t="s">
        <v>44</v>
      </c>
      <c r="H542" s="68" t="s">
        <v>44</v>
      </c>
      <c r="I542" s="68" t="s">
        <v>44</v>
      </c>
      <c r="J542" s="68" t="s">
        <v>44</v>
      </c>
      <c r="K542" s="68" t="s">
        <v>44</v>
      </c>
      <c r="L542" s="68" t="s">
        <v>44</v>
      </c>
      <c r="M542" s="68" t="s">
        <v>44</v>
      </c>
      <c r="N542" s="68" t="s">
        <v>44</v>
      </c>
      <c r="O542" s="68" t="s">
        <v>44</v>
      </c>
      <c r="P542" s="68" t="s">
        <v>44</v>
      </c>
      <c r="Q542" s="44">
        <f>COUNTIF(F542:P542,"ENTREGUE")/COUNTA(MESES[[#This Row],[FEV]:[DEZ]])</f>
        <v>1</v>
      </c>
    </row>
    <row r="543" spans="1:17" s="39" customFormat="1" ht="15" customHeight="1" x14ac:dyDescent="0.25">
      <c r="A543" s="86" t="s">
        <v>16</v>
      </c>
      <c r="B543" s="87" t="s">
        <v>215</v>
      </c>
      <c r="C543" s="82">
        <v>33106657</v>
      </c>
      <c r="D543" s="92" t="s">
        <v>609</v>
      </c>
      <c r="E543" s="68" t="s">
        <v>44</v>
      </c>
      <c r="F543" s="68" t="s">
        <v>44</v>
      </c>
      <c r="G543" s="68" t="s">
        <v>44</v>
      </c>
      <c r="H543" s="68" t="s">
        <v>44</v>
      </c>
      <c r="I543" s="68" t="s">
        <v>44</v>
      </c>
      <c r="J543" s="68" t="s">
        <v>44</v>
      </c>
      <c r="K543" s="68" t="s">
        <v>44</v>
      </c>
      <c r="L543" s="68" t="s">
        <v>44</v>
      </c>
      <c r="M543" s="68" t="s">
        <v>44</v>
      </c>
      <c r="N543" s="68" t="s">
        <v>44</v>
      </c>
      <c r="O543" s="68" t="s">
        <v>44</v>
      </c>
      <c r="P543" s="68" t="s">
        <v>44</v>
      </c>
      <c r="Q543" s="44">
        <f>COUNTIF(F543:P543,"ENTREGUE")/COUNTA(MESES[[#This Row],[FEV]:[DEZ]])</f>
        <v>1</v>
      </c>
    </row>
    <row r="544" spans="1:17" s="39" customFormat="1" ht="15" customHeight="1" x14ac:dyDescent="0.25">
      <c r="A544" s="86" t="s">
        <v>16</v>
      </c>
      <c r="B544" s="87" t="s">
        <v>215</v>
      </c>
      <c r="C544" s="82">
        <v>33106665</v>
      </c>
      <c r="D544" s="92" t="s">
        <v>610</v>
      </c>
      <c r="E544" s="68" t="s">
        <v>44</v>
      </c>
      <c r="F544" s="68" t="s">
        <v>44</v>
      </c>
      <c r="G544" s="68" t="s">
        <v>44</v>
      </c>
      <c r="H544" s="68" t="s">
        <v>44</v>
      </c>
      <c r="I544" s="68" t="s">
        <v>44</v>
      </c>
      <c r="J544" s="68" t="s">
        <v>44</v>
      </c>
      <c r="K544" s="68" t="s">
        <v>44</v>
      </c>
      <c r="L544" s="68" t="s">
        <v>44</v>
      </c>
      <c r="M544" s="68" t="s">
        <v>44</v>
      </c>
      <c r="N544" s="68" t="s">
        <v>44</v>
      </c>
      <c r="O544" s="68" t="s">
        <v>44</v>
      </c>
      <c r="P544" s="68" t="s">
        <v>44</v>
      </c>
      <c r="Q544" s="44">
        <f>COUNTIF(F544:P544,"ENTREGUE")/COUNTA(MESES[[#This Row],[FEV]:[DEZ]])</f>
        <v>1</v>
      </c>
    </row>
    <row r="545" spans="1:17" s="39" customFormat="1" ht="15" customHeight="1" x14ac:dyDescent="0.25">
      <c r="A545" s="86" t="s">
        <v>16</v>
      </c>
      <c r="B545" s="87" t="s">
        <v>215</v>
      </c>
      <c r="C545" s="82">
        <v>33106673</v>
      </c>
      <c r="D545" s="92" t="s">
        <v>611</v>
      </c>
      <c r="E545" s="68" t="s">
        <v>44</v>
      </c>
      <c r="F545" s="68" t="s">
        <v>44</v>
      </c>
      <c r="G545" s="68" t="s">
        <v>44</v>
      </c>
      <c r="H545" s="68" t="s">
        <v>44</v>
      </c>
      <c r="I545" s="68" t="s">
        <v>44</v>
      </c>
      <c r="J545" s="68" t="s">
        <v>44</v>
      </c>
      <c r="K545" s="68" t="s">
        <v>44</v>
      </c>
      <c r="L545" s="68" t="s">
        <v>44</v>
      </c>
      <c r="M545" s="68" t="s">
        <v>44</v>
      </c>
      <c r="N545" s="68" t="s">
        <v>44</v>
      </c>
      <c r="O545" s="68" t="s">
        <v>44</v>
      </c>
      <c r="P545" s="68" t="s">
        <v>44</v>
      </c>
      <c r="Q545" s="44">
        <f>COUNTIF(F545:P545,"ENTREGUE")/COUNTA(MESES[[#This Row],[FEV]:[DEZ]])</f>
        <v>1</v>
      </c>
    </row>
    <row r="546" spans="1:17" s="39" customFormat="1" ht="15" customHeight="1" x14ac:dyDescent="0.25">
      <c r="A546" s="86" t="s">
        <v>16</v>
      </c>
      <c r="B546" s="87" t="s">
        <v>215</v>
      </c>
      <c r="C546" s="82">
        <v>33106681</v>
      </c>
      <c r="D546" s="92" t="s">
        <v>612</v>
      </c>
      <c r="E546" s="68" t="s">
        <v>44</v>
      </c>
      <c r="F546" s="68" t="s">
        <v>44</v>
      </c>
      <c r="G546" s="68" t="s">
        <v>44</v>
      </c>
      <c r="H546" s="68" t="s">
        <v>44</v>
      </c>
      <c r="I546" s="68" t="s">
        <v>44</v>
      </c>
      <c r="J546" s="68" t="s">
        <v>44</v>
      </c>
      <c r="K546" s="68" t="s">
        <v>44</v>
      </c>
      <c r="L546" s="68" t="s">
        <v>44</v>
      </c>
      <c r="M546" s="68" t="s">
        <v>44</v>
      </c>
      <c r="N546" s="68" t="s">
        <v>44</v>
      </c>
      <c r="O546" s="68" t="s">
        <v>44</v>
      </c>
      <c r="P546" s="68" t="s">
        <v>44</v>
      </c>
      <c r="Q546" s="44">
        <f>COUNTIF(F546:P546,"ENTREGUE")/COUNTA(MESES[[#This Row],[FEV]:[DEZ]])</f>
        <v>1</v>
      </c>
    </row>
    <row r="547" spans="1:17" s="39" customFormat="1" ht="15" customHeight="1" x14ac:dyDescent="0.25">
      <c r="A547" s="86" t="s">
        <v>16</v>
      </c>
      <c r="B547" s="87" t="s">
        <v>215</v>
      </c>
      <c r="C547" s="82">
        <v>33106690</v>
      </c>
      <c r="D547" s="92" t="s">
        <v>613</v>
      </c>
      <c r="E547" s="68" t="s">
        <v>44</v>
      </c>
      <c r="F547" s="68" t="s">
        <v>44</v>
      </c>
      <c r="G547" s="68" t="s">
        <v>44</v>
      </c>
      <c r="H547" s="68" t="s">
        <v>44</v>
      </c>
      <c r="I547" s="68" t="s">
        <v>44</v>
      </c>
      <c r="J547" s="68" t="s">
        <v>44</v>
      </c>
      <c r="K547" s="68" t="s">
        <v>44</v>
      </c>
      <c r="L547" s="68" t="s">
        <v>44</v>
      </c>
      <c r="M547" s="68" t="s">
        <v>44</v>
      </c>
      <c r="N547" s="68" t="s">
        <v>44</v>
      </c>
      <c r="O547" s="68" t="s">
        <v>44</v>
      </c>
      <c r="P547" s="68" t="s">
        <v>44</v>
      </c>
      <c r="Q547" s="44">
        <f>COUNTIF(F547:P547,"ENTREGUE")/COUNTA(MESES[[#This Row],[FEV]:[DEZ]])</f>
        <v>1</v>
      </c>
    </row>
    <row r="548" spans="1:17" s="39" customFormat="1" ht="15" customHeight="1" x14ac:dyDescent="0.25">
      <c r="A548" s="86" t="s">
        <v>16</v>
      </c>
      <c r="B548" s="87" t="s">
        <v>215</v>
      </c>
      <c r="C548" s="82">
        <v>33106703</v>
      </c>
      <c r="D548" s="92" t="s">
        <v>614</v>
      </c>
      <c r="E548" s="68" t="s">
        <v>44</v>
      </c>
      <c r="F548" s="68" t="s">
        <v>44</v>
      </c>
      <c r="G548" s="68" t="s">
        <v>44</v>
      </c>
      <c r="H548" s="68" t="s">
        <v>44</v>
      </c>
      <c r="I548" s="68" t="s">
        <v>44</v>
      </c>
      <c r="J548" s="68" t="s">
        <v>44</v>
      </c>
      <c r="K548" s="68" t="s">
        <v>44</v>
      </c>
      <c r="L548" s="68" t="s">
        <v>44</v>
      </c>
      <c r="M548" s="68" t="s">
        <v>44</v>
      </c>
      <c r="N548" s="68" t="s">
        <v>44</v>
      </c>
      <c r="O548" s="68" t="s">
        <v>44</v>
      </c>
      <c r="P548" s="68" t="s">
        <v>44</v>
      </c>
      <c r="Q548" s="44">
        <f>COUNTIF(F548:P548,"ENTREGUE")/COUNTA(MESES[[#This Row],[FEV]:[DEZ]])</f>
        <v>1</v>
      </c>
    </row>
    <row r="549" spans="1:17" s="39" customFormat="1" ht="15" customHeight="1" x14ac:dyDescent="0.25">
      <c r="A549" s="86" t="s">
        <v>16</v>
      </c>
      <c r="B549" s="87" t="s">
        <v>215</v>
      </c>
      <c r="C549" s="82">
        <v>33106711</v>
      </c>
      <c r="D549" s="92" t="s">
        <v>615</v>
      </c>
      <c r="E549" s="68" t="s">
        <v>44</v>
      </c>
      <c r="F549" s="68" t="s">
        <v>44</v>
      </c>
      <c r="G549" s="68" t="s">
        <v>44</v>
      </c>
      <c r="H549" s="68" t="s">
        <v>44</v>
      </c>
      <c r="I549" s="68" t="s">
        <v>44</v>
      </c>
      <c r="J549" s="68" t="s">
        <v>44</v>
      </c>
      <c r="K549" s="68" t="s">
        <v>44</v>
      </c>
      <c r="L549" s="68" t="s">
        <v>44</v>
      </c>
      <c r="M549" s="68" t="s">
        <v>44</v>
      </c>
      <c r="N549" s="68" t="s">
        <v>44</v>
      </c>
      <c r="O549" s="68" t="s">
        <v>44</v>
      </c>
      <c r="P549" s="68" t="s">
        <v>44</v>
      </c>
      <c r="Q549" s="44">
        <f>COUNTIF(F549:P549,"ENTREGUE")/COUNTA(MESES[[#This Row],[FEV]:[DEZ]])</f>
        <v>1</v>
      </c>
    </row>
    <row r="550" spans="1:17" s="39" customFormat="1" ht="15" customHeight="1" x14ac:dyDescent="0.25">
      <c r="A550" s="86" t="s">
        <v>16</v>
      </c>
      <c r="B550" s="87" t="s">
        <v>215</v>
      </c>
      <c r="C550" s="82">
        <v>33106720</v>
      </c>
      <c r="D550" s="92" t="s">
        <v>616</v>
      </c>
      <c r="E550" s="68" t="s">
        <v>44</v>
      </c>
      <c r="F550" s="68" t="s">
        <v>44</v>
      </c>
      <c r="G550" s="68" t="s">
        <v>44</v>
      </c>
      <c r="H550" s="68" t="s">
        <v>44</v>
      </c>
      <c r="I550" s="68" t="s">
        <v>44</v>
      </c>
      <c r="J550" s="68" t="s">
        <v>44</v>
      </c>
      <c r="K550" s="68" t="s">
        <v>44</v>
      </c>
      <c r="L550" s="68" t="s">
        <v>44</v>
      </c>
      <c r="M550" s="68" t="s">
        <v>44</v>
      </c>
      <c r="N550" s="68" t="s">
        <v>44</v>
      </c>
      <c r="O550" s="68" t="s">
        <v>44</v>
      </c>
      <c r="P550" s="68" t="s">
        <v>44</v>
      </c>
      <c r="Q550" s="44">
        <f>COUNTIF(F550:P550,"ENTREGUE")/COUNTA(MESES[[#This Row],[FEV]:[DEZ]])</f>
        <v>1</v>
      </c>
    </row>
    <row r="551" spans="1:17" s="39" customFormat="1" ht="15" customHeight="1" x14ac:dyDescent="0.25">
      <c r="A551" s="86" t="s">
        <v>16</v>
      </c>
      <c r="B551" s="87" t="s">
        <v>215</v>
      </c>
      <c r="C551" s="82">
        <v>33106738</v>
      </c>
      <c r="D551" s="92" t="s">
        <v>617</v>
      </c>
      <c r="E551" s="68" t="s">
        <v>44</v>
      </c>
      <c r="F551" s="68" t="s">
        <v>44</v>
      </c>
      <c r="G551" s="68" t="s">
        <v>44</v>
      </c>
      <c r="H551" s="68" t="s">
        <v>44</v>
      </c>
      <c r="I551" s="68" t="s">
        <v>44</v>
      </c>
      <c r="J551" s="68" t="s">
        <v>44</v>
      </c>
      <c r="K551" s="68" t="s">
        <v>44</v>
      </c>
      <c r="L551" s="68" t="s">
        <v>44</v>
      </c>
      <c r="M551" s="68" t="s">
        <v>44</v>
      </c>
      <c r="N551" s="68" t="s">
        <v>44</v>
      </c>
      <c r="O551" s="68" t="s">
        <v>44</v>
      </c>
      <c r="P551" s="68" t="s">
        <v>44</v>
      </c>
      <c r="Q551" s="44">
        <f>COUNTIF(F551:P551,"ENTREGUE")/COUNTA(MESES[[#This Row],[FEV]:[DEZ]])</f>
        <v>1</v>
      </c>
    </row>
    <row r="552" spans="1:17" s="39" customFormat="1" ht="15" customHeight="1" x14ac:dyDescent="0.25">
      <c r="A552" s="86" t="s">
        <v>16</v>
      </c>
      <c r="B552" s="87" t="s">
        <v>215</v>
      </c>
      <c r="C552" s="82">
        <v>33106746</v>
      </c>
      <c r="D552" s="92" t="s">
        <v>618</v>
      </c>
      <c r="E552" s="68" t="s">
        <v>44</v>
      </c>
      <c r="F552" s="68" t="s">
        <v>44</v>
      </c>
      <c r="G552" s="68" t="s">
        <v>44</v>
      </c>
      <c r="H552" s="68" t="s">
        <v>44</v>
      </c>
      <c r="I552" s="68" t="s">
        <v>44</v>
      </c>
      <c r="J552" s="68" t="s">
        <v>44</v>
      </c>
      <c r="K552" s="68" t="s">
        <v>44</v>
      </c>
      <c r="L552" s="68" t="s">
        <v>44</v>
      </c>
      <c r="M552" s="68" t="s">
        <v>44</v>
      </c>
      <c r="N552" s="68" t="s">
        <v>44</v>
      </c>
      <c r="O552" s="68" t="s">
        <v>44</v>
      </c>
      <c r="P552" s="68" t="s">
        <v>44</v>
      </c>
      <c r="Q552" s="44">
        <f>COUNTIF(F552:P552,"ENTREGUE")/COUNTA(MESES[[#This Row],[FEV]:[DEZ]])</f>
        <v>1</v>
      </c>
    </row>
    <row r="553" spans="1:17" s="39" customFormat="1" ht="15" customHeight="1" x14ac:dyDescent="0.25">
      <c r="A553" s="86" t="s">
        <v>16</v>
      </c>
      <c r="B553" s="87" t="s">
        <v>215</v>
      </c>
      <c r="C553" s="82">
        <v>33110476</v>
      </c>
      <c r="D553" s="92" t="s">
        <v>619</v>
      </c>
      <c r="E553" s="68" t="s">
        <v>44</v>
      </c>
      <c r="F553" s="68" t="s">
        <v>44</v>
      </c>
      <c r="G553" s="68" t="s">
        <v>44</v>
      </c>
      <c r="H553" s="68" t="s">
        <v>44</v>
      </c>
      <c r="I553" s="68" t="s">
        <v>44</v>
      </c>
      <c r="J553" s="68" t="s">
        <v>44</v>
      </c>
      <c r="K553" s="68" t="s">
        <v>44</v>
      </c>
      <c r="L553" s="68" t="s">
        <v>44</v>
      </c>
      <c r="M553" s="68" t="s">
        <v>44</v>
      </c>
      <c r="N553" s="68" t="s">
        <v>44</v>
      </c>
      <c r="O553" s="68" t="s">
        <v>44</v>
      </c>
      <c r="P553" s="68" t="s">
        <v>44</v>
      </c>
      <c r="Q553" s="44">
        <f>COUNTIF(F553:P553,"ENTREGUE")/COUNTA(MESES[[#This Row],[FEV]:[DEZ]])</f>
        <v>1</v>
      </c>
    </row>
    <row r="554" spans="1:17" s="39" customFormat="1" ht="15" customHeight="1" x14ac:dyDescent="0.25">
      <c r="A554" s="86" t="s">
        <v>16</v>
      </c>
      <c r="B554" s="87" t="s">
        <v>215</v>
      </c>
      <c r="C554" s="82">
        <v>33125304</v>
      </c>
      <c r="D554" s="92" t="s">
        <v>620</v>
      </c>
      <c r="E554" s="68" t="s">
        <v>44</v>
      </c>
      <c r="F554" s="68" t="s">
        <v>44</v>
      </c>
      <c r="G554" s="68" t="s">
        <v>44</v>
      </c>
      <c r="H554" s="68" t="s">
        <v>44</v>
      </c>
      <c r="I554" s="68" t="s">
        <v>44</v>
      </c>
      <c r="J554" s="68" t="s">
        <v>44</v>
      </c>
      <c r="K554" s="68" t="s">
        <v>44</v>
      </c>
      <c r="L554" s="68" t="s">
        <v>44</v>
      </c>
      <c r="M554" s="68" t="s">
        <v>44</v>
      </c>
      <c r="N554" s="68" t="s">
        <v>44</v>
      </c>
      <c r="O554" s="68" t="s">
        <v>44</v>
      </c>
      <c r="P554" s="68" t="s">
        <v>44</v>
      </c>
      <c r="Q554" s="44">
        <f>COUNTIF(F554:P554,"ENTREGUE")/COUNTA(MESES[[#This Row],[FEV]:[DEZ]])</f>
        <v>1</v>
      </c>
    </row>
    <row r="555" spans="1:17" s="39" customFormat="1" ht="15" customHeight="1" x14ac:dyDescent="0.25">
      <c r="A555" s="86" t="s">
        <v>16</v>
      </c>
      <c r="B555" s="87" t="s">
        <v>215</v>
      </c>
      <c r="C555" s="82">
        <v>33125333</v>
      </c>
      <c r="D555" s="92" t="s">
        <v>621</v>
      </c>
      <c r="E555" s="68" t="s">
        <v>44</v>
      </c>
      <c r="F555" s="68" t="s">
        <v>44</v>
      </c>
      <c r="G555" s="68" t="s">
        <v>44</v>
      </c>
      <c r="H555" s="68" t="s">
        <v>44</v>
      </c>
      <c r="I555" s="68" t="s">
        <v>44</v>
      </c>
      <c r="J555" s="68" t="s">
        <v>44</v>
      </c>
      <c r="K555" s="68" t="s">
        <v>44</v>
      </c>
      <c r="L555" s="68" t="s">
        <v>44</v>
      </c>
      <c r="M555" s="68" t="s">
        <v>44</v>
      </c>
      <c r="N555" s="68" t="s">
        <v>44</v>
      </c>
      <c r="O555" s="68" t="s">
        <v>44</v>
      </c>
      <c r="P555" s="68" t="s">
        <v>44</v>
      </c>
      <c r="Q555" s="44">
        <f>COUNTIF(F555:P555,"ENTREGUE")/COUNTA(MESES[[#This Row],[FEV]:[DEZ]])</f>
        <v>1</v>
      </c>
    </row>
    <row r="556" spans="1:17" s="39" customFormat="1" ht="15" customHeight="1" x14ac:dyDescent="0.25">
      <c r="A556" s="86" t="s">
        <v>16</v>
      </c>
      <c r="B556" s="87" t="s">
        <v>215</v>
      </c>
      <c r="C556" s="82">
        <v>33125341</v>
      </c>
      <c r="D556" s="92" t="s">
        <v>622</v>
      </c>
      <c r="E556" s="68" t="s">
        <v>44</v>
      </c>
      <c r="F556" s="68" t="s">
        <v>44</v>
      </c>
      <c r="G556" s="68" t="s">
        <v>44</v>
      </c>
      <c r="H556" s="68" t="s">
        <v>44</v>
      </c>
      <c r="I556" s="68" t="s">
        <v>44</v>
      </c>
      <c r="J556" s="68" t="s">
        <v>44</v>
      </c>
      <c r="K556" s="68" t="s">
        <v>44</v>
      </c>
      <c r="L556" s="68" t="s">
        <v>44</v>
      </c>
      <c r="M556" s="68" t="s">
        <v>44</v>
      </c>
      <c r="N556" s="68" t="s">
        <v>44</v>
      </c>
      <c r="O556" s="68" t="s">
        <v>44</v>
      </c>
      <c r="P556" s="68" t="s">
        <v>44</v>
      </c>
      <c r="Q556" s="44">
        <f>COUNTIF(F556:P556,"ENTREGUE")/COUNTA(MESES[[#This Row],[FEV]:[DEZ]])</f>
        <v>1</v>
      </c>
    </row>
    <row r="557" spans="1:17" s="39" customFormat="1" ht="15" customHeight="1" x14ac:dyDescent="0.25">
      <c r="A557" s="86" t="s">
        <v>16</v>
      </c>
      <c r="B557" s="87" t="s">
        <v>215</v>
      </c>
      <c r="C557" s="82">
        <v>33125627</v>
      </c>
      <c r="D557" s="92" t="s">
        <v>623</v>
      </c>
      <c r="E557" s="68" t="s">
        <v>44</v>
      </c>
      <c r="F557" s="68" t="s">
        <v>44</v>
      </c>
      <c r="G557" s="68" t="s">
        <v>44</v>
      </c>
      <c r="H557" s="68" t="s">
        <v>44</v>
      </c>
      <c r="I557" s="68" t="s">
        <v>44</v>
      </c>
      <c r="J557" s="68" t="s">
        <v>44</v>
      </c>
      <c r="K557" s="68" t="s">
        <v>44</v>
      </c>
      <c r="L557" s="68" t="s">
        <v>44</v>
      </c>
      <c r="M557" s="68" t="s">
        <v>44</v>
      </c>
      <c r="N557" s="68" t="s">
        <v>44</v>
      </c>
      <c r="O557" s="68" t="s">
        <v>44</v>
      </c>
      <c r="P557" s="68" t="s">
        <v>44</v>
      </c>
      <c r="Q557" s="44">
        <f>COUNTIF(F557:P557,"ENTREGUE")/COUNTA(MESES[[#This Row],[FEV]:[DEZ]])</f>
        <v>1</v>
      </c>
    </row>
    <row r="558" spans="1:17" s="39" customFormat="1" ht="15" customHeight="1" x14ac:dyDescent="0.25">
      <c r="A558" s="86" t="s">
        <v>16</v>
      </c>
      <c r="B558" s="87" t="s">
        <v>215</v>
      </c>
      <c r="C558" s="82">
        <v>33126747</v>
      </c>
      <c r="D558" s="92" t="s">
        <v>624</v>
      </c>
      <c r="E558" s="68" t="s">
        <v>44</v>
      </c>
      <c r="F558" s="68" t="s">
        <v>44</v>
      </c>
      <c r="G558" s="68" t="s">
        <v>44</v>
      </c>
      <c r="H558" s="68" t="s">
        <v>44</v>
      </c>
      <c r="I558" s="68" t="s">
        <v>44</v>
      </c>
      <c r="J558" s="68" t="s">
        <v>44</v>
      </c>
      <c r="K558" s="68" t="s">
        <v>44</v>
      </c>
      <c r="L558" s="68" t="s">
        <v>44</v>
      </c>
      <c r="M558" s="68" t="s">
        <v>44</v>
      </c>
      <c r="N558" s="68" t="s">
        <v>44</v>
      </c>
      <c r="O558" s="68" t="s">
        <v>44</v>
      </c>
      <c r="P558" s="68" t="s">
        <v>44</v>
      </c>
      <c r="Q558" s="44">
        <f>COUNTIF(F558:P558,"ENTREGUE")/COUNTA(MESES[[#This Row],[FEV]:[DEZ]])</f>
        <v>1</v>
      </c>
    </row>
    <row r="559" spans="1:17" s="39" customFormat="1" ht="15" customHeight="1" x14ac:dyDescent="0.25">
      <c r="A559" s="86" t="s">
        <v>16</v>
      </c>
      <c r="B559" s="87" t="s">
        <v>215</v>
      </c>
      <c r="C559" s="82">
        <v>33127514</v>
      </c>
      <c r="D559" s="92" t="s">
        <v>625</v>
      </c>
      <c r="E559" s="68" t="s">
        <v>44</v>
      </c>
      <c r="F559" s="68" t="s">
        <v>44</v>
      </c>
      <c r="G559" s="68" t="s">
        <v>44</v>
      </c>
      <c r="H559" s="68" t="s">
        <v>44</v>
      </c>
      <c r="I559" s="68" t="s">
        <v>44</v>
      </c>
      <c r="J559" s="68" t="s">
        <v>44</v>
      </c>
      <c r="K559" s="68" t="s">
        <v>44</v>
      </c>
      <c r="L559" s="68" t="s">
        <v>44</v>
      </c>
      <c r="M559" s="68" t="s">
        <v>44</v>
      </c>
      <c r="N559" s="68" t="s">
        <v>44</v>
      </c>
      <c r="O559" s="68" t="s">
        <v>44</v>
      </c>
      <c r="P559" s="68" t="s">
        <v>44</v>
      </c>
      <c r="Q559" s="44">
        <f>COUNTIF(F559:P559,"ENTREGUE")/COUNTA(MESES[[#This Row],[FEV]:[DEZ]])</f>
        <v>1</v>
      </c>
    </row>
    <row r="560" spans="1:17" s="39" customFormat="1" ht="15" customHeight="1" x14ac:dyDescent="0.25">
      <c r="A560" s="86" t="s">
        <v>16</v>
      </c>
      <c r="B560" s="87" t="s">
        <v>215</v>
      </c>
      <c r="C560" s="82">
        <v>33128600</v>
      </c>
      <c r="D560" s="92" t="s">
        <v>626</v>
      </c>
      <c r="E560" s="68" t="s">
        <v>44</v>
      </c>
      <c r="F560" s="68" t="s">
        <v>44</v>
      </c>
      <c r="G560" s="68" t="s">
        <v>44</v>
      </c>
      <c r="H560" s="68" t="s">
        <v>44</v>
      </c>
      <c r="I560" s="68" t="s">
        <v>44</v>
      </c>
      <c r="J560" s="68" t="s">
        <v>44</v>
      </c>
      <c r="K560" s="68" t="s">
        <v>44</v>
      </c>
      <c r="L560" s="68" t="s">
        <v>44</v>
      </c>
      <c r="M560" s="68" t="s">
        <v>44</v>
      </c>
      <c r="N560" s="68" t="s">
        <v>44</v>
      </c>
      <c r="O560" s="68" t="s">
        <v>44</v>
      </c>
      <c r="P560" s="68" t="s">
        <v>45</v>
      </c>
      <c r="Q560" s="44">
        <f>COUNTIF(F560:P560,"ENTREGUE")/COUNTA(MESES[[#This Row],[FEV]:[DEZ]])</f>
        <v>0.90909090909090906</v>
      </c>
    </row>
    <row r="561" spans="1:17" s="39" customFormat="1" ht="15" customHeight="1" x14ac:dyDescent="0.25">
      <c r="A561" s="86" t="s">
        <v>16</v>
      </c>
      <c r="B561" s="87" t="s">
        <v>215</v>
      </c>
      <c r="C561" s="82">
        <v>33128618</v>
      </c>
      <c r="D561" s="92" t="s">
        <v>627</v>
      </c>
      <c r="E561" s="68" t="s">
        <v>44</v>
      </c>
      <c r="F561" s="68" t="s">
        <v>44</v>
      </c>
      <c r="G561" s="68" t="s">
        <v>44</v>
      </c>
      <c r="H561" s="68" t="s">
        <v>44</v>
      </c>
      <c r="I561" s="68" t="s">
        <v>44</v>
      </c>
      <c r="J561" s="68" t="s">
        <v>44</v>
      </c>
      <c r="K561" s="68" t="s">
        <v>44</v>
      </c>
      <c r="L561" s="68" t="s">
        <v>44</v>
      </c>
      <c r="M561" s="68" t="s">
        <v>44</v>
      </c>
      <c r="N561" s="68" t="s">
        <v>44</v>
      </c>
      <c r="O561" s="68" t="s">
        <v>45</v>
      </c>
      <c r="P561" s="68" t="s">
        <v>45</v>
      </c>
      <c r="Q561" s="44">
        <f>COUNTIF(F561:P561,"ENTREGUE")/COUNTA(MESES[[#This Row],[FEV]:[DEZ]])</f>
        <v>0.81818181818181823</v>
      </c>
    </row>
    <row r="562" spans="1:17" s="39" customFormat="1" ht="15" customHeight="1" x14ac:dyDescent="0.25">
      <c r="A562" s="86" t="s">
        <v>16</v>
      </c>
      <c r="B562" s="87" t="s">
        <v>215</v>
      </c>
      <c r="C562" s="82">
        <v>33136424</v>
      </c>
      <c r="D562" s="92" t="s">
        <v>628</v>
      </c>
      <c r="E562" s="68" t="s">
        <v>44</v>
      </c>
      <c r="F562" s="68" t="s">
        <v>44</v>
      </c>
      <c r="G562" s="68" t="s">
        <v>44</v>
      </c>
      <c r="H562" s="68" t="s">
        <v>44</v>
      </c>
      <c r="I562" s="68" t="s">
        <v>44</v>
      </c>
      <c r="J562" s="68" t="s">
        <v>44</v>
      </c>
      <c r="K562" s="68" t="s">
        <v>44</v>
      </c>
      <c r="L562" s="68" t="s">
        <v>44</v>
      </c>
      <c r="M562" s="68" t="s">
        <v>44</v>
      </c>
      <c r="N562" s="68" t="s">
        <v>44</v>
      </c>
      <c r="O562" s="68" t="s">
        <v>44</v>
      </c>
      <c r="P562" s="68" t="s">
        <v>44</v>
      </c>
      <c r="Q562" s="44">
        <f>COUNTIF(F562:P562,"ENTREGUE")/COUNTA(MESES[[#This Row],[FEV]:[DEZ]])</f>
        <v>1</v>
      </c>
    </row>
    <row r="563" spans="1:17" s="39" customFormat="1" ht="15" customHeight="1" x14ac:dyDescent="0.25">
      <c r="A563" s="86" t="s">
        <v>16</v>
      </c>
      <c r="B563" s="87" t="s">
        <v>215</v>
      </c>
      <c r="C563" s="82">
        <v>33136432</v>
      </c>
      <c r="D563" s="92" t="s">
        <v>629</v>
      </c>
      <c r="E563" s="68" t="s">
        <v>44</v>
      </c>
      <c r="F563" s="68" t="s">
        <v>44</v>
      </c>
      <c r="G563" s="68" t="s">
        <v>44</v>
      </c>
      <c r="H563" s="68" t="s">
        <v>44</v>
      </c>
      <c r="I563" s="68" t="s">
        <v>44</v>
      </c>
      <c r="J563" s="68" t="s">
        <v>44</v>
      </c>
      <c r="K563" s="68" t="s">
        <v>44</v>
      </c>
      <c r="L563" s="68" t="s">
        <v>44</v>
      </c>
      <c r="M563" s="68" t="s">
        <v>44</v>
      </c>
      <c r="N563" s="68" t="s">
        <v>44</v>
      </c>
      <c r="O563" s="68" t="s">
        <v>44</v>
      </c>
      <c r="P563" s="68" t="s">
        <v>44</v>
      </c>
      <c r="Q563" s="44">
        <f>COUNTIF(F563:P563,"ENTREGUE")/COUNTA(MESES[[#This Row],[FEV]:[DEZ]])</f>
        <v>1</v>
      </c>
    </row>
    <row r="564" spans="1:17" s="39" customFormat="1" ht="15" customHeight="1" x14ac:dyDescent="0.25">
      <c r="A564" s="86" t="s">
        <v>16</v>
      </c>
      <c r="B564" s="87" t="s">
        <v>215</v>
      </c>
      <c r="C564" s="82">
        <v>33136459</v>
      </c>
      <c r="D564" s="92" t="s">
        <v>630</v>
      </c>
      <c r="E564" s="68" t="s">
        <v>45</v>
      </c>
      <c r="F564" s="68" t="s">
        <v>44</v>
      </c>
      <c r="G564" s="68" t="s">
        <v>44</v>
      </c>
      <c r="H564" s="68" t="s">
        <v>44</v>
      </c>
      <c r="I564" s="68" t="s">
        <v>44</v>
      </c>
      <c r="J564" s="68" t="s">
        <v>44</v>
      </c>
      <c r="K564" s="68" t="s">
        <v>44</v>
      </c>
      <c r="L564" s="68" t="s">
        <v>44</v>
      </c>
      <c r="M564" s="68" t="s">
        <v>44</v>
      </c>
      <c r="N564" s="68" t="s">
        <v>44</v>
      </c>
      <c r="O564" s="68" t="s">
        <v>44</v>
      </c>
      <c r="P564" s="68" t="s">
        <v>44</v>
      </c>
      <c r="Q564" s="44">
        <f>COUNTIF(F564:P564,"ENTREGUE")/COUNTA(MESES[[#This Row],[FEV]:[DEZ]])</f>
        <v>1</v>
      </c>
    </row>
    <row r="565" spans="1:17" s="39" customFormat="1" ht="15" customHeight="1" x14ac:dyDescent="0.25">
      <c r="A565" s="86" t="s">
        <v>16</v>
      </c>
      <c r="B565" s="87" t="s">
        <v>215</v>
      </c>
      <c r="C565" s="82">
        <v>33136475</v>
      </c>
      <c r="D565" s="92" t="s">
        <v>631</v>
      </c>
      <c r="E565" s="68" t="s">
        <v>44</v>
      </c>
      <c r="F565" s="68" t="s">
        <v>44</v>
      </c>
      <c r="G565" s="68" t="s">
        <v>44</v>
      </c>
      <c r="H565" s="68" t="s">
        <v>44</v>
      </c>
      <c r="I565" s="68" t="s">
        <v>44</v>
      </c>
      <c r="J565" s="68" t="s">
        <v>44</v>
      </c>
      <c r="K565" s="68" t="s">
        <v>44</v>
      </c>
      <c r="L565" s="68" t="s">
        <v>44</v>
      </c>
      <c r="M565" s="68" t="s">
        <v>44</v>
      </c>
      <c r="N565" s="68" t="s">
        <v>44</v>
      </c>
      <c r="O565" s="68" t="s">
        <v>44</v>
      </c>
      <c r="P565" s="68" t="s">
        <v>44</v>
      </c>
      <c r="Q565" s="44">
        <f>COUNTIF(F565:P565,"ENTREGUE")/COUNTA(MESES[[#This Row],[FEV]:[DEZ]])</f>
        <v>1</v>
      </c>
    </row>
    <row r="566" spans="1:17" s="39" customFormat="1" ht="15" customHeight="1" x14ac:dyDescent="0.25">
      <c r="A566" s="86" t="s">
        <v>16</v>
      </c>
      <c r="B566" s="87" t="s">
        <v>215</v>
      </c>
      <c r="C566" s="82">
        <v>33136483</v>
      </c>
      <c r="D566" s="92" t="s">
        <v>632</v>
      </c>
      <c r="E566" s="68" t="s">
        <v>44</v>
      </c>
      <c r="F566" s="68" t="s">
        <v>44</v>
      </c>
      <c r="G566" s="68" t="s">
        <v>44</v>
      </c>
      <c r="H566" s="68" t="s">
        <v>44</v>
      </c>
      <c r="I566" s="68" t="s">
        <v>44</v>
      </c>
      <c r="J566" s="68" t="s">
        <v>44</v>
      </c>
      <c r="K566" s="68" t="s">
        <v>44</v>
      </c>
      <c r="L566" s="68" t="s">
        <v>44</v>
      </c>
      <c r="M566" s="68" t="s">
        <v>44</v>
      </c>
      <c r="N566" s="68" t="s">
        <v>44</v>
      </c>
      <c r="O566" s="68" t="s">
        <v>44</v>
      </c>
      <c r="P566" s="68" t="s">
        <v>44</v>
      </c>
      <c r="Q566" s="44">
        <f>COUNTIF(F566:P566,"ENTREGUE")/COUNTA(MESES[[#This Row],[FEV]:[DEZ]])</f>
        <v>1</v>
      </c>
    </row>
    <row r="567" spans="1:17" s="39" customFormat="1" ht="15" customHeight="1" x14ac:dyDescent="0.25">
      <c r="A567" s="86" t="s">
        <v>16</v>
      </c>
      <c r="B567" s="87" t="s">
        <v>215</v>
      </c>
      <c r="C567" s="82">
        <v>33136505</v>
      </c>
      <c r="D567" s="92" t="s">
        <v>633</v>
      </c>
      <c r="E567" s="68" t="s">
        <v>44</v>
      </c>
      <c r="F567" s="68" t="s">
        <v>44</v>
      </c>
      <c r="G567" s="68" t="s">
        <v>44</v>
      </c>
      <c r="H567" s="68" t="s">
        <v>44</v>
      </c>
      <c r="I567" s="68" t="s">
        <v>44</v>
      </c>
      <c r="J567" s="68" t="s">
        <v>44</v>
      </c>
      <c r="K567" s="68" t="s">
        <v>44</v>
      </c>
      <c r="L567" s="68" t="s">
        <v>44</v>
      </c>
      <c r="M567" s="68" t="s">
        <v>44</v>
      </c>
      <c r="N567" s="68" t="s">
        <v>44</v>
      </c>
      <c r="O567" s="68" t="s">
        <v>44</v>
      </c>
      <c r="P567" s="68" t="s">
        <v>44</v>
      </c>
      <c r="Q567" s="44">
        <f>COUNTIF(F567:P567,"ENTREGUE")/COUNTA(MESES[[#This Row],[FEV]:[DEZ]])</f>
        <v>1</v>
      </c>
    </row>
    <row r="568" spans="1:17" s="39" customFormat="1" ht="15" customHeight="1" x14ac:dyDescent="0.25">
      <c r="A568" s="86" t="s">
        <v>16</v>
      </c>
      <c r="B568" s="87" t="s">
        <v>215</v>
      </c>
      <c r="C568" s="82">
        <v>33136513</v>
      </c>
      <c r="D568" s="92" t="s">
        <v>634</v>
      </c>
      <c r="E568" s="68" t="s">
        <v>44</v>
      </c>
      <c r="F568" s="68" t="s">
        <v>44</v>
      </c>
      <c r="G568" s="68" t="s">
        <v>44</v>
      </c>
      <c r="H568" s="68" t="s">
        <v>44</v>
      </c>
      <c r="I568" s="68" t="s">
        <v>44</v>
      </c>
      <c r="J568" s="68" t="s">
        <v>44</v>
      </c>
      <c r="K568" s="68" t="s">
        <v>44</v>
      </c>
      <c r="L568" s="68" t="s">
        <v>44</v>
      </c>
      <c r="M568" s="68" t="s">
        <v>44</v>
      </c>
      <c r="N568" s="68" t="s">
        <v>44</v>
      </c>
      <c r="O568" s="68" t="s">
        <v>44</v>
      </c>
      <c r="P568" s="68" t="s">
        <v>44</v>
      </c>
      <c r="Q568" s="44">
        <f>COUNTIF(F568:P568,"ENTREGUE")/COUNTA(MESES[[#This Row],[FEV]:[DEZ]])</f>
        <v>1</v>
      </c>
    </row>
    <row r="569" spans="1:17" s="39" customFormat="1" ht="15" customHeight="1" x14ac:dyDescent="0.25">
      <c r="A569" s="86" t="s">
        <v>16</v>
      </c>
      <c r="B569" s="87" t="s">
        <v>215</v>
      </c>
      <c r="C569" s="82">
        <v>33136696</v>
      </c>
      <c r="D569" s="92" t="s">
        <v>635</v>
      </c>
      <c r="E569" s="68" t="s">
        <v>45</v>
      </c>
      <c r="F569" s="68" t="s">
        <v>45</v>
      </c>
      <c r="G569" s="68" t="s">
        <v>45</v>
      </c>
      <c r="H569" s="68" t="s">
        <v>45</v>
      </c>
      <c r="I569" s="68" t="s">
        <v>45</v>
      </c>
      <c r="J569" s="68" t="s">
        <v>45</v>
      </c>
      <c r="K569" s="68" t="s">
        <v>45</v>
      </c>
      <c r="L569" s="68" t="s">
        <v>45</v>
      </c>
      <c r="M569" s="68" t="s">
        <v>45</v>
      </c>
      <c r="N569" s="68" t="s">
        <v>45</v>
      </c>
      <c r="O569" s="68" t="s">
        <v>45</v>
      </c>
      <c r="P569" s="68" t="s">
        <v>45</v>
      </c>
      <c r="Q569" s="44">
        <f>COUNTIF(F569:P569,"ENTREGUE")/COUNTA(MESES[[#This Row],[FEV]:[DEZ]])</f>
        <v>0</v>
      </c>
    </row>
    <row r="570" spans="1:17" s="39" customFormat="1" ht="15" customHeight="1" x14ac:dyDescent="0.25">
      <c r="A570" s="86" t="s">
        <v>16</v>
      </c>
      <c r="B570" s="87" t="s">
        <v>215</v>
      </c>
      <c r="C570" s="82">
        <v>33138354</v>
      </c>
      <c r="D570" s="92" t="s">
        <v>636</v>
      </c>
      <c r="E570" s="68" t="s">
        <v>44</v>
      </c>
      <c r="F570" s="68" t="s">
        <v>44</v>
      </c>
      <c r="G570" s="68" t="s">
        <v>44</v>
      </c>
      <c r="H570" s="68" t="s">
        <v>44</v>
      </c>
      <c r="I570" s="68" t="s">
        <v>44</v>
      </c>
      <c r="J570" s="68" t="s">
        <v>44</v>
      </c>
      <c r="K570" s="68" t="s">
        <v>44</v>
      </c>
      <c r="L570" s="68" t="s">
        <v>44</v>
      </c>
      <c r="M570" s="68" t="s">
        <v>44</v>
      </c>
      <c r="N570" s="68" t="s">
        <v>44</v>
      </c>
      <c r="O570" s="68" t="s">
        <v>44</v>
      </c>
      <c r="P570" s="68" t="s">
        <v>44</v>
      </c>
      <c r="Q570" s="44">
        <f>COUNTIF(F570:P570,"ENTREGUE")/COUNTA(MESES[[#This Row],[FEV]:[DEZ]])</f>
        <v>1</v>
      </c>
    </row>
    <row r="571" spans="1:17" s="39" customFormat="1" ht="15" customHeight="1" x14ac:dyDescent="0.25">
      <c r="A571" s="86" t="s">
        <v>16</v>
      </c>
      <c r="B571" s="87" t="s">
        <v>215</v>
      </c>
      <c r="C571" s="82">
        <v>33149119</v>
      </c>
      <c r="D571" s="92" t="s">
        <v>637</v>
      </c>
      <c r="E571" s="68" t="s">
        <v>45</v>
      </c>
      <c r="F571" s="68" t="s">
        <v>44</v>
      </c>
      <c r="G571" s="68" t="s">
        <v>44</v>
      </c>
      <c r="H571" s="68" t="s">
        <v>44</v>
      </c>
      <c r="I571" s="68" t="s">
        <v>44</v>
      </c>
      <c r="J571" s="68" t="s">
        <v>44</v>
      </c>
      <c r="K571" s="68" t="s">
        <v>44</v>
      </c>
      <c r="L571" s="68" t="s">
        <v>44</v>
      </c>
      <c r="M571" s="68" t="s">
        <v>44</v>
      </c>
      <c r="N571" s="68" t="s">
        <v>45</v>
      </c>
      <c r="O571" s="68" t="s">
        <v>45</v>
      </c>
      <c r="P571" s="68" t="s">
        <v>45</v>
      </c>
      <c r="Q571" s="44">
        <f>COUNTIF(F571:P571,"ENTREGUE")/COUNTA(MESES[[#This Row],[FEV]:[DEZ]])</f>
        <v>0.72727272727272729</v>
      </c>
    </row>
    <row r="572" spans="1:17" s="39" customFormat="1" ht="15" customHeight="1" x14ac:dyDescent="0.25">
      <c r="A572" s="86" t="s">
        <v>16</v>
      </c>
      <c r="B572" s="87" t="s">
        <v>215</v>
      </c>
      <c r="C572" s="82">
        <v>33157065</v>
      </c>
      <c r="D572" s="92" t="s">
        <v>638</v>
      </c>
      <c r="E572" s="68" t="s">
        <v>44</v>
      </c>
      <c r="F572" s="68" t="s">
        <v>44</v>
      </c>
      <c r="G572" s="68" t="s">
        <v>44</v>
      </c>
      <c r="H572" s="68" t="s">
        <v>44</v>
      </c>
      <c r="I572" s="68" t="s">
        <v>44</v>
      </c>
      <c r="J572" s="68" t="s">
        <v>44</v>
      </c>
      <c r="K572" s="68" t="s">
        <v>44</v>
      </c>
      <c r="L572" s="68" t="s">
        <v>44</v>
      </c>
      <c r="M572" s="68" t="s">
        <v>44</v>
      </c>
      <c r="N572" s="68" t="s">
        <v>44</v>
      </c>
      <c r="O572" s="68" t="s">
        <v>44</v>
      </c>
      <c r="P572" s="68" t="s">
        <v>44</v>
      </c>
      <c r="Q572" s="44">
        <f>COUNTIF(F572:P572,"ENTREGUE")/COUNTA(MESES[[#This Row],[FEV]:[DEZ]])</f>
        <v>1</v>
      </c>
    </row>
    <row r="573" spans="1:17" s="39" customFormat="1" ht="15" customHeight="1" x14ac:dyDescent="0.25">
      <c r="A573" s="86" t="s">
        <v>16</v>
      </c>
      <c r="B573" s="87" t="s">
        <v>215</v>
      </c>
      <c r="C573" s="82">
        <v>33170150</v>
      </c>
      <c r="D573" s="92" t="s">
        <v>639</v>
      </c>
      <c r="E573" s="68" t="s">
        <v>44</v>
      </c>
      <c r="F573" s="68" t="s">
        <v>44</v>
      </c>
      <c r="G573" s="68" t="s">
        <v>44</v>
      </c>
      <c r="H573" s="68" t="s">
        <v>44</v>
      </c>
      <c r="I573" s="68" t="s">
        <v>44</v>
      </c>
      <c r="J573" s="68" t="s">
        <v>44</v>
      </c>
      <c r="K573" s="68" t="s">
        <v>44</v>
      </c>
      <c r="L573" s="68" t="s">
        <v>44</v>
      </c>
      <c r="M573" s="68" t="s">
        <v>44</v>
      </c>
      <c r="N573" s="68" t="s">
        <v>44</v>
      </c>
      <c r="O573" s="68" t="s">
        <v>44</v>
      </c>
      <c r="P573" s="68" t="s">
        <v>44</v>
      </c>
      <c r="Q573" s="44">
        <f>COUNTIF(F573:P573,"ENTREGUE")/COUNTA(MESES[[#This Row],[FEV]:[DEZ]])</f>
        <v>1</v>
      </c>
    </row>
    <row r="574" spans="1:17" s="39" customFormat="1" ht="15" customHeight="1" x14ac:dyDescent="0.25">
      <c r="A574" s="86" t="s">
        <v>16</v>
      </c>
      <c r="B574" s="87" t="s">
        <v>215</v>
      </c>
      <c r="C574" s="82">
        <v>33508232</v>
      </c>
      <c r="D574" s="92" t="s">
        <v>640</v>
      </c>
      <c r="E574" s="68" t="s">
        <v>44</v>
      </c>
      <c r="F574" s="68" t="s">
        <v>44</v>
      </c>
      <c r="G574" s="68" t="s">
        <v>44</v>
      </c>
      <c r="H574" s="68" t="s">
        <v>44</v>
      </c>
      <c r="I574" s="68" t="s">
        <v>44</v>
      </c>
      <c r="J574" s="68" t="s">
        <v>44</v>
      </c>
      <c r="K574" s="68" t="s">
        <v>44</v>
      </c>
      <c r="L574" s="68" t="s">
        <v>44</v>
      </c>
      <c r="M574" s="68" t="s">
        <v>44</v>
      </c>
      <c r="N574" s="68" t="s">
        <v>44</v>
      </c>
      <c r="O574" s="68" t="s">
        <v>44</v>
      </c>
      <c r="P574" s="68" t="s">
        <v>44</v>
      </c>
      <c r="Q574" s="44">
        <f>COUNTIF(F574:P574,"ENTREGUE")/COUNTA(MESES[[#This Row],[FEV]:[DEZ]])</f>
        <v>1</v>
      </c>
    </row>
    <row r="575" spans="1:17" s="39" customFormat="1" ht="15" customHeight="1" x14ac:dyDescent="0.25">
      <c r="A575" s="86" t="s">
        <v>18</v>
      </c>
      <c r="B575" s="87" t="s">
        <v>641</v>
      </c>
      <c r="C575" s="93">
        <v>33049920</v>
      </c>
      <c r="D575" s="88" t="s">
        <v>642</v>
      </c>
      <c r="E575" s="68" t="s">
        <v>44</v>
      </c>
      <c r="F575" s="68" t="s">
        <v>44</v>
      </c>
      <c r="G575" s="68" t="s">
        <v>44</v>
      </c>
      <c r="H575" s="68" t="s">
        <v>44</v>
      </c>
      <c r="I575" s="68" t="s">
        <v>44</v>
      </c>
      <c r="J575" s="68" t="s">
        <v>44</v>
      </c>
      <c r="K575" s="68" t="s">
        <v>44</v>
      </c>
      <c r="L575" s="68" t="s">
        <v>44</v>
      </c>
      <c r="M575" s="68" t="s">
        <v>44</v>
      </c>
      <c r="N575" s="68" t="s">
        <v>44</v>
      </c>
      <c r="O575" s="68" t="s">
        <v>44</v>
      </c>
      <c r="P575" s="68" t="s">
        <v>44</v>
      </c>
      <c r="Q575" s="44">
        <f>COUNTIF(F575:P575,"ENTREGUE")/COUNTA(MESES[[#This Row],[FEV]:[DEZ]])</f>
        <v>1</v>
      </c>
    </row>
    <row r="576" spans="1:17" s="39" customFormat="1" ht="15" customHeight="1" x14ac:dyDescent="0.25">
      <c r="A576" s="86" t="s">
        <v>18</v>
      </c>
      <c r="B576" s="87" t="s">
        <v>641</v>
      </c>
      <c r="C576" s="93">
        <v>33049785</v>
      </c>
      <c r="D576" s="88" t="s">
        <v>643</v>
      </c>
      <c r="E576" s="68" t="s">
        <v>44</v>
      </c>
      <c r="F576" s="68" t="s">
        <v>44</v>
      </c>
      <c r="G576" s="68" t="s">
        <v>44</v>
      </c>
      <c r="H576" s="68" t="s">
        <v>44</v>
      </c>
      <c r="I576" s="68" t="s">
        <v>44</v>
      </c>
      <c r="J576" s="68" t="s">
        <v>44</v>
      </c>
      <c r="K576" s="68" t="s">
        <v>44</v>
      </c>
      <c r="L576" s="68" t="s">
        <v>44</v>
      </c>
      <c r="M576" s="68" t="s">
        <v>44</v>
      </c>
      <c r="N576" s="68" t="s">
        <v>44</v>
      </c>
      <c r="O576" s="68" t="s">
        <v>44</v>
      </c>
      <c r="P576" s="68" t="s">
        <v>44</v>
      </c>
      <c r="Q576" s="44">
        <f>COUNTIF(F576:P576,"ENTREGUE")/COUNTA(MESES[[#This Row],[FEV]:[DEZ]])</f>
        <v>1</v>
      </c>
    </row>
    <row r="577" spans="1:17" s="39" customFormat="1" ht="15" customHeight="1" x14ac:dyDescent="0.25">
      <c r="A577" s="86" t="s">
        <v>18</v>
      </c>
      <c r="B577" s="87" t="s">
        <v>641</v>
      </c>
      <c r="C577" s="93">
        <v>33050791</v>
      </c>
      <c r="D577" s="88" t="s">
        <v>644</v>
      </c>
      <c r="E577" s="68" t="s">
        <v>44</v>
      </c>
      <c r="F577" s="68" t="s">
        <v>44</v>
      </c>
      <c r="G577" s="68" t="s">
        <v>44</v>
      </c>
      <c r="H577" s="68" t="s">
        <v>44</v>
      </c>
      <c r="I577" s="68" t="s">
        <v>44</v>
      </c>
      <c r="J577" s="68" t="s">
        <v>44</v>
      </c>
      <c r="K577" s="68" t="s">
        <v>44</v>
      </c>
      <c r="L577" s="68" t="s">
        <v>44</v>
      </c>
      <c r="M577" s="68" t="s">
        <v>44</v>
      </c>
      <c r="N577" s="68" t="s">
        <v>44</v>
      </c>
      <c r="O577" s="68" t="s">
        <v>44</v>
      </c>
      <c r="P577" s="68" t="s">
        <v>44</v>
      </c>
      <c r="Q577" s="44">
        <f>COUNTIF(F577:P577,"ENTREGUE")/COUNTA(MESES[[#This Row],[FEV]:[DEZ]])</f>
        <v>1</v>
      </c>
    </row>
    <row r="578" spans="1:17" s="39" customFormat="1" ht="15" customHeight="1" x14ac:dyDescent="0.25">
      <c r="A578" s="86" t="s">
        <v>18</v>
      </c>
      <c r="B578" s="87" t="s">
        <v>641</v>
      </c>
      <c r="C578" s="93">
        <v>33049793</v>
      </c>
      <c r="D578" s="88" t="s">
        <v>645</v>
      </c>
      <c r="E578" s="68" t="s">
        <v>44</v>
      </c>
      <c r="F578" s="68" t="s">
        <v>44</v>
      </c>
      <c r="G578" s="68" t="s">
        <v>44</v>
      </c>
      <c r="H578" s="68" t="s">
        <v>44</v>
      </c>
      <c r="I578" s="68" t="s">
        <v>44</v>
      </c>
      <c r="J578" s="68" t="s">
        <v>44</v>
      </c>
      <c r="K578" s="68" t="s">
        <v>44</v>
      </c>
      <c r="L578" s="68" t="s">
        <v>44</v>
      </c>
      <c r="M578" s="68" t="s">
        <v>44</v>
      </c>
      <c r="N578" s="68" t="s">
        <v>44</v>
      </c>
      <c r="O578" s="68" t="s">
        <v>44</v>
      </c>
      <c r="P578" s="68" t="s">
        <v>44</v>
      </c>
      <c r="Q578" s="44">
        <f>COUNTIF(F578:P578,"ENTREGUE")/COUNTA(MESES[[#This Row],[FEV]:[DEZ]])</f>
        <v>1</v>
      </c>
    </row>
    <row r="579" spans="1:17" s="39" customFormat="1" ht="15" customHeight="1" x14ac:dyDescent="0.25">
      <c r="A579" s="86" t="s">
        <v>18</v>
      </c>
      <c r="B579" s="87" t="s">
        <v>641</v>
      </c>
      <c r="C579" s="93">
        <v>33048444</v>
      </c>
      <c r="D579" s="88" t="s">
        <v>646</v>
      </c>
      <c r="E579" s="68" t="s">
        <v>44</v>
      </c>
      <c r="F579" s="68" t="s">
        <v>44</v>
      </c>
      <c r="G579" s="68" t="s">
        <v>44</v>
      </c>
      <c r="H579" s="68" t="s">
        <v>44</v>
      </c>
      <c r="I579" s="68" t="s">
        <v>44</v>
      </c>
      <c r="J579" s="68" t="s">
        <v>44</v>
      </c>
      <c r="K579" s="68" t="s">
        <v>44</v>
      </c>
      <c r="L579" s="68" t="s">
        <v>44</v>
      </c>
      <c r="M579" s="68" t="s">
        <v>44</v>
      </c>
      <c r="N579" s="68" t="s">
        <v>44</v>
      </c>
      <c r="O579" s="68" t="s">
        <v>44</v>
      </c>
      <c r="P579" s="68" t="s">
        <v>44</v>
      </c>
      <c r="Q579" s="44">
        <f>COUNTIF(F579:P579,"ENTREGUE")/COUNTA(MESES[[#This Row],[FEV]:[DEZ]])</f>
        <v>1</v>
      </c>
    </row>
    <row r="580" spans="1:17" s="39" customFormat="1" ht="15" customHeight="1" x14ac:dyDescent="0.25">
      <c r="A580" s="86" t="s">
        <v>18</v>
      </c>
      <c r="B580" s="87" t="s">
        <v>641</v>
      </c>
      <c r="C580" s="93">
        <v>33048452</v>
      </c>
      <c r="D580" s="88" t="s">
        <v>647</v>
      </c>
      <c r="E580" s="68" t="s">
        <v>44</v>
      </c>
      <c r="F580" s="68" t="s">
        <v>44</v>
      </c>
      <c r="G580" s="68" t="s">
        <v>44</v>
      </c>
      <c r="H580" s="68" t="s">
        <v>44</v>
      </c>
      <c r="I580" s="68" t="s">
        <v>44</v>
      </c>
      <c r="J580" s="68" t="s">
        <v>44</v>
      </c>
      <c r="K580" s="68" t="s">
        <v>44</v>
      </c>
      <c r="L580" s="68" t="s">
        <v>44</v>
      </c>
      <c r="M580" s="68" t="s">
        <v>44</v>
      </c>
      <c r="N580" s="68" t="s">
        <v>44</v>
      </c>
      <c r="O580" s="68" t="s">
        <v>44</v>
      </c>
      <c r="P580" s="68" t="s">
        <v>44</v>
      </c>
      <c r="Q580" s="44">
        <f>COUNTIF(F580:P580,"ENTREGUE")/COUNTA(MESES[[#This Row],[FEV]:[DEZ]])</f>
        <v>1</v>
      </c>
    </row>
    <row r="581" spans="1:17" s="39" customFormat="1" ht="15" customHeight="1" x14ac:dyDescent="0.25">
      <c r="A581" s="86" t="s">
        <v>18</v>
      </c>
      <c r="B581" s="87" t="s">
        <v>641</v>
      </c>
      <c r="C581" s="93">
        <v>33050759</v>
      </c>
      <c r="D581" s="88" t="s">
        <v>648</v>
      </c>
      <c r="E581" s="68" t="s">
        <v>44</v>
      </c>
      <c r="F581" s="68" t="s">
        <v>44</v>
      </c>
      <c r="G581" s="68" t="s">
        <v>44</v>
      </c>
      <c r="H581" s="68" t="s">
        <v>44</v>
      </c>
      <c r="I581" s="68" t="s">
        <v>44</v>
      </c>
      <c r="J581" s="68" t="s">
        <v>44</v>
      </c>
      <c r="K581" s="68" t="s">
        <v>44</v>
      </c>
      <c r="L581" s="68" t="s">
        <v>44</v>
      </c>
      <c r="M581" s="68" t="s">
        <v>44</v>
      </c>
      <c r="N581" s="68" t="s">
        <v>44</v>
      </c>
      <c r="O581" s="68" t="s">
        <v>44</v>
      </c>
      <c r="P581" s="68" t="s">
        <v>44</v>
      </c>
      <c r="Q581" s="44">
        <f>COUNTIF(F581:P581,"ENTREGUE")/COUNTA(MESES[[#This Row],[FEV]:[DEZ]])</f>
        <v>1</v>
      </c>
    </row>
    <row r="582" spans="1:17" s="39" customFormat="1" ht="15" customHeight="1" x14ac:dyDescent="0.25">
      <c r="A582" s="86" t="s">
        <v>18</v>
      </c>
      <c r="B582" s="87" t="s">
        <v>641</v>
      </c>
      <c r="C582" s="93">
        <v>33050767</v>
      </c>
      <c r="D582" s="88" t="s">
        <v>649</v>
      </c>
      <c r="E582" s="68" t="s">
        <v>44</v>
      </c>
      <c r="F582" s="68" t="s">
        <v>44</v>
      </c>
      <c r="G582" s="68" t="s">
        <v>44</v>
      </c>
      <c r="H582" s="68" t="s">
        <v>44</v>
      </c>
      <c r="I582" s="68" t="s">
        <v>44</v>
      </c>
      <c r="J582" s="68" t="s">
        <v>44</v>
      </c>
      <c r="K582" s="68" t="s">
        <v>44</v>
      </c>
      <c r="L582" s="68" t="s">
        <v>44</v>
      </c>
      <c r="M582" s="68" t="s">
        <v>44</v>
      </c>
      <c r="N582" s="68" t="s">
        <v>44</v>
      </c>
      <c r="O582" s="68" t="s">
        <v>44</v>
      </c>
      <c r="P582" s="68" t="s">
        <v>44</v>
      </c>
      <c r="Q582" s="44">
        <f>COUNTIF(F582:P582,"ENTREGUE")/COUNTA(MESES[[#This Row],[FEV]:[DEZ]])</f>
        <v>1</v>
      </c>
    </row>
    <row r="583" spans="1:17" s="39" customFormat="1" ht="15" customHeight="1" x14ac:dyDescent="0.25">
      <c r="A583" s="86" t="s">
        <v>18</v>
      </c>
      <c r="B583" s="87" t="s">
        <v>641</v>
      </c>
      <c r="C583" s="93">
        <v>33050490</v>
      </c>
      <c r="D583" s="88" t="s">
        <v>650</v>
      </c>
      <c r="E583" s="68" t="s">
        <v>44</v>
      </c>
      <c r="F583" s="68" t="s">
        <v>44</v>
      </c>
      <c r="G583" s="68" t="s">
        <v>44</v>
      </c>
      <c r="H583" s="68" t="s">
        <v>44</v>
      </c>
      <c r="I583" s="68" t="s">
        <v>44</v>
      </c>
      <c r="J583" s="68" t="s">
        <v>44</v>
      </c>
      <c r="K583" s="68" t="s">
        <v>44</v>
      </c>
      <c r="L583" s="68" t="s">
        <v>44</v>
      </c>
      <c r="M583" s="68" t="s">
        <v>44</v>
      </c>
      <c r="N583" s="68" t="s">
        <v>44</v>
      </c>
      <c r="O583" s="68" t="s">
        <v>44</v>
      </c>
      <c r="P583" s="68" t="s">
        <v>44</v>
      </c>
      <c r="Q583" s="44">
        <f>COUNTIF(F583:P583,"ENTREGUE")/COUNTA(MESES[[#This Row],[FEV]:[DEZ]])</f>
        <v>1</v>
      </c>
    </row>
    <row r="584" spans="1:17" s="39" customFormat="1" ht="15" customHeight="1" x14ac:dyDescent="0.25">
      <c r="A584" s="86" t="s">
        <v>18</v>
      </c>
      <c r="B584" s="87" t="s">
        <v>641</v>
      </c>
      <c r="C584" s="93">
        <v>33048860</v>
      </c>
      <c r="D584" s="88" t="s">
        <v>651</v>
      </c>
      <c r="E584" s="68" t="s">
        <v>44</v>
      </c>
      <c r="F584" s="68" t="s">
        <v>44</v>
      </c>
      <c r="G584" s="68" t="s">
        <v>44</v>
      </c>
      <c r="H584" s="68" t="s">
        <v>44</v>
      </c>
      <c r="I584" s="68" t="s">
        <v>44</v>
      </c>
      <c r="J584" s="68" t="s">
        <v>44</v>
      </c>
      <c r="K584" s="68" t="s">
        <v>44</v>
      </c>
      <c r="L584" s="68" t="s">
        <v>44</v>
      </c>
      <c r="M584" s="68" t="s">
        <v>44</v>
      </c>
      <c r="N584" s="68" t="s">
        <v>44</v>
      </c>
      <c r="O584" s="68" t="s">
        <v>44</v>
      </c>
      <c r="P584" s="68" t="s">
        <v>44</v>
      </c>
      <c r="Q584" s="44">
        <f>COUNTIF(F584:P584,"ENTREGUE")/COUNTA(MESES[[#This Row],[FEV]:[DEZ]])</f>
        <v>1</v>
      </c>
    </row>
    <row r="585" spans="1:17" s="39" customFormat="1" ht="15" customHeight="1" x14ac:dyDescent="0.25">
      <c r="A585" s="86" t="s">
        <v>18</v>
      </c>
      <c r="B585" s="87" t="s">
        <v>641</v>
      </c>
      <c r="C585" s="93">
        <v>33048460</v>
      </c>
      <c r="D585" s="88" t="s">
        <v>652</v>
      </c>
      <c r="E585" s="68" t="s">
        <v>44</v>
      </c>
      <c r="F585" s="68" t="s">
        <v>44</v>
      </c>
      <c r="G585" s="68" t="s">
        <v>44</v>
      </c>
      <c r="H585" s="68" t="s">
        <v>44</v>
      </c>
      <c r="I585" s="68" t="s">
        <v>44</v>
      </c>
      <c r="J585" s="68" t="s">
        <v>44</v>
      </c>
      <c r="K585" s="68" t="s">
        <v>44</v>
      </c>
      <c r="L585" s="68" t="s">
        <v>44</v>
      </c>
      <c r="M585" s="68" t="s">
        <v>44</v>
      </c>
      <c r="N585" s="68" t="s">
        <v>44</v>
      </c>
      <c r="O585" s="68" t="s">
        <v>44</v>
      </c>
      <c r="P585" s="68" t="s">
        <v>44</v>
      </c>
      <c r="Q585" s="44">
        <f>COUNTIF(F585:P585,"ENTREGUE")/COUNTA(MESES[[#This Row],[FEV]:[DEZ]])</f>
        <v>1</v>
      </c>
    </row>
    <row r="586" spans="1:17" s="39" customFormat="1" ht="15" customHeight="1" x14ac:dyDescent="0.25">
      <c r="A586" s="86" t="s">
        <v>18</v>
      </c>
      <c r="B586" s="87" t="s">
        <v>641</v>
      </c>
      <c r="C586" s="93">
        <v>33048479</v>
      </c>
      <c r="D586" s="88" t="s">
        <v>121</v>
      </c>
      <c r="E586" s="68" t="s">
        <v>44</v>
      </c>
      <c r="F586" s="68" t="s">
        <v>44</v>
      </c>
      <c r="G586" s="68" t="s">
        <v>44</v>
      </c>
      <c r="H586" s="68" t="s">
        <v>44</v>
      </c>
      <c r="I586" s="68" t="s">
        <v>44</v>
      </c>
      <c r="J586" s="68" t="s">
        <v>44</v>
      </c>
      <c r="K586" s="68" t="s">
        <v>44</v>
      </c>
      <c r="L586" s="68" t="s">
        <v>44</v>
      </c>
      <c r="M586" s="68" t="s">
        <v>44</v>
      </c>
      <c r="N586" s="68" t="s">
        <v>44</v>
      </c>
      <c r="O586" s="68" t="s">
        <v>44</v>
      </c>
      <c r="P586" s="68" t="s">
        <v>44</v>
      </c>
      <c r="Q586" s="44">
        <f>COUNTIF(F586:P586,"ENTREGUE")/COUNTA(MESES[[#This Row],[FEV]:[DEZ]])</f>
        <v>1</v>
      </c>
    </row>
    <row r="587" spans="1:17" s="39" customFormat="1" ht="15" customHeight="1" x14ac:dyDescent="0.25">
      <c r="A587" s="86" t="s">
        <v>18</v>
      </c>
      <c r="B587" s="87" t="s">
        <v>641</v>
      </c>
      <c r="C587" s="93">
        <v>33049963</v>
      </c>
      <c r="D587" s="88" t="s">
        <v>123</v>
      </c>
      <c r="E587" s="68" t="s">
        <v>44</v>
      </c>
      <c r="F587" s="68" t="s">
        <v>44</v>
      </c>
      <c r="G587" s="68" t="s">
        <v>44</v>
      </c>
      <c r="H587" s="68" t="s">
        <v>44</v>
      </c>
      <c r="I587" s="68" t="s">
        <v>44</v>
      </c>
      <c r="J587" s="68" t="s">
        <v>44</v>
      </c>
      <c r="K587" s="68" t="s">
        <v>44</v>
      </c>
      <c r="L587" s="68" t="s">
        <v>44</v>
      </c>
      <c r="M587" s="68" t="s">
        <v>44</v>
      </c>
      <c r="N587" s="68" t="s">
        <v>44</v>
      </c>
      <c r="O587" s="68" t="s">
        <v>44</v>
      </c>
      <c r="P587" s="68" t="s">
        <v>44</v>
      </c>
      <c r="Q587" s="44">
        <f>COUNTIF(F587:P587,"ENTREGUE")/COUNTA(MESES[[#This Row],[FEV]:[DEZ]])</f>
        <v>1</v>
      </c>
    </row>
    <row r="588" spans="1:17" s="39" customFormat="1" ht="15" customHeight="1" x14ac:dyDescent="0.25">
      <c r="A588" s="86" t="s">
        <v>18</v>
      </c>
      <c r="B588" s="87" t="s">
        <v>641</v>
      </c>
      <c r="C588" s="93">
        <v>33048878</v>
      </c>
      <c r="D588" s="88" t="s">
        <v>653</v>
      </c>
      <c r="E588" s="68" t="s">
        <v>44</v>
      </c>
      <c r="F588" s="68" t="s">
        <v>44</v>
      </c>
      <c r="G588" s="68" t="s">
        <v>44</v>
      </c>
      <c r="H588" s="68" t="s">
        <v>44</v>
      </c>
      <c r="I588" s="68" t="s">
        <v>44</v>
      </c>
      <c r="J588" s="68" t="s">
        <v>44</v>
      </c>
      <c r="K588" s="68" t="s">
        <v>44</v>
      </c>
      <c r="L588" s="68" t="s">
        <v>44</v>
      </c>
      <c r="M588" s="68" t="s">
        <v>44</v>
      </c>
      <c r="N588" s="68" t="s">
        <v>44</v>
      </c>
      <c r="O588" s="68" t="s">
        <v>44</v>
      </c>
      <c r="P588" s="68" t="s">
        <v>44</v>
      </c>
      <c r="Q588" s="44">
        <f>COUNTIF(F588:P588,"ENTREGUE")/COUNTA(MESES[[#This Row],[FEV]:[DEZ]])</f>
        <v>1</v>
      </c>
    </row>
    <row r="589" spans="1:17" s="39" customFormat="1" ht="15" customHeight="1" x14ac:dyDescent="0.25">
      <c r="A589" s="86" t="s">
        <v>18</v>
      </c>
      <c r="B589" s="87" t="s">
        <v>641</v>
      </c>
      <c r="C589" s="93">
        <v>33048886</v>
      </c>
      <c r="D589" s="88" t="s">
        <v>654</v>
      </c>
      <c r="E589" s="68" t="s">
        <v>44</v>
      </c>
      <c r="F589" s="68" t="s">
        <v>44</v>
      </c>
      <c r="G589" s="68" t="s">
        <v>44</v>
      </c>
      <c r="H589" s="68" t="s">
        <v>44</v>
      </c>
      <c r="I589" s="68" t="s">
        <v>44</v>
      </c>
      <c r="J589" s="68" t="s">
        <v>44</v>
      </c>
      <c r="K589" s="68" t="s">
        <v>44</v>
      </c>
      <c r="L589" s="68" t="s">
        <v>44</v>
      </c>
      <c r="M589" s="68" t="s">
        <v>44</v>
      </c>
      <c r="N589" s="68" t="s">
        <v>44</v>
      </c>
      <c r="O589" s="68" t="s">
        <v>44</v>
      </c>
      <c r="P589" s="68" t="s">
        <v>44</v>
      </c>
      <c r="Q589" s="44">
        <f>COUNTIF(F589:P589,"ENTREGUE")/COUNTA(MESES[[#This Row],[FEV]:[DEZ]])</f>
        <v>1</v>
      </c>
    </row>
    <row r="590" spans="1:17" s="39" customFormat="1" ht="15" customHeight="1" x14ac:dyDescent="0.25">
      <c r="A590" s="86" t="s">
        <v>18</v>
      </c>
      <c r="B590" s="87" t="s">
        <v>641</v>
      </c>
      <c r="C590" s="93">
        <v>33050422</v>
      </c>
      <c r="D590" s="88" t="s">
        <v>655</v>
      </c>
      <c r="E590" s="68" t="s">
        <v>44</v>
      </c>
      <c r="F590" s="68" t="s">
        <v>44</v>
      </c>
      <c r="G590" s="68" t="s">
        <v>44</v>
      </c>
      <c r="H590" s="68" t="s">
        <v>44</v>
      </c>
      <c r="I590" s="68" t="s">
        <v>44</v>
      </c>
      <c r="J590" s="68" t="s">
        <v>44</v>
      </c>
      <c r="K590" s="68" t="s">
        <v>44</v>
      </c>
      <c r="L590" s="68" t="s">
        <v>44</v>
      </c>
      <c r="M590" s="68" t="s">
        <v>44</v>
      </c>
      <c r="N590" s="68" t="s">
        <v>44</v>
      </c>
      <c r="O590" s="68" t="s">
        <v>44</v>
      </c>
      <c r="P590" s="68" t="s">
        <v>44</v>
      </c>
      <c r="Q590" s="44">
        <f>COUNTIF(F590:P590,"ENTREGUE")/COUNTA(MESES[[#This Row],[FEV]:[DEZ]])</f>
        <v>1</v>
      </c>
    </row>
    <row r="591" spans="1:17" s="39" customFormat="1" ht="15" customHeight="1" x14ac:dyDescent="0.25">
      <c r="A591" s="86" t="s">
        <v>18</v>
      </c>
      <c r="B591" s="87" t="s">
        <v>641</v>
      </c>
      <c r="C591" s="93">
        <v>33048487</v>
      </c>
      <c r="D591" s="88" t="s">
        <v>656</v>
      </c>
      <c r="E591" s="68" t="s">
        <v>44</v>
      </c>
      <c r="F591" s="68" t="s">
        <v>44</v>
      </c>
      <c r="G591" s="68" t="s">
        <v>44</v>
      </c>
      <c r="H591" s="68" t="s">
        <v>44</v>
      </c>
      <c r="I591" s="68" t="s">
        <v>44</v>
      </c>
      <c r="J591" s="68" t="s">
        <v>44</v>
      </c>
      <c r="K591" s="68" t="s">
        <v>44</v>
      </c>
      <c r="L591" s="68" t="s">
        <v>44</v>
      </c>
      <c r="M591" s="68" t="s">
        <v>44</v>
      </c>
      <c r="N591" s="68" t="s">
        <v>44</v>
      </c>
      <c r="O591" s="68" t="s">
        <v>44</v>
      </c>
      <c r="P591" s="68" t="s">
        <v>44</v>
      </c>
      <c r="Q591" s="44">
        <f>COUNTIF(F591:P591,"ENTREGUE")/COUNTA(MESES[[#This Row],[FEV]:[DEZ]])</f>
        <v>1</v>
      </c>
    </row>
    <row r="592" spans="1:17" s="39" customFormat="1" ht="15" customHeight="1" x14ac:dyDescent="0.25">
      <c r="A592" s="86" t="s">
        <v>18</v>
      </c>
      <c r="B592" s="87" t="s">
        <v>641</v>
      </c>
      <c r="C592" s="93">
        <v>33049807</v>
      </c>
      <c r="D592" s="88" t="s">
        <v>657</v>
      </c>
      <c r="E592" s="68" t="s">
        <v>44</v>
      </c>
      <c r="F592" s="68" t="s">
        <v>44</v>
      </c>
      <c r="G592" s="68" t="s">
        <v>44</v>
      </c>
      <c r="H592" s="68" t="s">
        <v>44</v>
      </c>
      <c r="I592" s="68" t="s">
        <v>44</v>
      </c>
      <c r="J592" s="68" t="s">
        <v>44</v>
      </c>
      <c r="K592" s="68" t="s">
        <v>44</v>
      </c>
      <c r="L592" s="68" t="s">
        <v>44</v>
      </c>
      <c r="M592" s="68" t="s">
        <v>44</v>
      </c>
      <c r="N592" s="68" t="s">
        <v>44</v>
      </c>
      <c r="O592" s="68" t="s">
        <v>44</v>
      </c>
      <c r="P592" s="68" t="s">
        <v>44</v>
      </c>
      <c r="Q592" s="44">
        <f>COUNTIF(F592:P592,"ENTREGUE")/COUNTA(MESES[[#This Row],[FEV]:[DEZ]])</f>
        <v>1</v>
      </c>
    </row>
    <row r="593" spans="1:17" s="39" customFormat="1" ht="15" customHeight="1" x14ac:dyDescent="0.25">
      <c r="A593" s="86" t="s">
        <v>18</v>
      </c>
      <c r="B593" s="87" t="s">
        <v>641</v>
      </c>
      <c r="C593" s="93">
        <v>33048908</v>
      </c>
      <c r="D593" s="88" t="s">
        <v>658</v>
      </c>
      <c r="E593" s="68" t="s">
        <v>44</v>
      </c>
      <c r="F593" s="68" t="s">
        <v>44</v>
      </c>
      <c r="G593" s="68" t="s">
        <v>44</v>
      </c>
      <c r="H593" s="68" t="s">
        <v>44</v>
      </c>
      <c r="I593" s="68" t="s">
        <v>44</v>
      </c>
      <c r="J593" s="68" t="s">
        <v>44</v>
      </c>
      <c r="K593" s="68" t="s">
        <v>44</v>
      </c>
      <c r="L593" s="68" t="s">
        <v>44</v>
      </c>
      <c r="M593" s="68" t="s">
        <v>44</v>
      </c>
      <c r="N593" s="68" t="s">
        <v>44</v>
      </c>
      <c r="O593" s="68" t="s">
        <v>44</v>
      </c>
      <c r="P593" s="68" t="s">
        <v>44</v>
      </c>
      <c r="Q593" s="44">
        <f>COUNTIF(F593:P593,"ENTREGUE")/COUNTA(MESES[[#This Row],[FEV]:[DEZ]])</f>
        <v>1</v>
      </c>
    </row>
    <row r="594" spans="1:17" s="39" customFormat="1" ht="15" customHeight="1" x14ac:dyDescent="0.25">
      <c r="A594" s="86" t="s">
        <v>18</v>
      </c>
      <c r="B594" s="87" t="s">
        <v>641</v>
      </c>
      <c r="C594" s="93">
        <v>33048495</v>
      </c>
      <c r="D594" s="88" t="s">
        <v>659</v>
      </c>
      <c r="E594" s="68" t="s">
        <v>44</v>
      </c>
      <c r="F594" s="68" t="s">
        <v>44</v>
      </c>
      <c r="G594" s="68" t="s">
        <v>44</v>
      </c>
      <c r="H594" s="68" t="s">
        <v>44</v>
      </c>
      <c r="I594" s="68" t="s">
        <v>44</v>
      </c>
      <c r="J594" s="68" t="s">
        <v>44</v>
      </c>
      <c r="K594" s="68" t="s">
        <v>44</v>
      </c>
      <c r="L594" s="68" t="s">
        <v>44</v>
      </c>
      <c r="M594" s="68" t="s">
        <v>44</v>
      </c>
      <c r="N594" s="68" t="s">
        <v>44</v>
      </c>
      <c r="O594" s="68" t="s">
        <v>44</v>
      </c>
      <c r="P594" s="68" t="s">
        <v>44</v>
      </c>
      <c r="Q594" s="44">
        <f>COUNTIF(F594:P594,"ENTREGUE")/COUNTA(MESES[[#This Row],[FEV]:[DEZ]])</f>
        <v>1</v>
      </c>
    </row>
    <row r="595" spans="1:17" s="39" customFormat="1" ht="15" customHeight="1" x14ac:dyDescent="0.25">
      <c r="A595" s="86" t="s">
        <v>18</v>
      </c>
      <c r="B595" s="87" t="s">
        <v>641</v>
      </c>
      <c r="C595" s="93">
        <v>33049980</v>
      </c>
      <c r="D595" s="88" t="s">
        <v>660</v>
      </c>
      <c r="E595" s="68" t="s">
        <v>44</v>
      </c>
      <c r="F595" s="68" t="s">
        <v>44</v>
      </c>
      <c r="G595" s="68" t="s">
        <v>44</v>
      </c>
      <c r="H595" s="68" t="s">
        <v>44</v>
      </c>
      <c r="I595" s="68" t="s">
        <v>44</v>
      </c>
      <c r="J595" s="68" t="s">
        <v>44</v>
      </c>
      <c r="K595" s="68" t="s">
        <v>44</v>
      </c>
      <c r="L595" s="68" t="s">
        <v>44</v>
      </c>
      <c r="M595" s="68" t="s">
        <v>44</v>
      </c>
      <c r="N595" s="68" t="s">
        <v>44</v>
      </c>
      <c r="O595" s="68" t="s">
        <v>44</v>
      </c>
      <c r="P595" s="68" t="s">
        <v>44</v>
      </c>
      <c r="Q595" s="44">
        <f>COUNTIF(F595:P595,"ENTREGUE")/COUNTA(MESES[[#This Row],[FEV]:[DEZ]])</f>
        <v>1</v>
      </c>
    </row>
    <row r="596" spans="1:17" s="39" customFormat="1" ht="15" customHeight="1" x14ac:dyDescent="0.25">
      <c r="A596" s="86" t="s">
        <v>18</v>
      </c>
      <c r="B596" s="87" t="s">
        <v>641</v>
      </c>
      <c r="C596" s="93">
        <v>33048932</v>
      </c>
      <c r="D596" s="88" t="s">
        <v>661</v>
      </c>
      <c r="E596" s="68" t="s">
        <v>44</v>
      </c>
      <c r="F596" s="68" t="s">
        <v>44</v>
      </c>
      <c r="G596" s="68" t="s">
        <v>44</v>
      </c>
      <c r="H596" s="68" t="s">
        <v>44</v>
      </c>
      <c r="I596" s="68" t="s">
        <v>44</v>
      </c>
      <c r="J596" s="68" t="s">
        <v>44</v>
      </c>
      <c r="K596" s="68" t="s">
        <v>44</v>
      </c>
      <c r="L596" s="68" t="s">
        <v>44</v>
      </c>
      <c r="M596" s="68" t="s">
        <v>44</v>
      </c>
      <c r="N596" s="68" t="s">
        <v>44</v>
      </c>
      <c r="O596" s="68" t="s">
        <v>44</v>
      </c>
      <c r="P596" s="68" t="s">
        <v>44</v>
      </c>
      <c r="Q596" s="44">
        <f>COUNTIF(F596:P596,"ENTREGUE")/COUNTA(MESES[[#This Row],[FEV]:[DEZ]])</f>
        <v>1</v>
      </c>
    </row>
    <row r="597" spans="1:17" s="39" customFormat="1" ht="15" customHeight="1" x14ac:dyDescent="0.25">
      <c r="A597" s="86" t="s">
        <v>18</v>
      </c>
      <c r="B597" s="87" t="s">
        <v>641</v>
      </c>
      <c r="C597" s="93">
        <v>33050805</v>
      </c>
      <c r="D597" s="88" t="s">
        <v>662</v>
      </c>
      <c r="E597" s="68" t="s">
        <v>44</v>
      </c>
      <c r="F597" s="68" t="s">
        <v>44</v>
      </c>
      <c r="G597" s="68" t="s">
        <v>44</v>
      </c>
      <c r="H597" s="68" t="s">
        <v>44</v>
      </c>
      <c r="I597" s="68" t="s">
        <v>44</v>
      </c>
      <c r="J597" s="68" t="s">
        <v>44</v>
      </c>
      <c r="K597" s="68" t="s">
        <v>44</v>
      </c>
      <c r="L597" s="68" t="s">
        <v>44</v>
      </c>
      <c r="M597" s="68" t="s">
        <v>44</v>
      </c>
      <c r="N597" s="68" t="s">
        <v>44</v>
      </c>
      <c r="O597" s="68" t="s">
        <v>44</v>
      </c>
      <c r="P597" s="68" t="s">
        <v>44</v>
      </c>
      <c r="Q597" s="44">
        <f>COUNTIF(F597:P597,"ENTREGUE")/COUNTA(MESES[[#This Row],[FEV]:[DEZ]])</f>
        <v>1</v>
      </c>
    </row>
    <row r="598" spans="1:17" s="39" customFormat="1" ht="15" customHeight="1" x14ac:dyDescent="0.25">
      <c r="A598" s="86" t="s">
        <v>18</v>
      </c>
      <c r="B598" s="87" t="s">
        <v>641</v>
      </c>
      <c r="C598" s="93">
        <v>33048509</v>
      </c>
      <c r="D598" s="88" t="s">
        <v>663</v>
      </c>
      <c r="E598" s="68" t="s">
        <v>44</v>
      </c>
      <c r="F598" s="68" t="s">
        <v>44</v>
      </c>
      <c r="G598" s="68" t="s">
        <v>44</v>
      </c>
      <c r="H598" s="68" t="s">
        <v>44</v>
      </c>
      <c r="I598" s="68" t="s">
        <v>44</v>
      </c>
      <c r="J598" s="68" t="s">
        <v>44</v>
      </c>
      <c r="K598" s="68" t="s">
        <v>44</v>
      </c>
      <c r="L598" s="68" t="s">
        <v>44</v>
      </c>
      <c r="M598" s="68" t="s">
        <v>44</v>
      </c>
      <c r="N598" s="68" t="s">
        <v>44</v>
      </c>
      <c r="O598" s="68" t="s">
        <v>44</v>
      </c>
      <c r="P598" s="68" t="s">
        <v>44</v>
      </c>
      <c r="Q598" s="44">
        <f>COUNTIF(F598:P598,"ENTREGUE")/COUNTA(MESES[[#This Row],[FEV]:[DEZ]])</f>
        <v>1</v>
      </c>
    </row>
    <row r="599" spans="1:17" s="39" customFormat="1" ht="15" customHeight="1" x14ac:dyDescent="0.25">
      <c r="A599" s="86" t="s">
        <v>18</v>
      </c>
      <c r="B599" s="87" t="s">
        <v>641</v>
      </c>
      <c r="C599" s="93">
        <v>33048940</v>
      </c>
      <c r="D599" s="88" t="s">
        <v>664</v>
      </c>
      <c r="E599" s="68" t="s">
        <v>44</v>
      </c>
      <c r="F599" s="68" t="s">
        <v>44</v>
      </c>
      <c r="G599" s="68" t="s">
        <v>44</v>
      </c>
      <c r="H599" s="68" t="s">
        <v>44</v>
      </c>
      <c r="I599" s="68" t="s">
        <v>44</v>
      </c>
      <c r="J599" s="68" t="s">
        <v>44</v>
      </c>
      <c r="K599" s="68" t="s">
        <v>44</v>
      </c>
      <c r="L599" s="68" t="s">
        <v>44</v>
      </c>
      <c r="M599" s="68" t="s">
        <v>44</v>
      </c>
      <c r="N599" s="68" t="s">
        <v>44</v>
      </c>
      <c r="O599" s="68" t="s">
        <v>44</v>
      </c>
      <c r="P599" s="68" t="s">
        <v>44</v>
      </c>
      <c r="Q599" s="44">
        <f>COUNTIF(F599:P599,"ENTREGUE")/COUNTA(MESES[[#This Row],[FEV]:[DEZ]])</f>
        <v>1</v>
      </c>
    </row>
    <row r="600" spans="1:17" s="39" customFormat="1" ht="15" customHeight="1" x14ac:dyDescent="0.25">
      <c r="A600" s="86" t="s">
        <v>18</v>
      </c>
      <c r="B600" s="87" t="s">
        <v>641</v>
      </c>
      <c r="C600" s="93">
        <v>33048959</v>
      </c>
      <c r="D600" s="88" t="s">
        <v>665</v>
      </c>
      <c r="E600" s="68" t="s">
        <v>44</v>
      </c>
      <c r="F600" s="68" t="s">
        <v>44</v>
      </c>
      <c r="G600" s="68" t="s">
        <v>44</v>
      </c>
      <c r="H600" s="68" t="s">
        <v>44</v>
      </c>
      <c r="I600" s="68" t="s">
        <v>44</v>
      </c>
      <c r="J600" s="68" t="s">
        <v>44</v>
      </c>
      <c r="K600" s="68" t="s">
        <v>44</v>
      </c>
      <c r="L600" s="68" t="s">
        <v>44</v>
      </c>
      <c r="M600" s="68" t="s">
        <v>44</v>
      </c>
      <c r="N600" s="68" t="s">
        <v>44</v>
      </c>
      <c r="O600" s="68" t="s">
        <v>44</v>
      </c>
      <c r="P600" s="68" t="s">
        <v>44</v>
      </c>
      <c r="Q600" s="44">
        <f>COUNTIF(F600:P600,"ENTREGUE")/COUNTA(MESES[[#This Row],[FEV]:[DEZ]])</f>
        <v>1</v>
      </c>
    </row>
    <row r="601" spans="1:17" s="39" customFormat="1" ht="15" customHeight="1" x14ac:dyDescent="0.25">
      <c r="A601" s="86" t="s">
        <v>18</v>
      </c>
      <c r="B601" s="87" t="s">
        <v>641</v>
      </c>
      <c r="C601" s="93">
        <v>33050503</v>
      </c>
      <c r="D601" s="88" t="s">
        <v>666</v>
      </c>
      <c r="E601" s="68" t="s">
        <v>44</v>
      </c>
      <c r="F601" s="68" t="s">
        <v>44</v>
      </c>
      <c r="G601" s="68" t="s">
        <v>44</v>
      </c>
      <c r="H601" s="68" t="s">
        <v>44</v>
      </c>
      <c r="I601" s="68" t="s">
        <v>44</v>
      </c>
      <c r="J601" s="68" t="s">
        <v>44</v>
      </c>
      <c r="K601" s="68" t="s">
        <v>44</v>
      </c>
      <c r="L601" s="68" t="s">
        <v>44</v>
      </c>
      <c r="M601" s="68" t="s">
        <v>44</v>
      </c>
      <c r="N601" s="68" t="s">
        <v>44</v>
      </c>
      <c r="O601" s="68" t="s">
        <v>44</v>
      </c>
      <c r="P601" s="68" t="s">
        <v>44</v>
      </c>
      <c r="Q601" s="44">
        <f>COUNTIF(F601:P601,"ENTREGUE")/COUNTA(MESES[[#This Row],[FEV]:[DEZ]])</f>
        <v>1</v>
      </c>
    </row>
    <row r="602" spans="1:17" s="39" customFormat="1" ht="15" customHeight="1" x14ac:dyDescent="0.25">
      <c r="A602" s="86" t="s">
        <v>18</v>
      </c>
      <c r="B602" s="87" t="s">
        <v>641</v>
      </c>
      <c r="C602" s="93">
        <v>33050015</v>
      </c>
      <c r="D602" s="88" t="s">
        <v>625</v>
      </c>
      <c r="E602" s="68" t="s">
        <v>44</v>
      </c>
      <c r="F602" s="68" t="s">
        <v>44</v>
      </c>
      <c r="G602" s="68" t="s">
        <v>44</v>
      </c>
      <c r="H602" s="68" t="s">
        <v>44</v>
      </c>
      <c r="I602" s="68" t="s">
        <v>44</v>
      </c>
      <c r="J602" s="68" t="s">
        <v>44</v>
      </c>
      <c r="K602" s="68" t="s">
        <v>44</v>
      </c>
      <c r="L602" s="68" t="s">
        <v>44</v>
      </c>
      <c r="M602" s="68" t="s">
        <v>44</v>
      </c>
      <c r="N602" s="68" t="s">
        <v>44</v>
      </c>
      <c r="O602" s="68" t="s">
        <v>44</v>
      </c>
      <c r="P602" s="68" t="s">
        <v>44</v>
      </c>
      <c r="Q602" s="44">
        <f>COUNTIF(F602:P602,"ENTREGUE")/COUNTA(MESES[[#This Row],[FEV]:[DEZ]])</f>
        <v>1</v>
      </c>
    </row>
    <row r="603" spans="1:17" s="39" customFormat="1" ht="15" customHeight="1" x14ac:dyDescent="0.25">
      <c r="A603" s="86" t="s">
        <v>18</v>
      </c>
      <c r="B603" s="87" t="s">
        <v>641</v>
      </c>
      <c r="C603" s="93">
        <v>33048975</v>
      </c>
      <c r="D603" s="88" t="s">
        <v>65</v>
      </c>
      <c r="E603" s="68" t="s">
        <v>44</v>
      </c>
      <c r="F603" s="68" t="s">
        <v>44</v>
      </c>
      <c r="G603" s="68" t="s">
        <v>44</v>
      </c>
      <c r="H603" s="68" t="s">
        <v>44</v>
      </c>
      <c r="I603" s="68" t="s">
        <v>44</v>
      </c>
      <c r="J603" s="68" t="s">
        <v>44</v>
      </c>
      <c r="K603" s="68" t="s">
        <v>44</v>
      </c>
      <c r="L603" s="68" t="s">
        <v>44</v>
      </c>
      <c r="M603" s="68" t="s">
        <v>44</v>
      </c>
      <c r="N603" s="68" t="s">
        <v>44</v>
      </c>
      <c r="O603" s="68" t="s">
        <v>44</v>
      </c>
      <c r="P603" s="68" t="s">
        <v>44</v>
      </c>
      <c r="Q603" s="44">
        <f>COUNTIF(F603:P603,"ENTREGUE")/COUNTA(MESES[[#This Row],[FEV]:[DEZ]])</f>
        <v>1</v>
      </c>
    </row>
    <row r="604" spans="1:17" s="39" customFormat="1" ht="15" customHeight="1" x14ac:dyDescent="0.25">
      <c r="A604" s="86" t="s">
        <v>18</v>
      </c>
      <c r="B604" s="87" t="s">
        <v>641</v>
      </c>
      <c r="C604" s="93">
        <v>33050023</v>
      </c>
      <c r="D604" s="88" t="s">
        <v>667</v>
      </c>
      <c r="E604" s="68" t="s">
        <v>44</v>
      </c>
      <c r="F604" s="68" t="s">
        <v>44</v>
      </c>
      <c r="G604" s="68" t="s">
        <v>44</v>
      </c>
      <c r="H604" s="68" t="s">
        <v>44</v>
      </c>
      <c r="I604" s="68" t="s">
        <v>44</v>
      </c>
      <c r="J604" s="68" t="s">
        <v>44</v>
      </c>
      <c r="K604" s="68" t="s">
        <v>44</v>
      </c>
      <c r="L604" s="68" t="s">
        <v>44</v>
      </c>
      <c r="M604" s="68" t="s">
        <v>44</v>
      </c>
      <c r="N604" s="68" t="s">
        <v>44</v>
      </c>
      <c r="O604" s="68" t="s">
        <v>44</v>
      </c>
      <c r="P604" s="68" t="s">
        <v>44</v>
      </c>
      <c r="Q604" s="44">
        <f>COUNTIF(F604:P604,"ENTREGUE")/COUNTA(MESES[[#This Row],[FEV]:[DEZ]])</f>
        <v>1</v>
      </c>
    </row>
    <row r="605" spans="1:17" s="39" customFormat="1" ht="15" customHeight="1" x14ac:dyDescent="0.25">
      <c r="A605" s="86" t="s">
        <v>18</v>
      </c>
      <c r="B605" s="87" t="s">
        <v>641</v>
      </c>
      <c r="C605" s="93">
        <v>33050813</v>
      </c>
      <c r="D605" s="88" t="s">
        <v>590</v>
      </c>
      <c r="E605" s="68" t="s">
        <v>44</v>
      </c>
      <c r="F605" s="68" t="s">
        <v>44</v>
      </c>
      <c r="G605" s="68" t="s">
        <v>44</v>
      </c>
      <c r="H605" s="68" t="s">
        <v>44</v>
      </c>
      <c r="I605" s="68" t="s">
        <v>44</v>
      </c>
      <c r="J605" s="68" t="s">
        <v>44</v>
      </c>
      <c r="K605" s="68" t="s">
        <v>44</v>
      </c>
      <c r="L605" s="68" t="s">
        <v>44</v>
      </c>
      <c r="M605" s="68" t="s">
        <v>44</v>
      </c>
      <c r="N605" s="68" t="s">
        <v>44</v>
      </c>
      <c r="O605" s="68" t="s">
        <v>44</v>
      </c>
      <c r="P605" s="68" t="s">
        <v>44</v>
      </c>
      <c r="Q605" s="44">
        <f>COUNTIF(F605:P605,"ENTREGUE")/COUNTA(MESES[[#This Row],[FEV]:[DEZ]])</f>
        <v>1</v>
      </c>
    </row>
    <row r="606" spans="1:17" s="39" customFormat="1" ht="15" customHeight="1" x14ac:dyDescent="0.25">
      <c r="A606" s="86" t="s">
        <v>18</v>
      </c>
      <c r="B606" s="87" t="s">
        <v>641</v>
      </c>
      <c r="C606" s="93">
        <v>33050511</v>
      </c>
      <c r="D606" s="88" t="s">
        <v>668</v>
      </c>
      <c r="E606" s="68" t="s">
        <v>44</v>
      </c>
      <c r="F606" s="68" t="s">
        <v>44</v>
      </c>
      <c r="G606" s="68" t="s">
        <v>44</v>
      </c>
      <c r="H606" s="68" t="s">
        <v>44</v>
      </c>
      <c r="I606" s="68" t="s">
        <v>44</v>
      </c>
      <c r="J606" s="68" t="s">
        <v>44</v>
      </c>
      <c r="K606" s="68" t="s">
        <v>44</v>
      </c>
      <c r="L606" s="68" t="s">
        <v>44</v>
      </c>
      <c r="M606" s="68" t="s">
        <v>44</v>
      </c>
      <c r="N606" s="68" t="s">
        <v>44</v>
      </c>
      <c r="O606" s="68" t="s">
        <v>44</v>
      </c>
      <c r="P606" s="68" t="s">
        <v>44</v>
      </c>
      <c r="Q606" s="44">
        <f>COUNTIF(F606:P606,"ENTREGUE")/COUNTA(MESES[[#This Row],[FEV]:[DEZ]])</f>
        <v>1</v>
      </c>
    </row>
    <row r="607" spans="1:17" s="39" customFormat="1" ht="15" customHeight="1" x14ac:dyDescent="0.25">
      <c r="A607" s="86" t="s">
        <v>18</v>
      </c>
      <c r="B607" s="87" t="s">
        <v>641</v>
      </c>
      <c r="C607" s="93">
        <v>33142882</v>
      </c>
      <c r="D607" s="88" t="s">
        <v>669</v>
      </c>
      <c r="E607" s="68" t="s">
        <v>44</v>
      </c>
      <c r="F607" s="68" t="s">
        <v>44</v>
      </c>
      <c r="G607" s="68" t="s">
        <v>44</v>
      </c>
      <c r="H607" s="68" t="s">
        <v>44</v>
      </c>
      <c r="I607" s="68" t="s">
        <v>44</v>
      </c>
      <c r="J607" s="68" t="s">
        <v>44</v>
      </c>
      <c r="K607" s="68" t="s">
        <v>44</v>
      </c>
      <c r="L607" s="68" t="s">
        <v>44</v>
      </c>
      <c r="M607" s="68" t="s">
        <v>44</v>
      </c>
      <c r="N607" s="68" t="s">
        <v>44</v>
      </c>
      <c r="O607" s="68" t="s">
        <v>44</v>
      </c>
      <c r="P607" s="68" t="s">
        <v>44</v>
      </c>
      <c r="Q607" s="44">
        <f>COUNTIF(F607:P607,"ENTREGUE")/COUNTA(MESES[[#This Row],[FEV]:[DEZ]])</f>
        <v>1</v>
      </c>
    </row>
    <row r="608" spans="1:17" s="39" customFormat="1" ht="15" customHeight="1" x14ac:dyDescent="0.25">
      <c r="A608" s="86" t="s">
        <v>18</v>
      </c>
      <c r="B608" s="87" t="s">
        <v>641</v>
      </c>
      <c r="C608" s="93">
        <v>33050538</v>
      </c>
      <c r="D608" s="88" t="s">
        <v>670</v>
      </c>
      <c r="E608" s="68" t="s">
        <v>44</v>
      </c>
      <c r="F608" s="68" t="s">
        <v>44</v>
      </c>
      <c r="G608" s="68" t="s">
        <v>44</v>
      </c>
      <c r="H608" s="68" t="s">
        <v>44</v>
      </c>
      <c r="I608" s="68" t="s">
        <v>44</v>
      </c>
      <c r="J608" s="68" t="s">
        <v>44</v>
      </c>
      <c r="K608" s="68" t="s">
        <v>44</v>
      </c>
      <c r="L608" s="68" t="s">
        <v>44</v>
      </c>
      <c r="M608" s="68" t="s">
        <v>44</v>
      </c>
      <c r="N608" s="68" t="s">
        <v>44</v>
      </c>
      <c r="O608" s="68" t="s">
        <v>44</v>
      </c>
      <c r="P608" s="68" t="s">
        <v>44</v>
      </c>
      <c r="Q608" s="44">
        <f>COUNTIF(F608:P608,"ENTREGUE")/COUNTA(MESES[[#This Row],[FEV]:[DEZ]])</f>
        <v>1</v>
      </c>
    </row>
    <row r="609" spans="1:17" s="39" customFormat="1" ht="15" customHeight="1" x14ac:dyDescent="0.25">
      <c r="A609" s="86" t="s">
        <v>18</v>
      </c>
      <c r="B609" s="87" t="s">
        <v>641</v>
      </c>
      <c r="C609" s="93">
        <v>33050430</v>
      </c>
      <c r="D609" s="88" t="s">
        <v>671</v>
      </c>
      <c r="E609" s="68" t="s">
        <v>44</v>
      </c>
      <c r="F609" s="68" t="s">
        <v>44</v>
      </c>
      <c r="G609" s="68" t="s">
        <v>44</v>
      </c>
      <c r="H609" s="68" t="s">
        <v>44</v>
      </c>
      <c r="I609" s="68" t="s">
        <v>44</v>
      </c>
      <c r="J609" s="68" t="s">
        <v>44</v>
      </c>
      <c r="K609" s="68" t="s">
        <v>44</v>
      </c>
      <c r="L609" s="68" t="s">
        <v>44</v>
      </c>
      <c r="M609" s="68" t="s">
        <v>44</v>
      </c>
      <c r="N609" s="68" t="s">
        <v>44</v>
      </c>
      <c r="O609" s="68" t="s">
        <v>44</v>
      </c>
      <c r="P609" s="68" t="s">
        <v>44</v>
      </c>
      <c r="Q609" s="44">
        <f>COUNTIF(F609:P609,"ENTREGUE")/COUNTA(MESES[[#This Row],[FEV]:[DEZ]])</f>
        <v>1</v>
      </c>
    </row>
    <row r="610" spans="1:17" s="39" customFormat="1" ht="15" customHeight="1" x14ac:dyDescent="0.25">
      <c r="A610" s="86" t="s">
        <v>18</v>
      </c>
      <c r="B610" s="87" t="s">
        <v>641</v>
      </c>
      <c r="C610" s="93">
        <v>33050546</v>
      </c>
      <c r="D610" s="88" t="s">
        <v>672</v>
      </c>
      <c r="E610" s="68" t="s">
        <v>44</v>
      </c>
      <c r="F610" s="68" t="s">
        <v>44</v>
      </c>
      <c r="G610" s="68" t="s">
        <v>44</v>
      </c>
      <c r="H610" s="68" t="s">
        <v>44</v>
      </c>
      <c r="I610" s="68" t="s">
        <v>44</v>
      </c>
      <c r="J610" s="68" t="s">
        <v>44</v>
      </c>
      <c r="K610" s="68" t="s">
        <v>44</v>
      </c>
      <c r="L610" s="68" t="s">
        <v>44</v>
      </c>
      <c r="M610" s="68" t="s">
        <v>44</v>
      </c>
      <c r="N610" s="68" t="s">
        <v>44</v>
      </c>
      <c r="O610" s="68" t="s">
        <v>44</v>
      </c>
      <c r="P610" s="68" t="s">
        <v>44</v>
      </c>
      <c r="Q610" s="44">
        <f>COUNTIF(F610:P610,"ENTREGUE")/COUNTA(MESES[[#This Row],[FEV]:[DEZ]])</f>
        <v>1</v>
      </c>
    </row>
    <row r="611" spans="1:17" s="39" customFormat="1" ht="15" customHeight="1" x14ac:dyDescent="0.25">
      <c r="A611" s="86" t="s">
        <v>18</v>
      </c>
      <c r="B611" s="87" t="s">
        <v>641</v>
      </c>
      <c r="C611" s="93">
        <v>33050554</v>
      </c>
      <c r="D611" s="88" t="s">
        <v>673</v>
      </c>
      <c r="E611" s="68" t="s">
        <v>44</v>
      </c>
      <c r="F611" s="68" t="s">
        <v>44</v>
      </c>
      <c r="G611" s="68" t="s">
        <v>44</v>
      </c>
      <c r="H611" s="68" t="s">
        <v>44</v>
      </c>
      <c r="I611" s="68" t="s">
        <v>44</v>
      </c>
      <c r="J611" s="68" t="s">
        <v>44</v>
      </c>
      <c r="K611" s="68" t="s">
        <v>44</v>
      </c>
      <c r="L611" s="68" t="s">
        <v>44</v>
      </c>
      <c r="M611" s="68" t="s">
        <v>44</v>
      </c>
      <c r="N611" s="68" t="s">
        <v>44</v>
      </c>
      <c r="O611" s="68" t="s">
        <v>44</v>
      </c>
      <c r="P611" s="68" t="s">
        <v>44</v>
      </c>
      <c r="Q611" s="44">
        <f>COUNTIF(F611:P611,"ENTREGUE")/COUNTA(MESES[[#This Row],[FEV]:[DEZ]])</f>
        <v>1</v>
      </c>
    </row>
    <row r="612" spans="1:17" s="39" customFormat="1" ht="15" customHeight="1" x14ac:dyDescent="0.25">
      <c r="A612" s="86" t="s">
        <v>18</v>
      </c>
      <c r="B612" s="87" t="s">
        <v>641</v>
      </c>
      <c r="C612" s="93">
        <v>33048991</v>
      </c>
      <c r="D612" s="88" t="s">
        <v>674</v>
      </c>
      <c r="E612" s="68" t="s">
        <v>44</v>
      </c>
      <c r="F612" s="68" t="s">
        <v>44</v>
      </c>
      <c r="G612" s="68" t="s">
        <v>44</v>
      </c>
      <c r="H612" s="68" t="s">
        <v>44</v>
      </c>
      <c r="I612" s="68" t="s">
        <v>44</v>
      </c>
      <c r="J612" s="68" t="s">
        <v>44</v>
      </c>
      <c r="K612" s="68" t="s">
        <v>44</v>
      </c>
      <c r="L612" s="68" t="s">
        <v>44</v>
      </c>
      <c r="M612" s="68" t="s">
        <v>44</v>
      </c>
      <c r="N612" s="68" t="s">
        <v>44</v>
      </c>
      <c r="O612" s="68" t="s">
        <v>44</v>
      </c>
      <c r="P612" s="68" t="s">
        <v>44</v>
      </c>
      <c r="Q612" s="44">
        <f>COUNTIF(F612:P612,"ENTREGUE")/COUNTA(MESES[[#This Row],[FEV]:[DEZ]])</f>
        <v>1</v>
      </c>
    </row>
    <row r="613" spans="1:17" s="39" customFormat="1" ht="15" customHeight="1" x14ac:dyDescent="0.25">
      <c r="A613" s="86" t="s">
        <v>18</v>
      </c>
      <c r="B613" s="87" t="s">
        <v>641</v>
      </c>
      <c r="C613" s="93">
        <v>33050570</v>
      </c>
      <c r="D613" s="88" t="s">
        <v>675</v>
      </c>
      <c r="E613" s="68" t="s">
        <v>44</v>
      </c>
      <c r="F613" s="68" t="s">
        <v>44</v>
      </c>
      <c r="G613" s="68" t="s">
        <v>44</v>
      </c>
      <c r="H613" s="68" t="s">
        <v>44</v>
      </c>
      <c r="I613" s="68" t="s">
        <v>44</v>
      </c>
      <c r="J613" s="68" t="s">
        <v>44</v>
      </c>
      <c r="K613" s="68" t="s">
        <v>44</v>
      </c>
      <c r="L613" s="68" t="s">
        <v>44</v>
      </c>
      <c r="M613" s="68" t="s">
        <v>44</v>
      </c>
      <c r="N613" s="68" t="s">
        <v>44</v>
      </c>
      <c r="O613" s="68" t="s">
        <v>44</v>
      </c>
      <c r="P613" s="68" t="s">
        <v>44</v>
      </c>
      <c r="Q613" s="44">
        <f>COUNTIF(F613:P613,"ENTREGUE")/COUNTA(MESES[[#This Row],[FEV]:[DEZ]])</f>
        <v>1</v>
      </c>
    </row>
    <row r="614" spans="1:17" s="39" customFormat="1" ht="15" customHeight="1" x14ac:dyDescent="0.25">
      <c r="A614" s="86" t="s">
        <v>18</v>
      </c>
      <c r="B614" s="87" t="s">
        <v>641</v>
      </c>
      <c r="C614" s="93">
        <v>33048797</v>
      </c>
      <c r="D614" s="88" t="s">
        <v>676</v>
      </c>
      <c r="E614" s="68" t="s">
        <v>44</v>
      </c>
      <c r="F614" s="68" t="s">
        <v>44</v>
      </c>
      <c r="G614" s="68" t="s">
        <v>44</v>
      </c>
      <c r="H614" s="68" t="s">
        <v>44</v>
      </c>
      <c r="I614" s="68" t="s">
        <v>44</v>
      </c>
      <c r="J614" s="68" t="s">
        <v>44</v>
      </c>
      <c r="K614" s="68" t="s">
        <v>44</v>
      </c>
      <c r="L614" s="68" t="s">
        <v>44</v>
      </c>
      <c r="M614" s="68" t="s">
        <v>44</v>
      </c>
      <c r="N614" s="68" t="s">
        <v>44</v>
      </c>
      <c r="O614" s="68" t="s">
        <v>44</v>
      </c>
      <c r="P614" s="68" t="s">
        <v>44</v>
      </c>
      <c r="Q614" s="44">
        <f>COUNTIF(F614:P614,"ENTREGUE")/COUNTA(MESES[[#This Row],[FEV]:[DEZ]])</f>
        <v>1</v>
      </c>
    </row>
    <row r="615" spans="1:17" s="39" customFormat="1" ht="15" customHeight="1" x14ac:dyDescent="0.25">
      <c r="A615" s="86" t="s">
        <v>18</v>
      </c>
      <c r="B615" s="87" t="s">
        <v>641</v>
      </c>
      <c r="C615" s="93">
        <v>33050031</v>
      </c>
      <c r="D615" s="88" t="s">
        <v>677</v>
      </c>
      <c r="E615" s="68" t="s">
        <v>44</v>
      </c>
      <c r="F615" s="68" t="s">
        <v>44</v>
      </c>
      <c r="G615" s="68" t="s">
        <v>44</v>
      </c>
      <c r="H615" s="68" t="s">
        <v>44</v>
      </c>
      <c r="I615" s="68" t="s">
        <v>44</v>
      </c>
      <c r="J615" s="68" t="s">
        <v>44</v>
      </c>
      <c r="K615" s="68" t="s">
        <v>44</v>
      </c>
      <c r="L615" s="68" t="s">
        <v>44</v>
      </c>
      <c r="M615" s="68" t="s">
        <v>44</v>
      </c>
      <c r="N615" s="68" t="s">
        <v>44</v>
      </c>
      <c r="O615" s="68" t="s">
        <v>44</v>
      </c>
      <c r="P615" s="68" t="s">
        <v>44</v>
      </c>
      <c r="Q615" s="44">
        <f>COUNTIF(F615:P615,"ENTREGUE")/COUNTA(MESES[[#This Row],[FEV]:[DEZ]])</f>
        <v>1</v>
      </c>
    </row>
    <row r="616" spans="1:17" s="39" customFormat="1" ht="15" customHeight="1" x14ac:dyDescent="0.25">
      <c r="A616" s="86" t="s">
        <v>18</v>
      </c>
      <c r="B616" s="87" t="s">
        <v>641</v>
      </c>
      <c r="C616" s="93">
        <v>33048517</v>
      </c>
      <c r="D616" s="88" t="s">
        <v>237</v>
      </c>
      <c r="E616" s="68" t="s">
        <v>44</v>
      </c>
      <c r="F616" s="68" t="s">
        <v>44</v>
      </c>
      <c r="G616" s="68" t="s">
        <v>44</v>
      </c>
      <c r="H616" s="68" t="s">
        <v>44</v>
      </c>
      <c r="I616" s="68" t="s">
        <v>44</v>
      </c>
      <c r="J616" s="68" t="s">
        <v>44</v>
      </c>
      <c r="K616" s="68" t="s">
        <v>44</v>
      </c>
      <c r="L616" s="68" t="s">
        <v>44</v>
      </c>
      <c r="M616" s="68" t="s">
        <v>44</v>
      </c>
      <c r="N616" s="68" t="s">
        <v>44</v>
      </c>
      <c r="O616" s="68" t="s">
        <v>44</v>
      </c>
      <c r="P616" s="68" t="s">
        <v>44</v>
      </c>
      <c r="Q616" s="44">
        <f>COUNTIF(F616:P616,"ENTREGUE")/COUNTA(MESES[[#This Row],[FEV]:[DEZ]])</f>
        <v>1</v>
      </c>
    </row>
    <row r="617" spans="1:17" s="39" customFormat="1" ht="15" customHeight="1" x14ac:dyDescent="0.25">
      <c r="A617" s="86" t="s">
        <v>18</v>
      </c>
      <c r="B617" s="87" t="s">
        <v>641</v>
      </c>
      <c r="C617" s="93">
        <v>33050848</v>
      </c>
      <c r="D617" s="88" t="s">
        <v>678</v>
      </c>
      <c r="E617" s="68" t="s">
        <v>44</v>
      </c>
      <c r="F617" s="68" t="s">
        <v>44</v>
      </c>
      <c r="G617" s="68" t="s">
        <v>44</v>
      </c>
      <c r="H617" s="68" t="s">
        <v>44</v>
      </c>
      <c r="I617" s="68" t="s">
        <v>44</v>
      </c>
      <c r="J617" s="68" t="s">
        <v>44</v>
      </c>
      <c r="K617" s="68" t="s">
        <v>44</v>
      </c>
      <c r="L617" s="68" t="s">
        <v>44</v>
      </c>
      <c r="M617" s="68" t="s">
        <v>44</v>
      </c>
      <c r="N617" s="68" t="s">
        <v>44</v>
      </c>
      <c r="O617" s="68" t="s">
        <v>44</v>
      </c>
      <c r="P617" s="68" t="s">
        <v>44</v>
      </c>
      <c r="Q617" s="44">
        <f>COUNTIF(F617:P617,"ENTREGUE")/COUNTA(MESES[[#This Row],[FEV]:[DEZ]])</f>
        <v>1</v>
      </c>
    </row>
    <row r="618" spans="1:17" s="39" customFormat="1" ht="15" customHeight="1" x14ac:dyDescent="0.25">
      <c r="A618" s="86" t="s">
        <v>18</v>
      </c>
      <c r="B618" s="87" t="s">
        <v>641</v>
      </c>
      <c r="C618" s="93">
        <v>33049815</v>
      </c>
      <c r="D618" s="88" t="s">
        <v>679</v>
      </c>
      <c r="E618" s="68" t="s">
        <v>44</v>
      </c>
      <c r="F618" s="68" t="s">
        <v>44</v>
      </c>
      <c r="G618" s="68" t="s">
        <v>44</v>
      </c>
      <c r="H618" s="68" t="s">
        <v>44</v>
      </c>
      <c r="I618" s="68" t="s">
        <v>44</v>
      </c>
      <c r="J618" s="68" t="s">
        <v>44</v>
      </c>
      <c r="K618" s="68" t="s">
        <v>44</v>
      </c>
      <c r="L618" s="68" t="s">
        <v>44</v>
      </c>
      <c r="M618" s="68" t="s">
        <v>44</v>
      </c>
      <c r="N618" s="68" t="s">
        <v>44</v>
      </c>
      <c r="O618" s="68" t="s">
        <v>44</v>
      </c>
      <c r="P618" s="68" t="s">
        <v>44</v>
      </c>
      <c r="Q618" s="44">
        <f>COUNTIF(F618:P618,"ENTREGUE")/COUNTA(MESES[[#This Row],[FEV]:[DEZ]])</f>
        <v>1</v>
      </c>
    </row>
    <row r="619" spans="1:17" s="39" customFormat="1" ht="15" customHeight="1" x14ac:dyDescent="0.25">
      <c r="A619" s="86" t="s">
        <v>18</v>
      </c>
      <c r="B619" s="87" t="s">
        <v>641</v>
      </c>
      <c r="C619" s="93">
        <v>33049017</v>
      </c>
      <c r="D619" s="88" t="s">
        <v>680</v>
      </c>
      <c r="E619" s="68" t="s">
        <v>44</v>
      </c>
      <c r="F619" s="68" t="s">
        <v>44</v>
      </c>
      <c r="G619" s="68" t="s">
        <v>44</v>
      </c>
      <c r="H619" s="68" t="s">
        <v>44</v>
      </c>
      <c r="I619" s="68" t="s">
        <v>44</v>
      </c>
      <c r="J619" s="68" t="s">
        <v>44</v>
      </c>
      <c r="K619" s="68" t="s">
        <v>44</v>
      </c>
      <c r="L619" s="68" t="s">
        <v>44</v>
      </c>
      <c r="M619" s="68" t="s">
        <v>44</v>
      </c>
      <c r="N619" s="68" t="s">
        <v>44</v>
      </c>
      <c r="O619" s="68" t="s">
        <v>44</v>
      </c>
      <c r="P619" s="68" t="s">
        <v>44</v>
      </c>
      <c r="Q619" s="44">
        <f>COUNTIF(F619:P619,"ENTREGUE")/COUNTA(MESES[[#This Row],[FEV]:[DEZ]])</f>
        <v>1</v>
      </c>
    </row>
    <row r="620" spans="1:17" s="39" customFormat="1" ht="15" customHeight="1" x14ac:dyDescent="0.25">
      <c r="A620" s="86" t="s">
        <v>18</v>
      </c>
      <c r="B620" s="87" t="s">
        <v>641</v>
      </c>
      <c r="C620" s="93">
        <v>33049025</v>
      </c>
      <c r="D620" s="88" t="s">
        <v>681</v>
      </c>
      <c r="E620" s="68" t="s">
        <v>44</v>
      </c>
      <c r="F620" s="68" t="s">
        <v>44</v>
      </c>
      <c r="G620" s="68" t="s">
        <v>44</v>
      </c>
      <c r="H620" s="68" t="s">
        <v>44</v>
      </c>
      <c r="I620" s="68" t="s">
        <v>44</v>
      </c>
      <c r="J620" s="68" t="s">
        <v>44</v>
      </c>
      <c r="K620" s="68" t="s">
        <v>44</v>
      </c>
      <c r="L620" s="68" t="s">
        <v>44</v>
      </c>
      <c r="M620" s="68" t="s">
        <v>44</v>
      </c>
      <c r="N620" s="68" t="s">
        <v>44</v>
      </c>
      <c r="O620" s="68" t="s">
        <v>44</v>
      </c>
      <c r="P620" s="68" t="s">
        <v>44</v>
      </c>
      <c r="Q620" s="44">
        <f>COUNTIF(F620:P620,"ENTREGUE")/COUNTA(MESES[[#This Row],[FEV]:[DEZ]])</f>
        <v>1</v>
      </c>
    </row>
    <row r="621" spans="1:17" s="39" customFormat="1" ht="15" customHeight="1" x14ac:dyDescent="0.25">
      <c r="A621" s="86" t="s">
        <v>18</v>
      </c>
      <c r="B621" s="87" t="s">
        <v>641</v>
      </c>
      <c r="C621" s="93">
        <v>33049033</v>
      </c>
      <c r="D621" s="88" t="s">
        <v>682</v>
      </c>
      <c r="E621" s="68" t="s">
        <v>44</v>
      </c>
      <c r="F621" s="68" t="s">
        <v>44</v>
      </c>
      <c r="G621" s="68" t="s">
        <v>44</v>
      </c>
      <c r="H621" s="68" t="s">
        <v>44</v>
      </c>
      <c r="I621" s="68" t="s">
        <v>44</v>
      </c>
      <c r="J621" s="68" t="s">
        <v>44</v>
      </c>
      <c r="K621" s="68" t="s">
        <v>44</v>
      </c>
      <c r="L621" s="68" t="s">
        <v>44</v>
      </c>
      <c r="M621" s="68" t="s">
        <v>44</v>
      </c>
      <c r="N621" s="68" t="s">
        <v>44</v>
      </c>
      <c r="O621" s="68" t="s">
        <v>44</v>
      </c>
      <c r="P621" s="68" t="s">
        <v>44</v>
      </c>
      <c r="Q621" s="44">
        <f>COUNTIF(F621:P621,"ENTREGUE")/COUNTA(MESES[[#This Row],[FEV]:[DEZ]])</f>
        <v>1</v>
      </c>
    </row>
    <row r="622" spans="1:17" s="39" customFormat="1" ht="15" customHeight="1" x14ac:dyDescent="0.25">
      <c r="A622" s="86" t="s">
        <v>18</v>
      </c>
      <c r="B622" s="87" t="s">
        <v>641</v>
      </c>
      <c r="C622" s="93">
        <v>33048304</v>
      </c>
      <c r="D622" s="88" t="s">
        <v>683</v>
      </c>
      <c r="E622" s="68" t="s">
        <v>44</v>
      </c>
      <c r="F622" s="68" t="s">
        <v>44</v>
      </c>
      <c r="G622" s="68" t="s">
        <v>44</v>
      </c>
      <c r="H622" s="68" t="s">
        <v>44</v>
      </c>
      <c r="I622" s="68" t="s">
        <v>44</v>
      </c>
      <c r="J622" s="68" t="s">
        <v>44</v>
      </c>
      <c r="K622" s="68" t="s">
        <v>44</v>
      </c>
      <c r="L622" s="68" t="s">
        <v>44</v>
      </c>
      <c r="M622" s="68" t="s">
        <v>44</v>
      </c>
      <c r="N622" s="68" t="s">
        <v>44</v>
      </c>
      <c r="O622" s="68" t="s">
        <v>44</v>
      </c>
      <c r="P622" s="68" t="s">
        <v>44</v>
      </c>
      <c r="Q622" s="44">
        <f>COUNTIF(F622:P622,"ENTREGUE")/COUNTA(MESES[[#This Row],[FEV]:[DEZ]])</f>
        <v>1</v>
      </c>
    </row>
    <row r="623" spans="1:17" s="39" customFormat="1" ht="15" customHeight="1" x14ac:dyDescent="0.25">
      <c r="A623" s="86" t="s">
        <v>18</v>
      </c>
      <c r="B623" s="87" t="s">
        <v>641</v>
      </c>
      <c r="C623" s="93">
        <v>33049688</v>
      </c>
      <c r="D623" s="88" t="s">
        <v>684</v>
      </c>
      <c r="E623" s="68" t="s">
        <v>44</v>
      </c>
      <c r="F623" s="68" t="s">
        <v>44</v>
      </c>
      <c r="G623" s="68" t="s">
        <v>44</v>
      </c>
      <c r="H623" s="68" t="s">
        <v>44</v>
      </c>
      <c r="I623" s="68" t="s">
        <v>44</v>
      </c>
      <c r="J623" s="68" t="s">
        <v>44</v>
      </c>
      <c r="K623" s="68" t="s">
        <v>44</v>
      </c>
      <c r="L623" s="68" t="s">
        <v>44</v>
      </c>
      <c r="M623" s="68" t="s">
        <v>44</v>
      </c>
      <c r="N623" s="68" t="s">
        <v>44</v>
      </c>
      <c r="O623" s="68" t="s">
        <v>44</v>
      </c>
      <c r="P623" s="68" t="s">
        <v>44</v>
      </c>
      <c r="Q623" s="44">
        <f>COUNTIF(F623:P623,"ENTREGUE")/COUNTA(MESES[[#This Row],[FEV]:[DEZ]])</f>
        <v>1</v>
      </c>
    </row>
    <row r="624" spans="1:17" s="39" customFormat="1" ht="15" customHeight="1" x14ac:dyDescent="0.25">
      <c r="A624" s="86" t="s">
        <v>18</v>
      </c>
      <c r="B624" s="87" t="s">
        <v>641</v>
      </c>
      <c r="C624" s="93">
        <v>33049734</v>
      </c>
      <c r="D624" s="88" t="s">
        <v>685</v>
      </c>
      <c r="E624" s="68" t="s">
        <v>44</v>
      </c>
      <c r="F624" s="68" t="s">
        <v>44</v>
      </c>
      <c r="G624" s="68" t="s">
        <v>44</v>
      </c>
      <c r="H624" s="68" t="s">
        <v>44</v>
      </c>
      <c r="I624" s="68" t="s">
        <v>44</v>
      </c>
      <c r="J624" s="68" t="s">
        <v>44</v>
      </c>
      <c r="K624" s="68" t="s">
        <v>44</v>
      </c>
      <c r="L624" s="68" t="s">
        <v>44</v>
      </c>
      <c r="M624" s="68" t="s">
        <v>44</v>
      </c>
      <c r="N624" s="68" t="s">
        <v>44</v>
      </c>
      <c r="O624" s="68" t="s">
        <v>44</v>
      </c>
      <c r="P624" s="68" t="s">
        <v>44</v>
      </c>
      <c r="Q624" s="44">
        <f>COUNTIF(F624:P624,"ENTREGUE")/COUNTA(MESES[[#This Row],[FEV]:[DEZ]])</f>
        <v>1</v>
      </c>
    </row>
    <row r="625" spans="1:17" s="39" customFormat="1" ht="15" customHeight="1" x14ac:dyDescent="0.25">
      <c r="A625" s="86" t="s">
        <v>18</v>
      </c>
      <c r="B625" s="87" t="s">
        <v>641</v>
      </c>
      <c r="C625" s="93">
        <v>33048282</v>
      </c>
      <c r="D625" s="88" t="s">
        <v>686</v>
      </c>
      <c r="E625" s="68" t="s">
        <v>44</v>
      </c>
      <c r="F625" s="68" t="s">
        <v>44</v>
      </c>
      <c r="G625" s="68" t="s">
        <v>44</v>
      </c>
      <c r="H625" s="68" t="s">
        <v>44</v>
      </c>
      <c r="I625" s="68" t="s">
        <v>44</v>
      </c>
      <c r="J625" s="68" t="s">
        <v>44</v>
      </c>
      <c r="K625" s="68" t="s">
        <v>44</v>
      </c>
      <c r="L625" s="68" t="s">
        <v>44</v>
      </c>
      <c r="M625" s="68" t="s">
        <v>44</v>
      </c>
      <c r="N625" s="68" t="s">
        <v>44</v>
      </c>
      <c r="O625" s="68" t="s">
        <v>44</v>
      </c>
      <c r="P625" s="68" t="s">
        <v>44</v>
      </c>
      <c r="Q625" s="44">
        <f>COUNTIF(F625:P625,"ENTREGUE")/COUNTA(MESES[[#This Row],[FEV]:[DEZ]])</f>
        <v>1</v>
      </c>
    </row>
    <row r="626" spans="1:17" s="39" customFormat="1" ht="15" customHeight="1" x14ac:dyDescent="0.25">
      <c r="A626" s="86" t="s">
        <v>18</v>
      </c>
      <c r="B626" s="87" t="s">
        <v>641</v>
      </c>
      <c r="C626" s="93">
        <v>33049726</v>
      </c>
      <c r="D626" s="88" t="s">
        <v>687</v>
      </c>
      <c r="E626" s="68" t="s">
        <v>44</v>
      </c>
      <c r="F626" s="68" t="s">
        <v>44</v>
      </c>
      <c r="G626" s="68" t="s">
        <v>44</v>
      </c>
      <c r="H626" s="68" t="s">
        <v>44</v>
      </c>
      <c r="I626" s="68" t="s">
        <v>44</v>
      </c>
      <c r="J626" s="68" t="s">
        <v>44</v>
      </c>
      <c r="K626" s="68" t="s">
        <v>44</v>
      </c>
      <c r="L626" s="68" t="s">
        <v>44</v>
      </c>
      <c r="M626" s="68" t="s">
        <v>44</v>
      </c>
      <c r="N626" s="68" t="s">
        <v>44</v>
      </c>
      <c r="O626" s="68" t="s">
        <v>44</v>
      </c>
      <c r="P626" s="68" t="s">
        <v>44</v>
      </c>
      <c r="Q626" s="44">
        <f>COUNTIF(F626:P626,"ENTREGUE")/COUNTA(MESES[[#This Row],[FEV]:[DEZ]])</f>
        <v>1</v>
      </c>
    </row>
    <row r="627" spans="1:17" s="39" customFormat="1" ht="15" customHeight="1" x14ac:dyDescent="0.25">
      <c r="A627" s="86" t="s">
        <v>18</v>
      </c>
      <c r="B627" s="87" t="s">
        <v>641</v>
      </c>
      <c r="C627" s="93">
        <v>33191280</v>
      </c>
      <c r="D627" s="88" t="s">
        <v>688</v>
      </c>
      <c r="E627" s="68" t="s">
        <v>44</v>
      </c>
      <c r="F627" s="68" t="s">
        <v>44</v>
      </c>
      <c r="G627" s="68" t="s">
        <v>44</v>
      </c>
      <c r="H627" s="68" t="s">
        <v>44</v>
      </c>
      <c r="I627" s="68" t="s">
        <v>44</v>
      </c>
      <c r="J627" s="68" t="s">
        <v>44</v>
      </c>
      <c r="K627" s="68" t="s">
        <v>44</v>
      </c>
      <c r="L627" s="68" t="s">
        <v>44</v>
      </c>
      <c r="M627" s="68" t="s">
        <v>44</v>
      </c>
      <c r="N627" s="68" t="s">
        <v>44</v>
      </c>
      <c r="O627" s="68" t="s">
        <v>44</v>
      </c>
      <c r="P627" s="68" t="s">
        <v>44</v>
      </c>
      <c r="Q627" s="44">
        <f>COUNTIF(F627:P627,"ENTREGUE")/COUNTA(MESES[[#This Row],[FEV]:[DEZ]])</f>
        <v>1</v>
      </c>
    </row>
    <row r="628" spans="1:17" s="39" customFormat="1" ht="15" customHeight="1" x14ac:dyDescent="0.25">
      <c r="A628" s="86" t="s">
        <v>18</v>
      </c>
      <c r="B628" s="87" t="s">
        <v>641</v>
      </c>
      <c r="C628" s="93">
        <v>33048339</v>
      </c>
      <c r="D628" s="88" t="s">
        <v>689</v>
      </c>
      <c r="E628" s="68" t="s">
        <v>44</v>
      </c>
      <c r="F628" s="68" t="s">
        <v>44</v>
      </c>
      <c r="G628" s="68" t="s">
        <v>44</v>
      </c>
      <c r="H628" s="68" t="s">
        <v>44</v>
      </c>
      <c r="I628" s="68" t="s">
        <v>44</v>
      </c>
      <c r="J628" s="68" t="s">
        <v>44</v>
      </c>
      <c r="K628" s="68" t="s">
        <v>44</v>
      </c>
      <c r="L628" s="68" t="s">
        <v>44</v>
      </c>
      <c r="M628" s="68" t="s">
        <v>44</v>
      </c>
      <c r="N628" s="68" t="s">
        <v>44</v>
      </c>
      <c r="O628" s="68" t="s">
        <v>44</v>
      </c>
      <c r="P628" s="68" t="s">
        <v>44</v>
      </c>
      <c r="Q628" s="44">
        <f>COUNTIF(F628:P628,"ENTREGUE")/COUNTA(MESES[[#This Row],[FEV]:[DEZ]])</f>
        <v>1</v>
      </c>
    </row>
    <row r="629" spans="1:17" s="39" customFormat="1" ht="15" customHeight="1" x14ac:dyDescent="0.25">
      <c r="A629" s="86" t="s">
        <v>18</v>
      </c>
      <c r="B629" s="87" t="s">
        <v>641</v>
      </c>
      <c r="C629" s="93">
        <v>33049742</v>
      </c>
      <c r="D629" s="88" t="s">
        <v>690</v>
      </c>
      <c r="E629" s="68" t="s">
        <v>44</v>
      </c>
      <c r="F629" s="68" t="s">
        <v>44</v>
      </c>
      <c r="G629" s="68" t="s">
        <v>44</v>
      </c>
      <c r="H629" s="68" t="s">
        <v>44</v>
      </c>
      <c r="I629" s="68" t="s">
        <v>44</v>
      </c>
      <c r="J629" s="68" t="s">
        <v>44</v>
      </c>
      <c r="K629" s="68" t="s">
        <v>44</v>
      </c>
      <c r="L629" s="68" t="s">
        <v>44</v>
      </c>
      <c r="M629" s="68" t="s">
        <v>44</v>
      </c>
      <c r="N629" s="68" t="s">
        <v>44</v>
      </c>
      <c r="O629" s="68" t="s">
        <v>44</v>
      </c>
      <c r="P629" s="68" t="s">
        <v>44</v>
      </c>
      <c r="Q629" s="44">
        <f>COUNTIF(F629:P629,"ENTREGUE")/COUNTA(MESES[[#This Row],[FEV]:[DEZ]])</f>
        <v>1</v>
      </c>
    </row>
    <row r="630" spans="1:17" s="39" customFormat="1" ht="15" customHeight="1" x14ac:dyDescent="0.25">
      <c r="A630" s="86" t="s">
        <v>18</v>
      </c>
      <c r="B630" s="87" t="s">
        <v>641</v>
      </c>
      <c r="C630" s="93">
        <v>33048320</v>
      </c>
      <c r="D630" s="88" t="s">
        <v>691</v>
      </c>
      <c r="E630" s="68" t="s">
        <v>44</v>
      </c>
      <c r="F630" s="68" t="s">
        <v>44</v>
      </c>
      <c r="G630" s="68" t="s">
        <v>44</v>
      </c>
      <c r="H630" s="68" t="s">
        <v>44</v>
      </c>
      <c r="I630" s="68" t="s">
        <v>44</v>
      </c>
      <c r="J630" s="68" t="s">
        <v>44</v>
      </c>
      <c r="K630" s="68" t="s">
        <v>44</v>
      </c>
      <c r="L630" s="68" t="s">
        <v>44</v>
      </c>
      <c r="M630" s="68" t="s">
        <v>44</v>
      </c>
      <c r="N630" s="68" t="s">
        <v>44</v>
      </c>
      <c r="O630" s="68" t="s">
        <v>44</v>
      </c>
      <c r="P630" s="68" t="s">
        <v>44</v>
      </c>
      <c r="Q630" s="44">
        <f>COUNTIF(F630:P630,"ENTREGUE")/COUNTA(MESES[[#This Row],[FEV]:[DEZ]])</f>
        <v>1</v>
      </c>
    </row>
    <row r="631" spans="1:17" s="39" customFormat="1" ht="15" customHeight="1" x14ac:dyDescent="0.25">
      <c r="A631" s="86" t="s">
        <v>18</v>
      </c>
      <c r="B631" s="87" t="s">
        <v>641</v>
      </c>
      <c r="C631" s="93">
        <v>33099243</v>
      </c>
      <c r="D631" s="88" t="s">
        <v>692</v>
      </c>
      <c r="E631" s="68" t="s">
        <v>44</v>
      </c>
      <c r="F631" s="68" t="s">
        <v>44</v>
      </c>
      <c r="G631" s="68" t="s">
        <v>44</v>
      </c>
      <c r="H631" s="68" t="s">
        <v>44</v>
      </c>
      <c r="I631" s="68" t="s">
        <v>44</v>
      </c>
      <c r="J631" s="68" t="s">
        <v>44</v>
      </c>
      <c r="K631" s="68" t="s">
        <v>44</v>
      </c>
      <c r="L631" s="68" t="s">
        <v>44</v>
      </c>
      <c r="M631" s="68" t="s">
        <v>44</v>
      </c>
      <c r="N631" s="68" t="s">
        <v>44</v>
      </c>
      <c r="O631" s="68" t="s">
        <v>44</v>
      </c>
      <c r="P631" s="68" t="s">
        <v>44</v>
      </c>
      <c r="Q631" s="44">
        <f>COUNTIF(F631:P631,"ENTREGUE")/COUNTA(MESES[[#This Row],[FEV]:[DEZ]])</f>
        <v>1</v>
      </c>
    </row>
    <row r="632" spans="1:17" s="39" customFormat="1" ht="15" customHeight="1" x14ac:dyDescent="0.25">
      <c r="A632" s="86" t="s">
        <v>18</v>
      </c>
      <c r="B632" s="87" t="s">
        <v>641</v>
      </c>
      <c r="C632" s="93">
        <v>33101620</v>
      </c>
      <c r="D632" s="88" t="s">
        <v>693</v>
      </c>
      <c r="E632" s="68" t="s">
        <v>44</v>
      </c>
      <c r="F632" s="68" t="s">
        <v>44</v>
      </c>
      <c r="G632" s="68" t="s">
        <v>44</v>
      </c>
      <c r="H632" s="68" t="s">
        <v>44</v>
      </c>
      <c r="I632" s="68" t="s">
        <v>44</v>
      </c>
      <c r="J632" s="68" t="s">
        <v>44</v>
      </c>
      <c r="K632" s="68" t="s">
        <v>44</v>
      </c>
      <c r="L632" s="68" t="s">
        <v>44</v>
      </c>
      <c r="M632" s="68" t="s">
        <v>44</v>
      </c>
      <c r="N632" s="68" t="s">
        <v>44</v>
      </c>
      <c r="O632" s="68" t="s">
        <v>44</v>
      </c>
      <c r="P632" s="68" t="s">
        <v>44</v>
      </c>
      <c r="Q632" s="44">
        <f>COUNTIF(F632:P632,"ENTREGUE")/COUNTA(MESES[[#This Row],[FEV]:[DEZ]])</f>
        <v>1</v>
      </c>
    </row>
    <row r="633" spans="1:17" s="39" customFormat="1" ht="15" customHeight="1" x14ac:dyDescent="0.25">
      <c r="A633" s="85" t="s">
        <v>18</v>
      </c>
      <c r="B633" s="79" t="s">
        <v>641</v>
      </c>
      <c r="C633" s="82">
        <v>33048347</v>
      </c>
      <c r="D633" s="92" t="s">
        <v>694</v>
      </c>
      <c r="E633" s="68" t="s">
        <v>44</v>
      </c>
      <c r="F633" s="68" t="s">
        <v>44</v>
      </c>
      <c r="G633" s="68" t="s">
        <v>44</v>
      </c>
      <c r="H633" s="68" t="s">
        <v>44</v>
      </c>
      <c r="I633" s="68" t="s">
        <v>44</v>
      </c>
      <c r="J633" s="68" t="s">
        <v>44</v>
      </c>
      <c r="K633" s="68" t="s">
        <v>44</v>
      </c>
      <c r="L633" s="68" t="s">
        <v>44</v>
      </c>
      <c r="M633" s="68" t="s">
        <v>44</v>
      </c>
      <c r="N633" s="68" t="s">
        <v>44</v>
      </c>
      <c r="O633" s="68" t="s">
        <v>44</v>
      </c>
      <c r="P633" s="68" t="s">
        <v>44</v>
      </c>
      <c r="Q633" s="44">
        <f>COUNTIF(F633:P633,"ENTREGUE")/COUNTA(MESES[[#This Row],[FEV]:[DEZ]])</f>
        <v>1</v>
      </c>
    </row>
    <row r="634" spans="1:17" s="39" customFormat="1" ht="15" customHeight="1" x14ac:dyDescent="0.25">
      <c r="A634" s="86" t="s">
        <v>18</v>
      </c>
      <c r="B634" s="87" t="s">
        <v>641</v>
      </c>
      <c r="C634" s="93">
        <v>33099073</v>
      </c>
      <c r="D634" s="88" t="s">
        <v>695</v>
      </c>
      <c r="E634" s="68" t="s">
        <v>44</v>
      </c>
      <c r="F634" s="68" t="s">
        <v>44</v>
      </c>
      <c r="G634" s="68" t="s">
        <v>44</v>
      </c>
      <c r="H634" s="68" t="s">
        <v>44</v>
      </c>
      <c r="I634" s="68" t="s">
        <v>44</v>
      </c>
      <c r="J634" s="68" t="s">
        <v>44</v>
      </c>
      <c r="K634" s="68" t="s">
        <v>44</v>
      </c>
      <c r="L634" s="68" t="s">
        <v>44</v>
      </c>
      <c r="M634" s="68" t="s">
        <v>44</v>
      </c>
      <c r="N634" s="68" t="s">
        <v>44</v>
      </c>
      <c r="O634" s="68" t="s">
        <v>44</v>
      </c>
      <c r="P634" s="68" t="s">
        <v>44</v>
      </c>
      <c r="Q634" s="44">
        <f>COUNTIF(F634:P634,"ENTREGUE")/COUNTA(MESES[[#This Row],[FEV]:[DEZ]])</f>
        <v>1</v>
      </c>
    </row>
    <row r="635" spans="1:17" s="39" customFormat="1" ht="15" customHeight="1" x14ac:dyDescent="0.25">
      <c r="A635" s="86" t="s">
        <v>18</v>
      </c>
      <c r="B635" s="87" t="s">
        <v>641</v>
      </c>
      <c r="C635" s="93">
        <v>33110220</v>
      </c>
      <c r="D635" s="88" t="s">
        <v>696</v>
      </c>
      <c r="E635" s="68" t="s">
        <v>44</v>
      </c>
      <c r="F635" s="68" t="s">
        <v>44</v>
      </c>
      <c r="G635" s="68" t="s">
        <v>44</v>
      </c>
      <c r="H635" s="68" t="s">
        <v>44</v>
      </c>
      <c r="I635" s="68" t="s">
        <v>44</v>
      </c>
      <c r="J635" s="68" t="s">
        <v>44</v>
      </c>
      <c r="K635" s="68" t="s">
        <v>44</v>
      </c>
      <c r="L635" s="68" t="s">
        <v>44</v>
      </c>
      <c r="M635" s="68" t="s">
        <v>44</v>
      </c>
      <c r="N635" s="68" t="s">
        <v>44</v>
      </c>
      <c r="O635" s="68" t="s">
        <v>44</v>
      </c>
      <c r="P635" s="68" t="s">
        <v>44</v>
      </c>
      <c r="Q635" s="44">
        <f>COUNTIF(F635:P635,"ENTREGUE")/COUNTA(MESES[[#This Row],[FEV]:[DEZ]])</f>
        <v>1</v>
      </c>
    </row>
    <row r="636" spans="1:17" s="39" customFormat="1" ht="15" customHeight="1" x14ac:dyDescent="0.25">
      <c r="A636" s="86" t="s">
        <v>18</v>
      </c>
      <c r="B636" s="87" t="s">
        <v>641</v>
      </c>
      <c r="C636" s="93">
        <v>33049700</v>
      </c>
      <c r="D636" s="88" t="s">
        <v>697</v>
      </c>
      <c r="E636" s="68" t="s">
        <v>44</v>
      </c>
      <c r="F636" s="68" t="s">
        <v>44</v>
      </c>
      <c r="G636" s="68" t="s">
        <v>44</v>
      </c>
      <c r="H636" s="68" t="s">
        <v>44</v>
      </c>
      <c r="I636" s="68" t="s">
        <v>44</v>
      </c>
      <c r="J636" s="68" t="s">
        <v>44</v>
      </c>
      <c r="K636" s="68" t="s">
        <v>44</v>
      </c>
      <c r="L636" s="68" t="s">
        <v>44</v>
      </c>
      <c r="M636" s="68" t="s">
        <v>44</v>
      </c>
      <c r="N636" s="68" t="s">
        <v>44</v>
      </c>
      <c r="O636" s="68" t="s">
        <v>44</v>
      </c>
      <c r="P636" s="68" t="s">
        <v>44</v>
      </c>
      <c r="Q636" s="44">
        <f>COUNTIF(F636:P636,"ENTREGUE")/COUNTA(MESES[[#This Row],[FEV]:[DEZ]])</f>
        <v>1</v>
      </c>
    </row>
    <row r="637" spans="1:17" s="39" customFormat="1" ht="15" customHeight="1" x14ac:dyDescent="0.25">
      <c r="A637" s="86" t="s">
        <v>18</v>
      </c>
      <c r="B637" s="87" t="s">
        <v>641</v>
      </c>
      <c r="C637" s="93">
        <v>33099766</v>
      </c>
      <c r="D637" s="88" t="s">
        <v>698</v>
      </c>
      <c r="E637" s="68" t="s">
        <v>44</v>
      </c>
      <c r="F637" s="68" t="s">
        <v>44</v>
      </c>
      <c r="G637" s="68" t="s">
        <v>44</v>
      </c>
      <c r="H637" s="68" t="s">
        <v>44</v>
      </c>
      <c r="I637" s="68" t="s">
        <v>44</v>
      </c>
      <c r="J637" s="68" t="s">
        <v>44</v>
      </c>
      <c r="K637" s="68" t="s">
        <v>44</v>
      </c>
      <c r="L637" s="68" t="s">
        <v>44</v>
      </c>
      <c r="M637" s="68" t="s">
        <v>44</v>
      </c>
      <c r="N637" s="68" t="s">
        <v>44</v>
      </c>
      <c r="O637" s="68" t="s">
        <v>44</v>
      </c>
      <c r="P637" s="68" t="s">
        <v>44</v>
      </c>
      <c r="Q637" s="44">
        <f>COUNTIF(F637:P637,"ENTREGUE")/COUNTA(MESES[[#This Row],[FEV]:[DEZ]])</f>
        <v>1</v>
      </c>
    </row>
    <row r="638" spans="1:17" s="39" customFormat="1" ht="15" customHeight="1" x14ac:dyDescent="0.25">
      <c r="A638" s="86" t="s">
        <v>18</v>
      </c>
      <c r="B638" s="87" t="s">
        <v>641</v>
      </c>
      <c r="C638" s="93">
        <v>33099235</v>
      </c>
      <c r="D638" s="88" t="s">
        <v>699</v>
      </c>
      <c r="E638" s="68" t="s">
        <v>44</v>
      </c>
      <c r="F638" s="68" t="s">
        <v>44</v>
      </c>
      <c r="G638" s="68" t="s">
        <v>44</v>
      </c>
      <c r="H638" s="68" t="s">
        <v>44</v>
      </c>
      <c r="I638" s="68" t="s">
        <v>44</v>
      </c>
      <c r="J638" s="68" t="s">
        <v>44</v>
      </c>
      <c r="K638" s="68" t="s">
        <v>44</v>
      </c>
      <c r="L638" s="68" t="s">
        <v>44</v>
      </c>
      <c r="M638" s="68" t="s">
        <v>44</v>
      </c>
      <c r="N638" s="68" t="s">
        <v>44</v>
      </c>
      <c r="O638" s="68" t="s">
        <v>44</v>
      </c>
      <c r="P638" s="68" t="s">
        <v>44</v>
      </c>
      <c r="Q638" s="44">
        <f>COUNTIF(F638:P638,"ENTREGUE")/COUNTA(MESES[[#This Row],[FEV]:[DEZ]])</f>
        <v>1</v>
      </c>
    </row>
    <row r="639" spans="1:17" s="39" customFormat="1" ht="15" customHeight="1" x14ac:dyDescent="0.25">
      <c r="A639" s="86" t="s">
        <v>18</v>
      </c>
      <c r="B639" s="87" t="s">
        <v>641</v>
      </c>
      <c r="C639" s="93">
        <v>33048312</v>
      </c>
      <c r="D639" s="88" t="s">
        <v>700</v>
      </c>
      <c r="E639" s="68" t="s">
        <v>44</v>
      </c>
      <c r="F639" s="68" t="s">
        <v>44</v>
      </c>
      <c r="G639" s="68" t="s">
        <v>44</v>
      </c>
      <c r="H639" s="68" t="s">
        <v>44</v>
      </c>
      <c r="I639" s="68" t="s">
        <v>44</v>
      </c>
      <c r="J639" s="68" t="s">
        <v>44</v>
      </c>
      <c r="K639" s="68" t="s">
        <v>44</v>
      </c>
      <c r="L639" s="68" t="s">
        <v>44</v>
      </c>
      <c r="M639" s="68" t="s">
        <v>44</v>
      </c>
      <c r="N639" s="68" t="s">
        <v>44</v>
      </c>
      <c r="O639" s="68" t="s">
        <v>44</v>
      </c>
      <c r="P639" s="68" t="s">
        <v>44</v>
      </c>
      <c r="Q639" s="44">
        <f>COUNTIF(F639:P639,"ENTREGUE")/COUNTA(MESES[[#This Row],[FEV]:[DEZ]])</f>
        <v>1</v>
      </c>
    </row>
    <row r="640" spans="1:17" s="39" customFormat="1" ht="15" customHeight="1" x14ac:dyDescent="0.25">
      <c r="A640" s="86" t="s">
        <v>18</v>
      </c>
      <c r="B640" s="87" t="s">
        <v>641</v>
      </c>
      <c r="C640" s="93">
        <v>33049718</v>
      </c>
      <c r="D640" s="88" t="s">
        <v>701</v>
      </c>
      <c r="E640" s="68" t="s">
        <v>44</v>
      </c>
      <c r="F640" s="68" t="s">
        <v>44</v>
      </c>
      <c r="G640" s="68" t="s">
        <v>44</v>
      </c>
      <c r="H640" s="68" t="s">
        <v>44</v>
      </c>
      <c r="I640" s="68" t="s">
        <v>44</v>
      </c>
      <c r="J640" s="68" t="s">
        <v>44</v>
      </c>
      <c r="K640" s="68" t="s">
        <v>44</v>
      </c>
      <c r="L640" s="68" t="s">
        <v>44</v>
      </c>
      <c r="M640" s="68" t="s">
        <v>44</v>
      </c>
      <c r="N640" s="68" t="s">
        <v>44</v>
      </c>
      <c r="O640" s="68" t="s">
        <v>44</v>
      </c>
      <c r="P640" s="68" t="s">
        <v>44</v>
      </c>
      <c r="Q640" s="44">
        <f>COUNTIF(F640:P640,"ENTREGUE")/COUNTA(MESES[[#This Row],[FEV]:[DEZ]])</f>
        <v>1</v>
      </c>
    </row>
    <row r="641" spans="1:17" s="39" customFormat="1" ht="15" customHeight="1" x14ac:dyDescent="0.25">
      <c r="A641" s="86" t="s">
        <v>18</v>
      </c>
      <c r="B641" s="87" t="s">
        <v>641</v>
      </c>
      <c r="C641" s="93">
        <v>33099200</v>
      </c>
      <c r="D641" s="88" t="s">
        <v>702</v>
      </c>
      <c r="E641" s="68" t="s">
        <v>44</v>
      </c>
      <c r="F641" s="68" t="s">
        <v>44</v>
      </c>
      <c r="G641" s="68" t="s">
        <v>44</v>
      </c>
      <c r="H641" s="68" t="s">
        <v>44</v>
      </c>
      <c r="I641" s="68" t="s">
        <v>44</v>
      </c>
      <c r="J641" s="68" t="s">
        <v>44</v>
      </c>
      <c r="K641" s="68" t="s">
        <v>44</v>
      </c>
      <c r="L641" s="68" t="s">
        <v>44</v>
      </c>
      <c r="M641" s="68" t="s">
        <v>44</v>
      </c>
      <c r="N641" s="68" t="s">
        <v>44</v>
      </c>
      <c r="O641" s="68" t="s">
        <v>44</v>
      </c>
      <c r="P641" s="68" t="s">
        <v>44</v>
      </c>
      <c r="Q641" s="44">
        <f>COUNTIF(F641:P641,"ENTREGUE")/COUNTA(MESES[[#This Row],[FEV]:[DEZ]])</f>
        <v>1</v>
      </c>
    </row>
    <row r="642" spans="1:17" s="39" customFormat="1" ht="15" customHeight="1" x14ac:dyDescent="0.25">
      <c r="A642" s="86" t="s">
        <v>18</v>
      </c>
      <c r="B642" s="87" t="s">
        <v>641</v>
      </c>
      <c r="C642" s="93">
        <v>33101655</v>
      </c>
      <c r="D642" s="88" t="s">
        <v>703</v>
      </c>
      <c r="E642" s="68" t="s">
        <v>44</v>
      </c>
      <c r="F642" s="68" t="s">
        <v>44</v>
      </c>
      <c r="G642" s="68" t="s">
        <v>44</v>
      </c>
      <c r="H642" s="68" t="s">
        <v>44</v>
      </c>
      <c r="I642" s="68" t="s">
        <v>44</v>
      </c>
      <c r="J642" s="68" t="s">
        <v>44</v>
      </c>
      <c r="K642" s="68" t="s">
        <v>44</v>
      </c>
      <c r="L642" s="68" t="s">
        <v>44</v>
      </c>
      <c r="M642" s="68" t="s">
        <v>44</v>
      </c>
      <c r="N642" s="68" t="s">
        <v>44</v>
      </c>
      <c r="O642" s="68" t="s">
        <v>44</v>
      </c>
      <c r="P642" s="68" t="s">
        <v>44</v>
      </c>
      <c r="Q642" s="44">
        <f>COUNTIF(F642:P642,"ENTREGUE")/COUNTA(MESES[[#This Row],[FEV]:[DEZ]])</f>
        <v>1</v>
      </c>
    </row>
    <row r="643" spans="1:17" s="39" customFormat="1" ht="15" customHeight="1" x14ac:dyDescent="0.25">
      <c r="A643" s="86" t="s">
        <v>18</v>
      </c>
      <c r="B643" s="87" t="s">
        <v>641</v>
      </c>
      <c r="C643" s="93">
        <v>33098816</v>
      </c>
      <c r="D643" s="88" t="s">
        <v>704</v>
      </c>
      <c r="E643" s="68" t="s">
        <v>44</v>
      </c>
      <c r="F643" s="68" t="s">
        <v>44</v>
      </c>
      <c r="G643" s="68" t="s">
        <v>44</v>
      </c>
      <c r="H643" s="68" t="s">
        <v>44</v>
      </c>
      <c r="I643" s="68" t="s">
        <v>44</v>
      </c>
      <c r="J643" s="68" t="s">
        <v>44</v>
      </c>
      <c r="K643" s="68" t="s">
        <v>44</v>
      </c>
      <c r="L643" s="68" t="s">
        <v>44</v>
      </c>
      <c r="M643" s="68" t="s">
        <v>44</v>
      </c>
      <c r="N643" s="68" t="s">
        <v>44</v>
      </c>
      <c r="O643" s="68" t="s">
        <v>44</v>
      </c>
      <c r="P643" s="68" t="s">
        <v>44</v>
      </c>
      <c r="Q643" s="44">
        <f>COUNTIF(F643:P643,"ENTREGUE")/COUNTA(MESES[[#This Row],[FEV]:[DEZ]])</f>
        <v>1</v>
      </c>
    </row>
    <row r="644" spans="1:17" s="39" customFormat="1" ht="15" customHeight="1" x14ac:dyDescent="0.25">
      <c r="A644" s="86" t="s">
        <v>18</v>
      </c>
      <c r="B644" s="87" t="s">
        <v>641</v>
      </c>
      <c r="C644" s="93">
        <v>33097810</v>
      </c>
      <c r="D644" s="88" t="s">
        <v>705</v>
      </c>
      <c r="E644" s="68" t="s">
        <v>44</v>
      </c>
      <c r="F644" s="68" t="s">
        <v>44</v>
      </c>
      <c r="G644" s="68" t="s">
        <v>44</v>
      </c>
      <c r="H644" s="68" t="s">
        <v>44</v>
      </c>
      <c r="I644" s="68" t="s">
        <v>44</v>
      </c>
      <c r="J644" s="68" t="s">
        <v>44</v>
      </c>
      <c r="K644" s="68" t="s">
        <v>44</v>
      </c>
      <c r="L644" s="68" t="s">
        <v>44</v>
      </c>
      <c r="M644" s="68" t="s">
        <v>44</v>
      </c>
      <c r="N644" s="68" t="s">
        <v>44</v>
      </c>
      <c r="O644" s="68" t="s">
        <v>44</v>
      </c>
      <c r="P644" s="68" t="s">
        <v>44</v>
      </c>
      <c r="Q644" s="44">
        <f>COUNTIF(F644:P644,"ENTREGUE")/COUNTA(MESES[[#This Row],[FEV]:[DEZ]])</f>
        <v>1</v>
      </c>
    </row>
    <row r="645" spans="1:17" s="39" customFormat="1" ht="15" customHeight="1" x14ac:dyDescent="0.25">
      <c r="A645" s="86" t="s">
        <v>18</v>
      </c>
      <c r="B645" s="87" t="s">
        <v>641</v>
      </c>
      <c r="C645" s="93">
        <v>33099286</v>
      </c>
      <c r="D645" s="88" t="s">
        <v>706</v>
      </c>
      <c r="E645" s="68" t="s">
        <v>44</v>
      </c>
      <c r="F645" s="68" t="s">
        <v>44</v>
      </c>
      <c r="G645" s="68" t="s">
        <v>44</v>
      </c>
      <c r="H645" s="68" t="s">
        <v>44</v>
      </c>
      <c r="I645" s="68" t="s">
        <v>44</v>
      </c>
      <c r="J645" s="68" t="s">
        <v>44</v>
      </c>
      <c r="K645" s="68" t="s">
        <v>44</v>
      </c>
      <c r="L645" s="68" t="s">
        <v>44</v>
      </c>
      <c r="M645" s="68" t="s">
        <v>44</v>
      </c>
      <c r="N645" s="68" t="s">
        <v>44</v>
      </c>
      <c r="O645" s="68" t="s">
        <v>44</v>
      </c>
      <c r="P645" s="68" t="s">
        <v>44</v>
      </c>
      <c r="Q645" s="44">
        <f>COUNTIF(F645:P645,"ENTREGUE")/COUNTA(MESES[[#This Row],[FEV]:[DEZ]])</f>
        <v>1</v>
      </c>
    </row>
    <row r="646" spans="1:17" s="39" customFormat="1" ht="15" customHeight="1" x14ac:dyDescent="0.25">
      <c r="A646" s="86" t="s">
        <v>18</v>
      </c>
      <c r="B646" s="87" t="s">
        <v>641</v>
      </c>
      <c r="C646" s="93">
        <v>33049696</v>
      </c>
      <c r="D646" s="88" t="s">
        <v>707</v>
      </c>
      <c r="E646" s="68" t="s">
        <v>44</v>
      </c>
      <c r="F646" s="68" t="s">
        <v>44</v>
      </c>
      <c r="G646" s="68" t="s">
        <v>44</v>
      </c>
      <c r="H646" s="68" t="s">
        <v>44</v>
      </c>
      <c r="I646" s="68" t="s">
        <v>44</v>
      </c>
      <c r="J646" s="68" t="s">
        <v>44</v>
      </c>
      <c r="K646" s="68" t="s">
        <v>44</v>
      </c>
      <c r="L646" s="68" t="s">
        <v>44</v>
      </c>
      <c r="M646" s="68" t="s">
        <v>44</v>
      </c>
      <c r="N646" s="68" t="s">
        <v>44</v>
      </c>
      <c r="O646" s="68" t="s">
        <v>44</v>
      </c>
      <c r="P646" s="68" t="s">
        <v>44</v>
      </c>
      <c r="Q646" s="44">
        <f>COUNTIF(F646:P646,"ENTREGUE")/COUNTA(MESES[[#This Row],[FEV]:[DEZ]])</f>
        <v>1</v>
      </c>
    </row>
    <row r="647" spans="1:17" s="39" customFormat="1" ht="15" customHeight="1" x14ac:dyDescent="0.25">
      <c r="A647" s="86" t="s">
        <v>18</v>
      </c>
      <c r="B647" s="87" t="s">
        <v>641</v>
      </c>
      <c r="C647" s="93">
        <v>33099227</v>
      </c>
      <c r="D647" s="88" t="s">
        <v>708</v>
      </c>
      <c r="E647" s="68" t="s">
        <v>44</v>
      </c>
      <c r="F647" s="68" t="s">
        <v>44</v>
      </c>
      <c r="G647" s="68" t="s">
        <v>44</v>
      </c>
      <c r="H647" s="68" t="s">
        <v>44</v>
      </c>
      <c r="I647" s="68" t="s">
        <v>44</v>
      </c>
      <c r="J647" s="68" t="s">
        <v>44</v>
      </c>
      <c r="K647" s="68" t="s">
        <v>44</v>
      </c>
      <c r="L647" s="68" t="s">
        <v>44</v>
      </c>
      <c r="M647" s="68" t="s">
        <v>44</v>
      </c>
      <c r="N647" s="68" t="s">
        <v>44</v>
      </c>
      <c r="O647" s="68" t="s">
        <v>44</v>
      </c>
      <c r="P647" s="68" t="s">
        <v>44</v>
      </c>
      <c r="Q647" s="44">
        <f>COUNTIF(F647:P647,"ENTREGUE")/COUNTA(MESES[[#This Row],[FEV]:[DEZ]])</f>
        <v>1</v>
      </c>
    </row>
    <row r="648" spans="1:17" s="39" customFormat="1" ht="15" customHeight="1" x14ac:dyDescent="0.25">
      <c r="A648" s="86" t="s">
        <v>18</v>
      </c>
      <c r="B648" s="87" t="s">
        <v>641</v>
      </c>
      <c r="C648" s="93">
        <v>33097895</v>
      </c>
      <c r="D648" s="94" t="s">
        <v>709</v>
      </c>
      <c r="E648" s="68" t="s">
        <v>44</v>
      </c>
      <c r="F648" s="68" t="s">
        <v>44</v>
      </c>
      <c r="G648" s="68" t="s">
        <v>44</v>
      </c>
      <c r="H648" s="68" t="s">
        <v>44</v>
      </c>
      <c r="I648" s="68" t="s">
        <v>44</v>
      </c>
      <c r="J648" s="68" t="s">
        <v>44</v>
      </c>
      <c r="K648" s="68" t="s">
        <v>44</v>
      </c>
      <c r="L648" s="68" t="s">
        <v>44</v>
      </c>
      <c r="M648" s="68" t="s">
        <v>44</v>
      </c>
      <c r="N648" s="68" t="s">
        <v>44</v>
      </c>
      <c r="O648" s="68" t="s">
        <v>44</v>
      </c>
      <c r="P648" s="68" t="s">
        <v>44</v>
      </c>
      <c r="Q648" s="44">
        <f>COUNTIF(F648:P648,"ENTREGUE")/COUNTA(MESES[[#This Row],[FEV]:[DEZ]])</f>
        <v>1</v>
      </c>
    </row>
    <row r="649" spans="1:17" s="39" customFormat="1" ht="15" customHeight="1" x14ac:dyDescent="0.25">
      <c r="A649" s="86" t="s">
        <v>18</v>
      </c>
      <c r="B649" s="87" t="s">
        <v>641</v>
      </c>
      <c r="C649" s="93">
        <v>33099189</v>
      </c>
      <c r="D649" s="94" t="s">
        <v>710</v>
      </c>
      <c r="E649" s="68" t="s">
        <v>44</v>
      </c>
      <c r="F649" s="68" t="s">
        <v>44</v>
      </c>
      <c r="G649" s="68" t="s">
        <v>44</v>
      </c>
      <c r="H649" s="68" t="s">
        <v>44</v>
      </c>
      <c r="I649" s="68" t="s">
        <v>44</v>
      </c>
      <c r="J649" s="68" t="s">
        <v>44</v>
      </c>
      <c r="K649" s="68" t="s">
        <v>44</v>
      </c>
      <c r="L649" s="68" t="s">
        <v>44</v>
      </c>
      <c r="M649" s="68" t="s">
        <v>44</v>
      </c>
      <c r="N649" s="68" t="s">
        <v>44</v>
      </c>
      <c r="O649" s="68" t="s">
        <v>44</v>
      </c>
      <c r="P649" s="68" t="s">
        <v>44</v>
      </c>
      <c r="Q649" s="44">
        <f>COUNTIF(F649:P649,"ENTREGUE")/COUNTA(MESES[[#This Row],[FEV]:[DEZ]])</f>
        <v>1</v>
      </c>
    </row>
    <row r="650" spans="1:17" s="39" customFormat="1" ht="15" customHeight="1" x14ac:dyDescent="0.25">
      <c r="A650" s="86" t="s">
        <v>18</v>
      </c>
      <c r="B650" s="87" t="s">
        <v>641</v>
      </c>
      <c r="C650" s="93">
        <v>33096694</v>
      </c>
      <c r="D650" s="88" t="s">
        <v>711</v>
      </c>
      <c r="E650" s="68" t="s">
        <v>44</v>
      </c>
      <c r="F650" s="68" t="s">
        <v>44</v>
      </c>
      <c r="G650" s="68" t="s">
        <v>44</v>
      </c>
      <c r="H650" s="68" t="s">
        <v>44</v>
      </c>
      <c r="I650" s="68" t="s">
        <v>44</v>
      </c>
      <c r="J650" s="68" t="s">
        <v>44</v>
      </c>
      <c r="K650" s="68" t="s">
        <v>44</v>
      </c>
      <c r="L650" s="68" t="s">
        <v>44</v>
      </c>
      <c r="M650" s="68" t="s">
        <v>44</v>
      </c>
      <c r="N650" s="68" t="s">
        <v>44</v>
      </c>
      <c r="O650" s="68" t="s">
        <v>44</v>
      </c>
      <c r="P650" s="68" t="s">
        <v>44</v>
      </c>
      <c r="Q650" s="44">
        <f>COUNTIF(F650:P650,"ENTREGUE")/COUNTA(MESES[[#This Row],[FEV]:[DEZ]])</f>
        <v>1</v>
      </c>
    </row>
    <row r="651" spans="1:17" s="39" customFormat="1" ht="15" customHeight="1" x14ac:dyDescent="0.25">
      <c r="A651" s="86" t="s">
        <v>18</v>
      </c>
      <c r="B651" s="87" t="s">
        <v>641</v>
      </c>
      <c r="C651" s="93">
        <v>33048835</v>
      </c>
      <c r="D651" s="88" t="s">
        <v>712</v>
      </c>
      <c r="E651" s="68" t="s">
        <v>44</v>
      </c>
      <c r="F651" s="68" t="s">
        <v>44</v>
      </c>
      <c r="G651" s="68" t="s">
        <v>44</v>
      </c>
      <c r="H651" s="68" t="s">
        <v>44</v>
      </c>
      <c r="I651" s="68" t="s">
        <v>44</v>
      </c>
      <c r="J651" s="68" t="s">
        <v>44</v>
      </c>
      <c r="K651" s="68" t="s">
        <v>44</v>
      </c>
      <c r="L651" s="68" t="s">
        <v>44</v>
      </c>
      <c r="M651" s="68" t="s">
        <v>44</v>
      </c>
      <c r="N651" s="68" t="s">
        <v>44</v>
      </c>
      <c r="O651" s="68" t="s">
        <v>44</v>
      </c>
      <c r="P651" s="68" t="s">
        <v>44</v>
      </c>
      <c r="Q651" s="44">
        <f>COUNTIF(F651:P651,"ENTREGUE")/COUNTA(MESES[[#This Row],[FEV]:[DEZ]])</f>
        <v>1</v>
      </c>
    </row>
    <row r="652" spans="1:17" s="39" customFormat="1" ht="15" customHeight="1" x14ac:dyDescent="0.25">
      <c r="A652" s="86" t="s">
        <v>18</v>
      </c>
      <c r="B652" s="87" t="s">
        <v>641</v>
      </c>
      <c r="C652" s="93">
        <v>33049947</v>
      </c>
      <c r="D652" s="88" t="s">
        <v>713</v>
      </c>
      <c r="E652" s="68" t="s">
        <v>44</v>
      </c>
      <c r="F652" s="68" t="s">
        <v>44</v>
      </c>
      <c r="G652" s="68" t="s">
        <v>44</v>
      </c>
      <c r="H652" s="68" t="s">
        <v>44</v>
      </c>
      <c r="I652" s="68" t="s">
        <v>44</v>
      </c>
      <c r="J652" s="68" t="s">
        <v>44</v>
      </c>
      <c r="K652" s="68" t="s">
        <v>44</v>
      </c>
      <c r="L652" s="68" t="s">
        <v>44</v>
      </c>
      <c r="M652" s="68" t="s">
        <v>44</v>
      </c>
      <c r="N652" s="68" t="s">
        <v>44</v>
      </c>
      <c r="O652" s="68" t="s">
        <v>44</v>
      </c>
      <c r="P652" s="68" t="s">
        <v>44</v>
      </c>
      <c r="Q652" s="44">
        <f>COUNTIF(F652:P652,"ENTREGUE")/COUNTA(MESES[[#This Row],[FEV]:[DEZ]])</f>
        <v>1</v>
      </c>
    </row>
    <row r="653" spans="1:17" s="39" customFormat="1" ht="15" customHeight="1" x14ac:dyDescent="0.25">
      <c r="A653" s="86" t="s">
        <v>18</v>
      </c>
      <c r="B653" s="87" t="s">
        <v>641</v>
      </c>
      <c r="C653" s="93">
        <v>33048843</v>
      </c>
      <c r="D653" s="88" t="s">
        <v>714</v>
      </c>
      <c r="E653" s="68" t="s">
        <v>44</v>
      </c>
      <c r="F653" s="68" t="s">
        <v>44</v>
      </c>
      <c r="G653" s="68" t="s">
        <v>44</v>
      </c>
      <c r="H653" s="68" t="s">
        <v>44</v>
      </c>
      <c r="I653" s="68" t="s">
        <v>44</v>
      </c>
      <c r="J653" s="68" t="s">
        <v>44</v>
      </c>
      <c r="K653" s="68" t="s">
        <v>44</v>
      </c>
      <c r="L653" s="68" t="s">
        <v>44</v>
      </c>
      <c r="M653" s="68" t="s">
        <v>44</v>
      </c>
      <c r="N653" s="68" t="s">
        <v>44</v>
      </c>
      <c r="O653" s="68" t="s">
        <v>44</v>
      </c>
      <c r="P653" s="68" t="s">
        <v>44</v>
      </c>
      <c r="Q653" s="44">
        <f>COUNTIF(F653:P653,"ENTREGUE")/COUNTA(MESES[[#This Row],[FEV]:[DEZ]])</f>
        <v>1</v>
      </c>
    </row>
    <row r="654" spans="1:17" s="39" customFormat="1" ht="15" customHeight="1" x14ac:dyDescent="0.25">
      <c r="A654" s="86" t="s">
        <v>18</v>
      </c>
      <c r="B654" s="87" t="s">
        <v>641</v>
      </c>
      <c r="C654" s="93">
        <v>33048916</v>
      </c>
      <c r="D654" s="88" t="s">
        <v>715</v>
      </c>
      <c r="E654" s="68" t="s">
        <v>44</v>
      </c>
      <c r="F654" s="68" t="s">
        <v>44</v>
      </c>
      <c r="G654" s="68" t="s">
        <v>44</v>
      </c>
      <c r="H654" s="68" t="s">
        <v>44</v>
      </c>
      <c r="I654" s="68" t="s">
        <v>44</v>
      </c>
      <c r="J654" s="68" t="s">
        <v>44</v>
      </c>
      <c r="K654" s="68" t="s">
        <v>44</v>
      </c>
      <c r="L654" s="68" t="s">
        <v>44</v>
      </c>
      <c r="M654" s="68" t="s">
        <v>44</v>
      </c>
      <c r="N654" s="68" t="s">
        <v>44</v>
      </c>
      <c r="O654" s="68" t="s">
        <v>44</v>
      </c>
      <c r="P654" s="68" t="s">
        <v>44</v>
      </c>
      <c r="Q654" s="44">
        <f>COUNTIF(F654:P654,"ENTREGUE")/COUNTA(MESES[[#This Row],[FEV]:[DEZ]])</f>
        <v>1</v>
      </c>
    </row>
    <row r="655" spans="1:17" s="39" customFormat="1" ht="15" customHeight="1" x14ac:dyDescent="0.25">
      <c r="A655" s="86" t="s">
        <v>18</v>
      </c>
      <c r="B655" s="87" t="s">
        <v>641</v>
      </c>
      <c r="C655" s="93">
        <v>33049998</v>
      </c>
      <c r="D655" s="88" t="s">
        <v>716</v>
      </c>
      <c r="E655" s="68" t="s">
        <v>44</v>
      </c>
      <c r="F655" s="68" t="s">
        <v>44</v>
      </c>
      <c r="G655" s="68" t="s">
        <v>44</v>
      </c>
      <c r="H655" s="68" t="s">
        <v>44</v>
      </c>
      <c r="I655" s="68" t="s">
        <v>44</v>
      </c>
      <c r="J655" s="68" t="s">
        <v>44</v>
      </c>
      <c r="K655" s="68" t="s">
        <v>44</v>
      </c>
      <c r="L655" s="68" t="s">
        <v>44</v>
      </c>
      <c r="M655" s="68" t="s">
        <v>44</v>
      </c>
      <c r="N655" s="68" t="s">
        <v>44</v>
      </c>
      <c r="O655" s="68" t="s">
        <v>44</v>
      </c>
      <c r="P655" s="68" t="s">
        <v>44</v>
      </c>
      <c r="Q655" s="44">
        <f>COUNTIF(F655:P655,"ENTREGUE")/COUNTA(MESES[[#This Row],[FEV]:[DEZ]])</f>
        <v>1</v>
      </c>
    </row>
    <row r="656" spans="1:17" s="39" customFormat="1" ht="15" customHeight="1" x14ac:dyDescent="0.25">
      <c r="A656" s="86" t="s">
        <v>18</v>
      </c>
      <c r="B656" s="87" t="s">
        <v>641</v>
      </c>
      <c r="C656" s="93">
        <v>33050040</v>
      </c>
      <c r="D656" s="88" t="s">
        <v>717</v>
      </c>
      <c r="E656" s="68" t="s">
        <v>44</v>
      </c>
      <c r="F656" s="68" t="s">
        <v>44</v>
      </c>
      <c r="G656" s="68" t="s">
        <v>44</v>
      </c>
      <c r="H656" s="68" t="s">
        <v>44</v>
      </c>
      <c r="I656" s="68" t="s">
        <v>44</v>
      </c>
      <c r="J656" s="68" t="s">
        <v>44</v>
      </c>
      <c r="K656" s="68" t="s">
        <v>44</v>
      </c>
      <c r="L656" s="68" t="s">
        <v>44</v>
      </c>
      <c r="M656" s="68" t="s">
        <v>44</v>
      </c>
      <c r="N656" s="68" t="s">
        <v>44</v>
      </c>
      <c r="O656" s="68" t="s">
        <v>44</v>
      </c>
      <c r="P656" s="68" t="s">
        <v>44</v>
      </c>
      <c r="Q656" s="44">
        <f>COUNTIF(F656:P656,"ENTREGUE")/COUNTA(MESES[[#This Row],[FEV]:[DEZ]])</f>
        <v>1</v>
      </c>
    </row>
    <row r="657" spans="1:17" s="39" customFormat="1" ht="15" customHeight="1" x14ac:dyDescent="0.25">
      <c r="A657" s="86" t="s">
        <v>18</v>
      </c>
      <c r="B657" s="87" t="s">
        <v>641</v>
      </c>
      <c r="C657" s="93">
        <v>33050058</v>
      </c>
      <c r="D657" s="88" t="s">
        <v>718</v>
      </c>
      <c r="E657" s="68" t="s">
        <v>44</v>
      </c>
      <c r="F657" s="68" t="s">
        <v>44</v>
      </c>
      <c r="G657" s="68" t="s">
        <v>44</v>
      </c>
      <c r="H657" s="68" t="s">
        <v>44</v>
      </c>
      <c r="I657" s="68" t="s">
        <v>44</v>
      </c>
      <c r="J657" s="68" t="s">
        <v>44</v>
      </c>
      <c r="K657" s="68" t="s">
        <v>44</v>
      </c>
      <c r="L657" s="68" t="s">
        <v>44</v>
      </c>
      <c r="M657" s="68" t="s">
        <v>44</v>
      </c>
      <c r="N657" s="68" t="s">
        <v>44</v>
      </c>
      <c r="O657" s="68" t="s">
        <v>44</v>
      </c>
      <c r="P657" s="68" t="s">
        <v>44</v>
      </c>
      <c r="Q657" s="44">
        <f>COUNTIF(F657:P657,"ENTREGUE")/COUNTA(MESES[[#This Row],[FEV]:[DEZ]])</f>
        <v>1</v>
      </c>
    </row>
    <row r="658" spans="1:17" s="39" customFormat="1" ht="15" customHeight="1" x14ac:dyDescent="0.25">
      <c r="A658" s="86" t="s">
        <v>18</v>
      </c>
      <c r="B658" s="87" t="s">
        <v>641</v>
      </c>
      <c r="C658" s="93">
        <v>33049475</v>
      </c>
      <c r="D658" s="88" t="s">
        <v>719</v>
      </c>
      <c r="E658" s="68" t="s">
        <v>44</v>
      </c>
      <c r="F658" s="68" t="s">
        <v>44</v>
      </c>
      <c r="G658" s="68" t="s">
        <v>44</v>
      </c>
      <c r="H658" s="68" t="s">
        <v>44</v>
      </c>
      <c r="I658" s="68" t="s">
        <v>44</v>
      </c>
      <c r="J658" s="68" t="s">
        <v>44</v>
      </c>
      <c r="K658" s="68" t="s">
        <v>44</v>
      </c>
      <c r="L658" s="68" t="s">
        <v>44</v>
      </c>
      <c r="M658" s="68" t="s">
        <v>44</v>
      </c>
      <c r="N658" s="68" t="s">
        <v>44</v>
      </c>
      <c r="O658" s="68" t="s">
        <v>45</v>
      </c>
      <c r="P658" s="68" t="s">
        <v>45</v>
      </c>
      <c r="Q658" s="44">
        <f>COUNTIF(F658:P658,"ENTREGUE")/COUNTA(MESES[[#This Row],[FEV]:[DEZ]])</f>
        <v>0.81818181818181823</v>
      </c>
    </row>
    <row r="659" spans="1:17" s="39" customFormat="1" ht="15" customHeight="1" x14ac:dyDescent="0.25">
      <c r="A659" s="101" t="s">
        <v>19</v>
      </c>
      <c r="B659" s="102" t="s">
        <v>215</v>
      </c>
      <c r="C659" s="103">
        <v>33062374</v>
      </c>
      <c r="D659" s="104" t="s">
        <v>720</v>
      </c>
      <c r="E659" s="68" t="s">
        <v>44</v>
      </c>
      <c r="F659" s="68" t="s">
        <v>44</v>
      </c>
      <c r="G659" s="68" t="s">
        <v>44</v>
      </c>
      <c r="H659" s="68" t="s">
        <v>44</v>
      </c>
      <c r="I659" s="68" t="s">
        <v>44</v>
      </c>
      <c r="J659" s="68" t="s">
        <v>44</v>
      </c>
      <c r="K659" s="68" t="s">
        <v>44</v>
      </c>
      <c r="L659" s="68" t="s">
        <v>44</v>
      </c>
      <c r="M659" s="68" t="s">
        <v>44</v>
      </c>
      <c r="N659" s="68" t="s">
        <v>44</v>
      </c>
      <c r="O659" s="68" t="s">
        <v>44</v>
      </c>
      <c r="P659" s="68" t="s">
        <v>44</v>
      </c>
      <c r="Q659" s="44">
        <f>COUNTIF(F659:P659,"ENTREGUE")/COUNTA(MESES[[#This Row],[FEV]:[DEZ]])</f>
        <v>1</v>
      </c>
    </row>
    <row r="660" spans="1:17" s="39" customFormat="1" ht="15" customHeight="1" x14ac:dyDescent="0.25">
      <c r="A660" s="105" t="s">
        <v>19</v>
      </c>
      <c r="B660" s="106" t="s">
        <v>215</v>
      </c>
      <c r="C660" s="103">
        <v>33062668</v>
      </c>
      <c r="D660" s="104" t="s">
        <v>721</v>
      </c>
      <c r="E660" s="68" t="s">
        <v>44</v>
      </c>
      <c r="F660" s="68" t="s">
        <v>44</v>
      </c>
      <c r="G660" s="68" t="s">
        <v>44</v>
      </c>
      <c r="H660" s="68" t="s">
        <v>44</v>
      </c>
      <c r="I660" s="68" t="s">
        <v>44</v>
      </c>
      <c r="J660" s="68" t="s">
        <v>44</v>
      </c>
      <c r="K660" s="68" t="s">
        <v>44</v>
      </c>
      <c r="L660" s="68" t="s">
        <v>44</v>
      </c>
      <c r="M660" s="68" t="s">
        <v>44</v>
      </c>
      <c r="N660" s="68" t="s">
        <v>44</v>
      </c>
      <c r="O660" s="68" t="s">
        <v>44</v>
      </c>
      <c r="P660" s="68" t="s">
        <v>44</v>
      </c>
      <c r="Q660" s="44">
        <f>COUNTIF(F660:P660,"ENTREGUE")/COUNTA(MESES[[#This Row],[FEV]:[DEZ]])</f>
        <v>1</v>
      </c>
    </row>
    <row r="661" spans="1:17" s="39" customFormat="1" ht="15" customHeight="1" x14ac:dyDescent="0.25">
      <c r="A661" s="105" t="s">
        <v>19</v>
      </c>
      <c r="B661" s="106" t="s">
        <v>215</v>
      </c>
      <c r="C661" s="107">
        <v>33062676</v>
      </c>
      <c r="D661" s="104" t="s">
        <v>722</v>
      </c>
      <c r="E661" s="68" t="s">
        <v>44</v>
      </c>
      <c r="F661" s="68" t="s">
        <v>44</v>
      </c>
      <c r="G661" s="68" t="s">
        <v>44</v>
      </c>
      <c r="H661" s="68" t="s">
        <v>44</v>
      </c>
      <c r="I661" s="68" t="s">
        <v>44</v>
      </c>
      <c r="J661" s="68" t="s">
        <v>44</v>
      </c>
      <c r="K661" s="68" t="s">
        <v>44</v>
      </c>
      <c r="L661" s="68" t="s">
        <v>44</v>
      </c>
      <c r="M661" s="68" t="s">
        <v>44</v>
      </c>
      <c r="N661" s="68" t="s">
        <v>44</v>
      </c>
      <c r="O661" s="68" t="s">
        <v>44</v>
      </c>
      <c r="P661" s="68" t="s">
        <v>44</v>
      </c>
      <c r="Q661" s="44">
        <f>COUNTIF(F661:P661,"ENTREGUE")/COUNTA(MESES[[#This Row],[FEV]:[DEZ]])</f>
        <v>1</v>
      </c>
    </row>
    <row r="662" spans="1:17" s="39" customFormat="1" ht="15" customHeight="1" x14ac:dyDescent="0.25">
      <c r="A662" s="105" t="s">
        <v>19</v>
      </c>
      <c r="B662" s="106" t="s">
        <v>215</v>
      </c>
      <c r="C662" s="108">
        <v>33062919</v>
      </c>
      <c r="D662" s="104" t="s">
        <v>723</v>
      </c>
      <c r="E662" s="68" t="s">
        <v>44</v>
      </c>
      <c r="F662" s="68" t="s">
        <v>44</v>
      </c>
      <c r="G662" s="68" t="s">
        <v>44</v>
      </c>
      <c r="H662" s="68" t="s">
        <v>44</v>
      </c>
      <c r="I662" s="68" t="s">
        <v>44</v>
      </c>
      <c r="J662" s="68" t="s">
        <v>44</v>
      </c>
      <c r="K662" s="68" t="s">
        <v>44</v>
      </c>
      <c r="L662" s="68" t="s">
        <v>44</v>
      </c>
      <c r="M662" s="68" t="s">
        <v>44</v>
      </c>
      <c r="N662" s="68" t="s">
        <v>44</v>
      </c>
      <c r="O662" s="68" t="s">
        <v>44</v>
      </c>
      <c r="P662" s="68" t="s">
        <v>44</v>
      </c>
      <c r="Q662" s="44">
        <f>COUNTIF(F662:P662,"ENTREGUE")/COUNTA(MESES[[#This Row],[FEV]:[DEZ]])</f>
        <v>1</v>
      </c>
    </row>
    <row r="663" spans="1:17" s="39" customFormat="1" ht="15" customHeight="1" x14ac:dyDescent="0.25">
      <c r="A663" s="105" t="s">
        <v>19</v>
      </c>
      <c r="B663" s="106" t="s">
        <v>215</v>
      </c>
      <c r="C663" s="108">
        <v>33062927</v>
      </c>
      <c r="D663" s="104" t="s">
        <v>724</v>
      </c>
      <c r="E663" s="68" t="s">
        <v>44</v>
      </c>
      <c r="F663" s="68" t="s">
        <v>44</v>
      </c>
      <c r="G663" s="68" t="s">
        <v>44</v>
      </c>
      <c r="H663" s="68" t="s">
        <v>44</v>
      </c>
      <c r="I663" s="68" t="s">
        <v>44</v>
      </c>
      <c r="J663" s="68" t="s">
        <v>44</v>
      </c>
      <c r="K663" s="68" t="s">
        <v>44</v>
      </c>
      <c r="L663" s="68" t="s">
        <v>44</v>
      </c>
      <c r="M663" s="68" t="s">
        <v>44</v>
      </c>
      <c r="N663" s="68" t="s">
        <v>44</v>
      </c>
      <c r="O663" s="68" t="s">
        <v>45</v>
      </c>
      <c r="P663" s="68" t="s">
        <v>45</v>
      </c>
      <c r="Q663" s="44">
        <f>COUNTIF(F663:P663,"ENTREGUE")/COUNTA(MESES[[#This Row],[FEV]:[DEZ]])</f>
        <v>0.81818181818181823</v>
      </c>
    </row>
    <row r="664" spans="1:17" s="39" customFormat="1" ht="15" customHeight="1" x14ac:dyDescent="0.25">
      <c r="A664" s="105" t="s">
        <v>19</v>
      </c>
      <c r="B664" s="106" t="s">
        <v>215</v>
      </c>
      <c r="C664" s="108">
        <v>33063052</v>
      </c>
      <c r="D664" s="104" t="s">
        <v>725</v>
      </c>
      <c r="E664" s="68" t="s">
        <v>44</v>
      </c>
      <c r="F664" s="68" t="s">
        <v>44</v>
      </c>
      <c r="G664" s="68" t="s">
        <v>44</v>
      </c>
      <c r="H664" s="68" t="s">
        <v>44</v>
      </c>
      <c r="I664" s="68" t="s">
        <v>44</v>
      </c>
      <c r="J664" s="68" t="s">
        <v>44</v>
      </c>
      <c r="K664" s="68" t="s">
        <v>44</v>
      </c>
      <c r="L664" s="68" t="s">
        <v>44</v>
      </c>
      <c r="M664" s="68" t="s">
        <v>44</v>
      </c>
      <c r="N664" s="68" t="s">
        <v>44</v>
      </c>
      <c r="O664" s="68" t="s">
        <v>44</v>
      </c>
      <c r="P664" s="68" t="s">
        <v>44</v>
      </c>
      <c r="Q664" s="44">
        <f>COUNTIF(F664:P664,"ENTREGUE")/COUNTA(MESES[[#This Row],[FEV]:[DEZ]])</f>
        <v>1</v>
      </c>
    </row>
    <row r="665" spans="1:17" s="39" customFormat="1" ht="15" customHeight="1" x14ac:dyDescent="0.25">
      <c r="A665" s="105" t="s">
        <v>19</v>
      </c>
      <c r="B665" s="106" t="s">
        <v>215</v>
      </c>
      <c r="C665" s="108">
        <v>33063389</v>
      </c>
      <c r="D665" s="104" t="s">
        <v>726</v>
      </c>
      <c r="E665" s="68" t="s">
        <v>44</v>
      </c>
      <c r="F665" s="68" t="s">
        <v>44</v>
      </c>
      <c r="G665" s="68" t="s">
        <v>44</v>
      </c>
      <c r="H665" s="68" t="s">
        <v>44</v>
      </c>
      <c r="I665" s="68" t="s">
        <v>44</v>
      </c>
      <c r="J665" s="68" t="s">
        <v>44</v>
      </c>
      <c r="K665" s="68" t="s">
        <v>44</v>
      </c>
      <c r="L665" s="68" t="s">
        <v>44</v>
      </c>
      <c r="M665" s="68" t="s">
        <v>44</v>
      </c>
      <c r="N665" s="68" t="s">
        <v>44</v>
      </c>
      <c r="O665" s="68" t="s">
        <v>44</v>
      </c>
      <c r="P665" s="68" t="s">
        <v>44</v>
      </c>
      <c r="Q665" s="44">
        <f>COUNTIF(F665:P665,"ENTREGUE")/COUNTA(MESES[[#This Row],[FEV]:[DEZ]])</f>
        <v>1</v>
      </c>
    </row>
    <row r="666" spans="1:17" s="39" customFormat="1" ht="15" customHeight="1" x14ac:dyDescent="0.25">
      <c r="A666" s="105" t="s">
        <v>19</v>
      </c>
      <c r="B666" s="106" t="s">
        <v>215</v>
      </c>
      <c r="C666" s="108">
        <v>33063397</v>
      </c>
      <c r="D666" s="104" t="s">
        <v>727</v>
      </c>
      <c r="E666" s="68" t="s">
        <v>44</v>
      </c>
      <c r="F666" s="68" t="s">
        <v>44</v>
      </c>
      <c r="G666" s="68" t="s">
        <v>44</v>
      </c>
      <c r="H666" s="68" t="s">
        <v>44</v>
      </c>
      <c r="I666" s="68" t="s">
        <v>44</v>
      </c>
      <c r="J666" s="68" t="s">
        <v>45</v>
      </c>
      <c r="K666" s="68" t="s">
        <v>45</v>
      </c>
      <c r="L666" s="68" t="s">
        <v>45</v>
      </c>
      <c r="M666" s="68" t="s">
        <v>45</v>
      </c>
      <c r="N666" s="68" t="s">
        <v>45</v>
      </c>
      <c r="O666" s="68" t="s">
        <v>45</v>
      </c>
      <c r="P666" s="68" t="s">
        <v>45</v>
      </c>
      <c r="Q666" s="44">
        <f>COUNTIF(F666:P666,"ENTREGUE")/COUNTA(MESES[[#This Row],[FEV]:[DEZ]])</f>
        <v>0.36363636363636365</v>
      </c>
    </row>
    <row r="667" spans="1:17" s="39" customFormat="1" ht="15" customHeight="1" x14ac:dyDescent="0.25">
      <c r="A667" s="105" t="s">
        <v>19</v>
      </c>
      <c r="B667" s="106" t="s">
        <v>215</v>
      </c>
      <c r="C667" s="108">
        <v>33063400</v>
      </c>
      <c r="D667" s="104" t="s">
        <v>728</v>
      </c>
      <c r="E667" s="68" t="s">
        <v>44</v>
      </c>
      <c r="F667" s="68" t="s">
        <v>44</v>
      </c>
      <c r="G667" s="68" t="s">
        <v>44</v>
      </c>
      <c r="H667" s="68" t="s">
        <v>44</v>
      </c>
      <c r="I667" s="68" t="s">
        <v>44</v>
      </c>
      <c r="J667" s="68" t="s">
        <v>44</v>
      </c>
      <c r="K667" s="68" t="s">
        <v>44</v>
      </c>
      <c r="L667" s="68" t="s">
        <v>44</v>
      </c>
      <c r="M667" s="68" t="s">
        <v>45</v>
      </c>
      <c r="N667" s="68" t="s">
        <v>45</v>
      </c>
      <c r="O667" s="68" t="s">
        <v>45</v>
      </c>
      <c r="P667" s="68" t="s">
        <v>45</v>
      </c>
      <c r="Q667" s="44">
        <f>COUNTIF(F667:P667,"ENTREGUE")/COUNTA(MESES[[#This Row],[FEV]:[DEZ]])</f>
        <v>0.63636363636363635</v>
      </c>
    </row>
    <row r="668" spans="1:17" s="39" customFormat="1" ht="15" customHeight="1" x14ac:dyDescent="0.25">
      <c r="A668" s="105" t="s">
        <v>19</v>
      </c>
      <c r="B668" s="106" t="s">
        <v>215</v>
      </c>
      <c r="C668" s="108">
        <v>33063877</v>
      </c>
      <c r="D668" s="104" t="s">
        <v>729</v>
      </c>
      <c r="E668" s="68" t="s">
        <v>44</v>
      </c>
      <c r="F668" s="68" t="s">
        <v>44</v>
      </c>
      <c r="G668" s="68" t="s">
        <v>44</v>
      </c>
      <c r="H668" s="68" t="s">
        <v>44</v>
      </c>
      <c r="I668" s="68" t="s">
        <v>44</v>
      </c>
      <c r="J668" s="68" t="s">
        <v>44</v>
      </c>
      <c r="K668" s="68" t="s">
        <v>44</v>
      </c>
      <c r="L668" s="68" t="s">
        <v>44</v>
      </c>
      <c r="M668" s="68" t="s">
        <v>44</v>
      </c>
      <c r="N668" s="68" t="s">
        <v>44</v>
      </c>
      <c r="O668" s="68" t="s">
        <v>44</v>
      </c>
      <c r="P668" s="68" t="s">
        <v>44</v>
      </c>
      <c r="Q668" s="44">
        <f>COUNTIF(F668:P668,"ENTREGUE")/COUNTA(MESES[[#This Row],[FEV]:[DEZ]])</f>
        <v>1</v>
      </c>
    </row>
    <row r="669" spans="1:17" s="39" customFormat="1" ht="15" customHeight="1" x14ac:dyDescent="0.25">
      <c r="A669" s="105" t="s">
        <v>19</v>
      </c>
      <c r="B669" s="106" t="s">
        <v>215</v>
      </c>
      <c r="C669" s="108">
        <v>33064644</v>
      </c>
      <c r="D669" s="104" t="s">
        <v>730</v>
      </c>
      <c r="E669" s="68" t="s">
        <v>44</v>
      </c>
      <c r="F669" s="68" t="s">
        <v>44</v>
      </c>
      <c r="G669" s="68" t="s">
        <v>44</v>
      </c>
      <c r="H669" s="68" t="s">
        <v>44</v>
      </c>
      <c r="I669" s="68" t="s">
        <v>44</v>
      </c>
      <c r="J669" s="68" t="s">
        <v>44</v>
      </c>
      <c r="K669" s="68" t="s">
        <v>44</v>
      </c>
      <c r="L669" s="68" t="s">
        <v>44</v>
      </c>
      <c r="M669" s="68" t="s">
        <v>44</v>
      </c>
      <c r="N669" s="68" t="s">
        <v>44</v>
      </c>
      <c r="O669" s="68" t="s">
        <v>44</v>
      </c>
      <c r="P669" s="68" t="s">
        <v>44</v>
      </c>
      <c r="Q669" s="44">
        <f>COUNTIF(F669:P669,"ENTREGUE")/COUNTA(MESES[[#This Row],[FEV]:[DEZ]])</f>
        <v>1</v>
      </c>
    </row>
    <row r="670" spans="1:17" s="39" customFormat="1" ht="15" customHeight="1" x14ac:dyDescent="0.25">
      <c r="A670" s="105" t="s">
        <v>19</v>
      </c>
      <c r="B670" s="106" t="s">
        <v>215</v>
      </c>
      <c r="C670" s="108">
        <v>33064652</v>
      </c>
      <c r="D670" s="104" t="s">
        <v>731</v>
      </c>
      <c r="E670" s="68" t="s">
        <v>44</v>
      </c>
      <c r="F670" s="68" t="s">
        <v>44</v>
      </c>
      <c r="G670" s="68" t="s">
        <v>44</v>
      </c>
      <c r="H670" s="68" t="s">
        <v>44</v>
      </c>
      <c r="I670" s="68" t="s">
        <v>44</v>
      </c>
      <c r="J670" s="68" t="s">
        <v>44</v>
      </c>
      <c r="K670" s="68" t="s">
        <v>45</v>
      </c>
      <c r="L670" s="68" t="s">
        <v>45</v>
      </c>
      <c r="M670" s="68" t="s">
        <v>45</v>
      </c>
      <c r="N670" s="68" t="s">
        <v>45</v>
      </c>
      <c r="O670" s="68" t="s">
        <v>45</v>
      </c>
      <c r="P670" s="68" t="s">
        <v>45</v>
      </c>
      <c r="Q670" s="44">
        <f>COUNTIF(F670:P670,"ENTREGUE")/COUNTA(MESES[[#This Row],[FEV]:[DEZ]])</f>
        <v>0.45454545454545453</v>
      </c>
    </row>
    <row r="671" spans="1:17" s="39" customFormat="1" ht="15" customHeight="1" x14ac:dyDescent="0.25">
      <c r="A671" s="105" t="s">
        <v>19</v>
      </c>
      <c r="B671" s="106" t="s">
        <v>215</v>
      </c>
      <c r="C671" s="108">
        <v>33064792</v>
      </c>
      <c r="D671" s="104" t="s">
        <v>732</v>
      </c>
      <c r="E671" s="68" t="s">
        <v>44</v>
      </c>
      <c r="F671" s="68" t="s">
        <v>44</v>
      </c>
      <c r="G671" s="68" t="s">
        <v>44</v>
      </c>
      <c r="H671" s="68" t="s">
        <v>44</v>
      </c>
      <c r="I671" s="68" t="s">
        <v>44</v>
      </c>
      <c r="J671" s="68" t="s">
        <v>44</v>
      </c>
      <c r="K671" s="68" t="s">
        <v>44</v>
      </c>
      <c r="L671" s="68" t="s">
        <v>44</v>
      </c>
      <c r="M671" s="68" t="s">
        <v>44</v>
      </c>
      <c r="N671" s="68" t="s">
        <v>44</v>
      </c>
      <c r="O671" s="68" t="s">
        <v>45</v>
      </c>
      <c r="P671" s="68" t="s">
        <v>45</v>
      </c>
      <c r="Q671" s="44">
        <f>COUNTIF(F671:P671,"ENTREGUE")/COUNTA(MESES[[#This Row],[FEV]:[DEZ]])</f>
        <v>0.81818181818181823</v>
      </c>
    </row>
    <row r="672" spans="1:17" s="39" customFormat="1" ht="15" customHeight="1" x14ac:dyDescent="0.25">
      <c r="A672" s="105" t="s">
        <v>19</v>
      </c>
      <c r="B672" s="106" t="s">
        <v>215</v>
      </c>
      <c r="C672" s="108">
        <v>33065217</v>
      </c>
      <c r="D672" s="104" t="s">
        <v>733</v>
      </c>
      <c r="E672" s="68" t="s">
        <v>44</v>
      </c>
      <c r="F672" s="68" t="s">
        <v>44</v>
      </c>
      <c r="G672" s="68" t="s">
        <v>44</v>
      </c>
      <c r="H672" s="68" t="s">
        <v>44</v>
      </c>
      <c r="I672" s="68" t="s">
        <v>44</v>
      </c>
      <c r="J672" s="68" t="s">
        <v>44</v>
      </c>
      <c r="K672" s="68" t="s">
        <v>44</v>
      </c>
      <c r="L672" s="68" t="s">
        <v>44</v>
      </c>
      <c r="M672" s="68" t="s">
        <v>44</v>
      </c>
      <c r="N672" s="68" t="s">
        <v>44</v>
      </c>
      <c r="O672" s="68" t="s">
        <v>44</v>
      </c>
      <c r="P672" s="68" t="s">
        <v>44</v>
      </c>
      <c r="Q672" s="44">
        <f>COUNTIF(F672:P672,"ENTREGUE")/COUNTA(MESES[[#This Row],[FEV]:[DEZ]])</f>
        <v>1</v>
      </c>
    </row>
    <row r="673" spans="1:17" s="39" customFormat="1" ht="15" customHeight="1" x14ac:dyDescent="0.25">
      <c r="A673" s="105" t="s">
        <v>19</v>
      </c>
      <c r="B673" s="106" t="s">
        <v>215</v>
      </c>
      <c r="C673" s="108">
        <v>33065276</v>
      </c>
      <c r="D673" s="104" t="s">
        <v>734</v>
      </c>
      <c r="E673" s="68" t="s">
        <v>44</v>
      </c>
      <c r="F673" s="68" t="s">
        <v>44</v>
      </c>
      <c r="G673" s="68" t="s">
        <v>44</v>
      </c>
      <c r="H673" s="68" t="s">
        <v>44</v>
      </c>
      <c r="I673" s="68" t="s">
        <v>44</v>
      </c>
      <c r="J673" s="68" t="s">
        <v>44</v>
      </c>
      <c r="K673" s="68" t="s">
        <v>44</v>
      </c>
      <c r="L673" s="68" t="s">
        <v>44</v>
      </c>
      <c r="M673" s="68" t="s">
        <v>44</v>
      </c>
      <c r="N673" s="68" t="s">
        <v>44</v>
      </c>
      <c r="O673" s="68" t="s">
        <v>44</v>
      </c>
      <c r="P673" s="68" t="s">
        <v>44</v>
      </c>
      <c r="Q673" s="44">
        <f>COUNTIF(F673:P673,"ENTREGUE")/COUNTA(MESES[[#This Row],[FEV]:[DEZ]])</f>
        <v>1</v>
      </c>
    </row>
    <row r="674" spans="1:17" s="39" customFormat="1" ht="15" customHeight="1" x14ac:dyDescent="0.25">
      <c r="A674" s="105" t="s">
        <v>19</v>
      </c>
      <c r="B674" s="106" t="s">
        <v>215</v>
      </c>
      <c r="C674" s="108">
        <v>33065284</v>
      </c>
      <c r="D674" s="104" t="s">
        <v>735</v>
      </c>
      <c r="E674" s="68" t="s">
        <v>44</v>
      </c>
      <c r="F674" s="68" t="s">
        <v>44</v>
      </c>
      <c r="G674" s="68" t="s">
        <v>44</v>
      </c>
      <c r="H674" s="68" t="s">
        <v>44</v>
      </c>
      <c r="I674" s="68" t="s">
        <v>44</v>
      </c>
      <c r="J674" s="68" t="s">
        <v>44</v>
      </c>
      <c r="K674" s="68" t="s">
        <v>44</v>
      </c>
      <c r="L674" s="68" t="s">
        <v>44</v>
      </c>
      <c r="M674" s="68" t="s">
        <v>44</v>
      </c>
      <c r="N674" s="68" t="s">
        <v>44</v>
      </c>
      <c r="O674" s="68" t="s">
        <v>44</v>
      </c>
      <c r="P674" s="68" t="s">
        <v>44</v>
      </c>
      <c r="Q674" s="44">
        <f>COUNTIF(F674:P674,"ENTREGUE")/COUNTA(MESES[[#This Row],[FEV]:[DEZ]])</f>
        <v>1</v>
      </c>
    </row>
    <row r="675" spans="1:17" s="39" customFormat="1" ht="15" customHeight="1" x14ac:dyDescent="0.25">
      <c r="A675" s="105" t="s">
        <v>19</v>
      </c>
      <c r="B675" s="106" t="s">
        <v>215</v>
      </c>
      <c r="C675" s="108">
        <v>33065292</v>
      </c>
      <c r="D675" s="104" t="s">
        <v>736</v>
      </c>
      <c r="E675" s="68" t="s">
        <v>44</v>
      </c>
      <c r="F675" s="68" t="s">
        <v>44</v>
      </c>
      <c r="G675" s="68" t="s">
        <v>44</v>
      </c>
      <c r="H675" s="68" t="s">
        <v>44</v>
      </c>
      <c r="I675" s="68" t="s">
        <v>44</v>
      </c>
      <c r="J675" s="68" t="s">
        <v>44</v>
      </c>
      <c r="K675" s="68" t="s">
        <v>44</v>
      </c>
      <c r="L675" s="68" t="s">
        <v>44</v>
      </c>
      <c r="M675" s="68" t="s">
        <v>44</v>
      </c>
      <c r="N675" s="68" t="s">
        <v>44</v>
      </c>
      <c r="O675" s="68" t="s">
        <v>44</v>
      </c>
      <c r="P675" s="68" t="s">
        <v>44</v>
      </c>
      <c r="Q675" s="44">
        <f>COUNTIF(F675:P675,"ENTREGUE")/COUNTA(MESES[[#This Row],[FEV]:[DEZ]])</f>
        <v>1</v>
      </c>
    </row>
    <row r="676" spans="1:17" s="39" customFormat="1" ht="15" customHeight="1" x14ac:dyDescent="0.25">
      <c r="A676" s="105" t="s">
        <v>19</v>
      </c>
      <c r="B676" s="106" t="s">
        <v>215</v>
      </c>
      <c r="C676" s="108">
        <v>33066027</v>
      </c>
      <c r="D676" s="104" t="s">
        <v>180</v>
      </c>
      <c r="E676" s="68" t="s">
        <v>44</v>
      </c>
      <c r="F676" s="68" t="s">
        <v>44</v>
      </c>
      <c r="G676" s="68" t="s">
        <v>44</v>
      </c>
      <c r="H676" s="68" t="s">
        <v>44</v>
      </c>
      <c r="I676" s="68" t="s">
        <v>44</v>
      </c>
      <c r="J676" s="68" t="s">
        <v>44</v>
      </c>
      <c r="K676" s="68" t="s">
        <v>44</v>
      </c>
      <c r="L676" s="68" t="s">
        <v>44</v>
      </c>
      <c r="M676" s="68" t="s">
        <v>44</v>
      </c>
      <c r="N676" s="68" t="s">
        <v>44</v>
      </c>
      <c r="O676" s="68" t="s">
        <v>44</v>
      </c>
      <c r="P676" s="68" t="s">
        <v>44</v>
      </c>
      <c r="Q676" s="44">
        <f>COUNTIF(F676:P676,"ENTREGUE")/COUNTA(MESES[[#This Row],[FEV]:[DEZ]])</f>
        <v>1</v>
      </c>
    </row>
    <row r="677" spans="1:17" s="39" customFormat="1" ht="15" customHeight="1" x14ac:dyDescent="0.25">
      <c r="A677" s="105" t="s">
        <v>19</v>
      </c>
      <c r="B677" s="106" t="s">
        <v>215</v>
      </c>
      <c r="C677" s="108">
        <v>33066035</v>
      </c>
      <c r="D677" s="104" t="s">
        <v>737</v>
      </c>
      <c r="E677" s="68" t="s">
        <v>44</v>
      </c>
      <c r="F677" s="68" t="s">
        <v>44</v>
      </c>
      <c r="G677" s="68" t="s">
        <v>44</v>
      </c>
      <c r="H677" s="68" t="s">
        <v>44</v>
      </c>
      <c r="I677" s="68" t="s">
        <v>44</v>
      </c>
      <c r="J677" s="68" t="s">
        <v>44</v>
      </c>
      <c r="K677" s="68" t="s">
        <v>44</v>
      </c>
      <c r="L677" s="68" t="s">
        <v>44</v>
      </c>
      <c r="M677" s="68" t="s">
        <v>44</v>
      </c>
      <c r="N677" s="68" t="s">
        <v>44</v>
      </c>
      <c r="O677" s="68" t="s">
        <v>44</v>
      </c>
      <c r="P677" s="68" t="s">
        <v>44</v>
      </c>
      <c r="Q677" s="44">
        <f>COUNTIF(F677:P677,"ENTREGUE")/COUNTA(MESES[[#This Row],[FEV]:[DEZ]])</f>
        <v>1</v>
      </c>
    </row>
    <row r="678" spans="1:17" s="39" customFormat="1" ht="15" customHeight="1" x14ac:dyDescent="0.25">
      <c r="A678" s="105" t="s">
        <v>19</v>
      </c>
      <c r="B678" s="106" t="s">
        <v>215</v>
      </c>
      <c r="C678" s="108">
        <v>33066043</v>
      </c>
      <c r="D678" s="104" t="s">
        <v>738</v>
      </c>
      <c r="E678" s="68" t="s">
        <v>44</v>
      </c>
      <c r="F678" s="68" t="s">
        <v>44</v>
      </c>
      <c r="G678" s="68" t="s">
        <v>44</v>
      </c>
      <c r="H678" s="68" t="s">
        <v>44</v>
      </c>
      <c r="I678" s="68" t="s">
        <v>44</v>
      </c>
      <c r="J678" s="68" t="s">
        <v>44</v>
      </c>
      <c r="K678" s="68" t="s">
        <v>44</v>
      </c>
      <c r="L678" s="68" t="s">
        <v>44</v>
      </c>
      <c r="M678" s="68" t="s">
        <v>44</v>
      </c>
      <c r="N678" s="68" t="s">
        <v>44</v>
      </c>
      <c r="O678" s="68" t="s">
        <v>44</v>
      </c>
      <c r="P678" s="68" t="s">
        <v>44</v>
      </c>
      <c r="Q678" s="44">
        <f>COUNTIF(F678:P678,"ENTREGUE")/COUNTA(MESES[[#This Row],[FEV]:[DEZ]])</f>
        <v>1</v>
      </c>
    </row>
    <row r="679" spans="1:17" s="39" customFormat="1" ht="15" customHeight="1" x14ac:dyDescent="0.25">
      <c r="A679" s="105" t="s">
        <v>19</v>
      </c>
      <c r="B679" s="106" t="s">
        <v>215</v>
      </c>
      <c r="C679" s="108">
        <v>33066140</v>
      </c>
      <c r="D679" s="104" t="s">
        <v>739</v>
      </c>
      <c r="E679" s="68" t="s">
        <v>44</v>
      </c>
      <c r="F679" s="68" t="s">
        <v>44</v>
      </c>
      <c r="G679" s="68" t="s">
        <v>44</v>
      </c>
      <c r="H679" s="68" t="s">
        <v>44</v>
      </c>
      <c r="I679" s="68" t="s">
        <v>44</v>
      </c>
      <c r="J679" s="68" t="s">
        <v>44</v>
      </c>
      <c r="K679" s="68" t="s">
        <v>44</v>
      </c>
      <c r="L679" s="68" t="s">
        <v>44</v>
      </c>
      <c r="M679" s="68" t="s">
        <v>44</v>
      </c>
      <c r="N679" s="68" t="s">
        <v>44</v>
      </c>
      <c r="O679" s="68" t="s">
        <v>44</v>
      </c>
      <c r="P679" s="68" t="s">
        <v>44</v>
      </c>
      <c r="Q679" s="44">
        <f>COUNTIF(F679:P679,"ENTREGUE")/COUNTA(MESES[[#This Row],[FEV]:[DEZ]])</f>
        <v>1</v>
      </c>
    </row>
    <row r="680" spans="1:17" s="39" customFormat="1" ht="15" customHeight="1" x14ac:dyDescent="0.25">
      <c r="A680" s="105" t="s">
        <v>19</v>
      </c>
      <c r="B680" s="106" t="s">
        <v>215</v>
      </c>
      <c r="C680" s="108">
        <v>33066590</v>
      </c>
      <c r="D680" s="104" t="s">
        <v>740</v>
      </c>
      <c r="E680" s="68" t="s">
        <v>44</v>
      </c>
      <c r="F680" s="68" t="s">
        <v>44</v>
      </c>
      <c r="G680" s="68" t="s">
        <v>44</v>
      </c>
      <c r="H680" s="68" t="s">
        <v>44</v>
      </c>
      <c r="I680" s="68" t="s">
        <v>44</v>
      </c>
      <c r="J680" s="68" t="s">
        <v>44</v>
      </c>
      <c r="K680" s="68" t="s">
        <v>44</v>
      </c>
      <c r="L680" s="68" t="s">
        <v>44</v>
      </c>
      <c r="M680" s="68" t="s">
        <v>44</v>
      </c>
      <c r="N680" s="68" t="s">
        <v>44</v>
      </c>
      <c r="O680" s="68" t="s">
        <v>44</v>
      </c>
      <c r="P680" s="68" t="s">
        <v>45</v>
      </c>
      <c r="Q680" s="44">
        <f>COUNTIF(F680:P680,"ENTREGUE")/COUNTA(MESES[[#This Row],[FEV]:[DEZ]])</f>
        <v>0.90909090909090906</v>
      </c>
    </row>
    <row r="681" spans="1:17" s="39" customFormat="1" ht="15" customHeight="1" x14ac:dyDescent="0.25">
      <c r="A681" s="105" t="s">
        <v>19</v>
      </c>
      <c r="B681" s="106" t="s">
        <v>215</v>
      </c>
      <c r="C681" s="108">
        <v>33066612</v>
      </c>
      <c r="D681" s="104" t="s">
        <v>741</v>
      </c>
      <c r="E681" s="68" t="s">
        <v>44</v>
      </c>
      <c r="F681" s="68" t="s">
        <v>44</v>
      </c>
      <c r="G681" s="68" t="s">
        <v>44</v>
      </c>
      <c r="H681" s="68" t="s">
        <v>44</v>
      </c>
      <c r="I681" s="68" t="s">
        <v>44</v>
      </c>
      <c r="J681" s="68" t="s">
        <v>44</v>
      </c>
      <c r="K681" s="68" t="s">
        <v>44</v>
      </c>
      <c r="L681" s="68" t="s">
        <v>44</v>
      </c>
      <c r="M681" s="68" t="s">
        <v>44</v>
      </c>
      <c r="N681" s="68" t="s">
        <v>44</v>
      </c>
      <c r="O681" s="68" t="s">
        <v>44</v>
      </c>
      <c r="P681" s="68" t="s">
        <v>44</v>
      </c>
      <c r="Q681" s="44">
        <f>COUNTIF(F681:P681,"ENTREGUE")/COUNTA(MESES[[#This Row],[FEV]:[DEZ]])</f>
        <v>1</v>
      </c>
    </row>
    <row r="682" spans="1:17" s="39" customFormat="1" ht="15" customHeight="1" x14ac:dyDescent="0.25">
      <c r="A682" s="105" t="s">
        <v>19</v>
      </c>
      <c r="B682" s="106" t="s">
        <v>215</v>
      </c>
      <c r="C682" s="108">
        <v>33066620</v>
      </c>
      <c r="D682" s="104" t="s">
        <v>742</v>
      </c>
      <c r="E682" s="68" t="s">
        <v>44</v>
      </c>
      <c r="F682" s="68" t="s">
        <v>44</v>
      </c>
      <c r="G682" s="68" t="s">
        <v>44</v>
      </c>
      <c r="H682" s="68" t="s">
        <v>44</v>
      </c>
      <c r="I682" s="68" t="s">
        <v>44</v>
      </c>
      <c r="J682" s="68" t="s">
        <v>44</v>
      </c>
      <c r="K682" s="68" t="s">
        <v>44</v>
      </c>
      <c r="L682" s="68" t="s">
        <v>44</v>
      </c>
      <c r="M682" s="68" t="s">
        <v>44</v>
      </c>
      <c r="N682" s="68" t="s">
        <v>44</v>
      </c>
      <c r="O682" s="68" t="s">
        <v>44</v>
      </c>
      <c r="P682" s="68" t="s">
        <v>44</v>
      </c>
      <c r="Q682" s="44">
        <f>COUNTIF(F682:P682,"ENTREGUE")/COUNTA(MESES[[#This Row],[FEV]:[DEZ]])</f>
        <v>1</v>
      </c>
    </row>
    <row r="683" spans="1:17" s="39" customFormat="1" ht="15" customHeight="1" x14ac:dyDescent="0.25">
      <c r="A683" s="105" t="s">
        <v>19</v>
      </c>
      <c r="B683" s="106" t="s">
        <v>215</v>
      </c>
      <c r="C683" s="108">
        <v>33067783</v>
      </c>
      <c r="D683" s="104" t="s">
        <v>743</v>
      </c>
      <c r="E683" s="68" t="s">
        <v>44</v>
      </c>
      <c r="F683" s="68" t="s">
        <v>44</v>
      </c>
      <c r="G683" s="68" t="s">
        <v>44</v>
      </c>
      <c r="H683" s="68" t="s">
        <v>44</v>
      </c>
      <c r="I683" s="68" t="s">
        <v>44</v>
      </c>
      <c r="J683" s="68" t="s">
        <v>44</v>
      </c>
      <c r="K683" s="68" t="s">
        <v>44</v>
      </c>
      <c r="L683" s="68" t="s">
        <v>44</v>
      </c>
      <c r="M683" s="68" t="s">
        <v>44</v>
      </c>
      <c r="N683" s="68" t="s">
        <v>44</v>
      </c>
      <c r="O683" s="68" t="s">
        <v>44</v>
      </c>
      <c r="P683" s="68" t="s">
        <v>44</v>
      </c>
      <c r="Q683" s="44">
        <f>COUNTIF(F683:P683,"ENTREGUE")/COUNTA(MESES[[#This Row],[FEV]:[DEZ]])</f>
        <v>1</v>
      </c>
    </row>
    <row r="684" spans="1:17" s="39" customFormat="1" ht="15" customHeight="1" x14ac:dyDescent="0.25">
      <c r="A684" s="105" t="s">
        <v>19</v>
      </c>
      <c r="B684" s="106" t="s">
        <v>215</v>
      </c>
      <c r="C684" s="108">
        <v>33067791</v>
      </c>
      <c r="D684" s="104" t="s">
        <v>744</v>
      </c>
      <c r="E684" s="68" t="s">
        <v>44</v>
      </c>
      <c r="F684" s="68" t="s">
        <v>44</v>
      </c>
      <c r="G684" s="68" t="s">
        <v>44</v>
      </c>
      <c r="H684" s="68" t="s">
        <v>44</v>
      </c>
      <c r="I684" s="68" t="s">
        <v>44</v>
      </c>
      <c r="J684" s="68" t="s">
        <v>44</v>
      </c>
      <c r="K684" s="68" t="s">
        <v>44</v>
      </c>
      <c r="L684" s="68" t="s">
        <v>44</v>
      </c>
      <c r="M684" s="68" t="s">
        <v>44</v>
      </c>
      <c r="N684" s="68" t="s">
        <v>44</v>
      </c>
      <c r="O684" s="68" t="s">
        <v>44</v>
      </c>
      <c r="P684" s="68" t="s">
        <v>44</v>
      </c>
      <c r="Q684" s="44">
        <f>COUNTIF(F684:P684,"ENTREGUE")/COUNTA(MESES[[#This Row],[FEV]:[DEZ]])</f>
        <v>1</v>
      </c>
    </row>
    <row r="685" spans="1:17" s="39" customFormat="1" ht="15" customHeight="1" x14ac:dyDescent="0.25">
      <c r="A685" s="105" t="s">
        <v>19</v>
      </c>
      <c r="B685" s="106" t="s">
        <v>215</v>
      </c>
      <c r="C685" s="103">
        <v>33068011</v>
      </c>
      <c r="D685" s="104" t="s">
        <v>745</v>
      </c>
      <c r="E685" s="68" t="s">
        <v>44</v>
      </c>
      <c r="F685" s="68" t="s">
        <v>44</v>
      </c>
      <c r="G685" s="68" t="s">
        <v>44</v>
      </c>
      <c r="H685" s="68" t="s">
        <v>44</v>
      </c>
      <c r="I685" s="68" t="s">
        <v>44</v>
      </c>
      <c r="J685" s="68" t="s">
        <v>44</v>
      </c>
      <c r="K685" s="68" t="s">
        <v>44</v>
      </c>
      <c r="L685" s="68" t="s">
        <v>44</v>
      </c>
      <c r="M685" s="68" t="s">
        <v>44</v>
      </c>
      <c r="N685" s="68" t="s">
        <v>44</v>
      </c>
      <c r="O685" s="68" t="s">
        <v>44</v>
      </c>
      <c r="P685" s="68" t="s">
        <v>44</v>
      </c>
      <c r="Q685" s="44">
        <f>COUNTIF(F685:P685,"ENTREGUE")/COUNTA(MESES[[#This Row],[FEV]:[DEZ]])</f>
        <v>1</v>
      </c>
    </row>
    <row r="686" spans="1:17" s="39" customFormat="1" ht="15" customHeight="1" x14ac:dyDescent="0.25">
      <c r="A686" s="105" t="s">
        <v>19</v>
      </c>
      <c r="B686" s="106" t="s">
        <v>215</v>
      </c>
      <c r="C686" s="103">
        <v>33071560</v>
      </c>
      <c r="D686" s="104" t="s">
        <v>746</v>
      </c>
      <c r="E686" s="68" t="s">
        <v>44</v>
      </c>
      <c r="F686" s="68" t="s">
        <v>44</v>
      </c>
      <c r="G686" s="68" t="s">
        <v>44</v>
      </c>
      <c r="H686" s="68" t="s">
        <v>44</v>
      </c>
      <c r="I686" s="68" t="s">
        <v>44</v>
      </c>
      <c r="J686" s="68" t="s">
        <v>44</v>
      </c>
      <c r="K686" s="68" t="s">
        <v>44</v>
      </c>
      <c r="L686" s="68" t="s">
        <v>44</v>
      </c>
      <c r="M686" s="68" t="s">
        <v>44</v>
      </c>
      <c r="N686" s="68" t="s">
        <v>44</v>
      </c>
      <c r="O686" s="68" t="s">
        <v>44</v>
      </c>
      <c r="P686" s="68" t="s">
        <v>44</v>
      </c>
      <c r="Q686" s="44">
        <f>COUNTIF(F686:P686,"ENTREGUE")/COUNTA(MESES[[#This Row],[FEV]:[DEZ]])</f>
        <v>1</v>
      </c>
    </row>
    <row r="687" spans="1:17" s="39" customFormat="1" ht="15" customHeight="1" x14ac:dyDescent="0.25">
      <c r="A687" s="105" t="s">
        <v>19</v>
      </c>
      <c r="B687" s="106" t="s">
        <v>215</v>
      </c>
      <c r="C687" s="107">
        <v>33072337</v>
      </c>
      <c r="D687" s="104" t="s">
        <v>747</v>
      </c>
      <c r="E687" s="68" t="s">
        <v>44</v>
      </c>
      <c r="F687" s="68" t="s">
        <v>44</v>
      </c>
      <c r="G687" s="68" t="s">
        <v>44</v>
      </c>
      <c r="H687" s="68" t="s">
        <v>44</v>
      </c>
      <c r="I687" s="68" t="s">
        <v>44</v>
      </c>
      <c r="J687" s="68" t="s">
        <v>44</v>
      </c>
      <c r="K687" s="68" t="s">
        <v>44</v>
      </c>
      <c r="L687" s="68" t="s">
        <v>44</v>
      </c>
      <c r="M687" s="68" t="s">
        <v>44</v>
      </c>
      <c r="N687" s="68" t="s">
        <v>44</v>
      </c>
      <c r="O687" s="68" t="s">
        <v>44</v>
      </c>
      <c r="P687" s="68" t="s">
        <v>44</v>
      </c>
      <c r="Q687" s="44">
        <f>COUNTIF(F687:P687,"ENTREGUE")/COUNTA(MESES[[#This Row],[FEV]:[DEZ]])</f>
        <v>1</v>
      </c>
    </row>
    <row r="688" spans="1:17" s="39" customFormat="1" ht="15" customHeight="1" x14ac:dyDescent="0.25">
      <c r="A688" s="105" t="s">
        <v>19</v>
      </c>
      <c r="B688" s="106" t="s">
        <v>215</v>
      </c>
      <c r="C688" s="103">
        <v>33077088</v>
      </c>
      <c r="D688" s="104" t="s">
        <v>748</v>
      </c>
      <c r="E688" s="68" t="s">
        <v>44</v>
      </c>
      <c r="F688" s="68" t="s">
        <v>44</v>
      </c>
      <c r="G688" s="68" t="s">
        <v>44</v>
      </c>
      <c r="H688" s="68" t="s">
        <v>44</v>
      </c>
      <c r="I688" s="68" t="s">
        <v>44</v>
      </c>
      <c r="J688" s="68" t="s">
        <v>44</v>
      </c>
      <c r="K688" s="68" t="s">
        <v>44</v>
      </c>
      <c r="L688" s="68" t="s">
        <v>44</v>
      </c>
      <c r="M688" s="68" t="s">
        <v>44</v>
      </c>
      <c r="N688" s="68" t="s">
        <v>44</v>
      </c>
      <c r="O688" s="68" t="s">
        <v>44</v>
      </c>
      <c r="P688" s="68" t="s">
        <v>44</v>
      </c>
      <c r="Q688" s="44">
        <f>COUNTIF(F688:P688,"ENTREGUE")/COUNTA(MESES[[#This Row],[FEV]:[DEZ]])</f>
        <v>1</v>
      </c>
    </row>
    <row r="689" spans="1:17" s="39" customFormat="1" ht="15" customHeight="1" x14ac:dyDescent="0.25">
      <c r="A689" s="105" t="s">
        <v>19</v>
      </c>
      <c r="B689" s="106" t="s">
        <v>215</v>
      </c>
      <c r="C689" s="103">
        <v>33077100</v>
      </c>
      <c r="D689" s="104" t="s">
        <v>749</v>
      </c>
      <c r="E689" s="68" t="s">
        <v>44</v>
      </c>
      <c r="F689" s="68" t="s">
        <v>44</v>
      </c>
      <c r="G689" s="68" t="s">
        <v>44</v>
      </c>
      <c r="H689" s="68" t="s">
        <v>44</v>
      </c>
      <c r="I689" s="68" t="s">
        <v>44</v>
      </c>
      <c r="J689" s="68" t="s">
        <v>44</v>
      </c>
      <c r="K689" s="68" t="s">
        <v>44</v>
      </c>
      <c r="L689" s="68" t="s">
        <v>44</v>
      </c>
      <c r="M689" s="68" t="s">
        <v>44</v>
      </c>
      <c r="N689" s="68" t="s">
        <v>44</v>
      </c>
      <c r="O689" s="68" t="s">
        <v>44</v>
      </c>
      <c r="P689" s="68" t="s">
        <v>45</v>
      </c>
      <c r="Q689" s="44">
        <f>COUNTIF(F689:P689,"ENTREGUE")/COUNTA(MESES[[#This Row],[FEV]:[DEZ]])</f>
        <v>0.90909090909090906</v>
      </c>
    </row>
    <row r="690" spans="1:17" s="39" customFormat="1" ht="15" customHeight="1" x14ac:dyDescent="0.25">
      <c r="A690" s="105" t="s">
        <v>19</v>
      </c>
      <c r="B690" s="106" t="s">
        <v>215</v>
      </c>
      <c r="C690" s="103">
        <v>33077118</v>
      </c>
      <c r="D690" s="104" t="s">
        <v>750</v>
      </c>
      <c r="E690" s="68" t="s">
        <v>44</v>
      </c>
      <c r="F690" s="68" t="s">
        <v>44</v>
      </c>
      <c r="G690" s="68" t="s">
        <v>44</v>
      </c>
      <c r="H690" s="68" t="s">
        <v>44</v>
      </c>
      <c r="I690" s="68" t="s">
        <v>44</v>
      </c>
      <c r="J690" s="68" t="s">
        <v>44</v>
      </c>
      <c r="K690" s="68" t="s">
        <v>44</v>
      </c>
      <c r="L690" s="68" t="s">
        <v>44</v>
      </c>
      <c r="M690" s="68" t="s">
        <v>44</v>
      </c>
      <c r="N690" s="68" t="s">
        <v>44</v>
      </c>
      <c r="O690" s="68" t="s">
        <v>44</v>
      </c>
      <c r="P690" s="68" t="s">
        <v>44</v>
      </c>
      <c r="Q690" s="44">
        <f>COUNTIF(F690:P690,"ENTREGUE")/COUNTA(MESES[[#This Row],[FEV]:[DEZ]])</f>
        <v>1</v>
      </c>
    </row>
    <row r="691" spans="1:17" s="39" customFormat="1" ht="15" customHeight="1" x14ac:dyDescent="0.25">
      <c r="A691" s="105" t="s">
        <v>19</v>
      </c>
      <c r="B691" s="106" t="s">
        <v>215</v>
      </c>
      <c r="C691" s="103">
        <v>33077126</v>
      </c>
      <c r="D691" s="104" t="s">
        <v>751</v>
      </c>
      <c r="E691" s="68" t="s">
        <v>44</v>
      </c>
      <c r="F691" s="68" t="s">
        <v>44</v>
      </c>
      <c r="G691" s="68" t="s">
        <v>44</v>
      </c>
      <c r="H691" s="68" t="s">
        <v>44</v>
      </c>
      <c r="I691" s="68" t="s">
        <v>44</v>
      </c>
      <c r="J691" s="68" t="s">
        <v>44</v>
      </c>
      <c r="K691" s="68" t="s">
        <v>44</v>
      </c>
      <c r="L691" s="68" t="s">
        <v>44</v>
      </c>
      <c r="M691" s="68" t="s">
        <v>44</v>
      </c>
      <c r="N691" s="68" t="s">
        <v>44</v>
      </c>
      <c r="O691" s="68" t="s">
        <v>44</v>
      </c>
      <c r="P691" s="68" t="s">
        <v>44</v>
      </c>
      <c r="Q691" s="44">
        <f>COUNTIF(F691:P691,"ENTREGUE")/COUNTA(MESES[[#This Row],[FEV]:[DEZ]])</f>
        <v>1</v>
      </c>
    </row>
    <row r="692" spans="1:17" s="39" customFormat="1" ht="15" customHeight="1" x14ac:dyDescent="0.25">
      <c r="A692" s="105" t="s">
        <v>19</v>
      </c>
      <c r="B692" s="106" t="s">
        <v>215</v>
      </c>
      <c r="C692" s="103">
        <v>33077134</v>
      </c>
      <c r="D692" s="104" t="s">
        <v>752</v>
      </c>
      <c r="E692" s="68" t="s">
        <v>44</v>
      </c>
      <c r="F692" s="68" t="s">
        <v>44</v>
      </c>
      <c r="G692" s="68" t="s">
        <v>44</v>
      </c>
      <c r="H692" s="68" t="s">
        <v>44</v>
      </c>
      <c r="I692" s="68" t="s">
        <v>44</v>
      </c>
      <c r="J692" s="68" t="s">
        <v>44</v>
      </c>
      <c r="K692" s="68" t="s">
        <v>44</v>
      </c>
      <c r="L692" s="68" t="s">
        <v>44</v>
      </c>
      <c r="M692" s="68" t="s">
        <v>44</v>
      </c>
      <c r="N692" s="68" t="s">
        <v>44</v>
      </c>
      <c r="O692" s="68" t="s">
        <v>44</v>
      </c>
      <c r="P692" s="68" t="s">
        <v>44</v>
      </c>
      <c r="Q692" s="44">
        <f>COUNTIF(F692:P692,"ENTREGUE")/COUNTA(MESES[[#This Row],[FEV]:[DEZ]])</f>
        <v>1</v>
      </c>
    </row>
    <row r="693" spans="1:17" s="39" customFormat="1" ht="15" customHeight="1" x14ac:dyDescent="0.25">
      <c r="A693" s="105" t="s">
        <v>19</v>
      </c>
      <c r="B693" s="106" t="s">
        <v>215</v>
      </c>
      <c r="C693" s="103">
        <v>33077142</v>
      </c>
      <c r="D693" s="104" t="s">
        <v>753</v>
      </c>
      <c r="E693" s="68" t="s">
        <v>44</v>
      </c>
      <c r="F693" s="68" t="s">
        <v>44</v>
      </c>
      <c r="G693" s="68" t="s">
        <v>44</v>
      </c>
      <c r="H693" s="68" t="s">
        <v>44</v>
      </c>
      <c r="I693" s="68" t="s">
        <v>44</v>
      </c>
      <c r="J693" s="68" t="s">
        <v>44</v>
      </c>
      <c r="K693" s="68" t="s">
        <v>44</v>
      </c>
      <c r="L693" s="68" t="s">
        <v>44</v>
      </c>
      <c r="M693" s="68" t="s">
        <v>44</v>
      </c>
      <c r="N693" s="68" t="s">
        <v>44</v>
      </c>
      <c r="O693" s="68" t="s">
        <v>44</v>
      </c>
      <c r="P693" s="68" t="s">
        <v>44</v>
      </c>
      <c r="Q693" s="44">
        <f>COUNTIF(F693:P693,"ENTREGUE")/COUNTA(MESES[[#This Row],[FEV]:[DEZ]])</f>
        <v>1</v>
      </c>
    </row>
    <row r="694" spans="1:17" s="39" customFormat="1" ht="15" customHeight="1" x14ac:dyDescent="0.25">
      <c r="A694" s="105" t="s">
        <v>19</v>
      </c>
      <c r="B694" s="106" t="s">
        <v>215</v>
      </c>
      <c r="C694" s="103">
        <v>33077150</v>
      </c>
      <c r="D694" s="104" t="s">
        <v>754</v>
      </c>
      <c r="E694" s="68" t="s">
        <v>44</v>
      </c>
      <c r="F694" s="68" t="s">
        <v>44</v>
      </c>
      <c r="G694" s="68" t="s">
        <v>44</v>
      </c>
      <c r="H694" s="68" t="s">
        <v>44</v>
      </c>
      <c r="I694" s="68" t="s">
        <v>44</v>
      </c>
      <c r="J694" s="68" t="s">
        <v>44</v>
      </c>
      <c r="K694" s="68" t="s">
        <v>45</v>
      </c>
      <c r="L694" s="68" t="s">
        <v>45</v>
      </c>
      <c r="M694" s="68" t="s">
        <v>45</v>
      </c>
      <c r="N694" s="68" t="s">
        <v>45</v>
      </c>
      <c r="O694" s="68" t="s">
        <v>45</v>
      </c>
      <c r="P694" s="68" t="s">
        <v>45</v>
      </c>
      <c r="Q694" s="44">
        <f>COUNTIF(F694:P694,"ENTREGUE")/COUNTA(MESES[[#This Row],[FEV]:[DEZ]])</f>
        <v>0.45454545454545453</v>
      </c>
    </row>
    <row r="695" spans="1:17" s="39" customFormat="1" ht="15" customHeight="1" x14ac:dyDescent="0.25">
      <c r="A695" s="105" t="s">
        <v>19</v>
      </c>
      <c r="B695" s="106" t="s">
        <v>215</v>
      </c>
      <c r="C695" s="108">
        <v>33077169</v>
      </c>
      <c r="D695" s="104" t="s">
        <v>755</v>
      </c>
      <c r="E695" s="68" t="s">
        <v>44</v>
      </c>
      <c r="F695" s="68" t="s">
        <v>44</v>
      </c>
      <c r="G695" s="68" t="s">
        <v>44</v>
      </c>
      <c r="H695" s="68" t="s">
        <v>44</v>
      </c>
      <c r="I695" s="68" t="s">
        <v>44</v>
      </c>
      <c r="J695" s="68" t="s">
        <v>44</v>
      </c>
      <c r="K695" s="68" t="s">
        <v>44</v>
      </c>
      <c r="L695" s="68" t="s">
        <v>44</v>
      </c>
      <c r="M695" s="68" t="s">
        <v>44</v>
      </c>
      <c r="N695" s="68" t="s">
        <v>44</v>
      </c>
      <c r="O695" s="68" t="s">
        <v>44</v>
      </c>
      <c r="P695" s="68" t="s">
        <v>45</v>
      </c>
      <c r="Q695" s="44">
        <f>COUNTIF(F695:P695,"ENTREGUE")/COUNTA(MESES[[#This Row],[FEV]:[DEZ]])</f>
        <v>0.90909090909090906</v>
      </c>
    </row>
    <row r="696" spans="1:17" s="39" customFormat="1" ht="15" customHeight="1" x14ac:dyDescent="0.25">
      <c r="A696" s="105" t="s">
        <v>19</v>
      </c>
      <c r="B696" s="106" t="s">
        <v>215</v>
      </c>
      <c r="C696" s="108">
        <v>33077177</v>
      </c>
      <c r="D696" s="104" t="s">
        <v>756</v>
      </c>
      <c r="E696" s="68" t="s">
        <v>44</v>
      </c>
      <c r="F696" s="68" t="s">
        <v>44</v>
      </c>
      <c r="G696" s="68" t="s">
        <v>44</v>
      </c>
      <c r="H696" s="68" t="s">
        <v>44</v>
      </c>
      <c r="I696" s="68" t="s">
        <v>44</v>
      </c>
      <c r="J696" s="68" t="s">
        <v>44</v>
      </c>
      <c r="K696" s="68" t="s">
        <v>44</v>
      </c>
      <c r="L696" s="68" t="s">
        <v>44</v>
      </c>
      <c r="M696" s="68" t="s">
        <v>44</v>
      </c>
      <c r="N696" s="68" t="s">
        <v>44</v>
      </c>
      <c r="O696" s="68" t="s">
        <v>44</v>
      </c>
      <c r="P696" s="68" t="s">
        <v>44</v>
      </c>
      <c r="Q696" s="44">
        <f>COUNTIF(F696:P696,"ENTREGUE")/COUNTA(MESES[[#This Row],[FEV]:[DEZ]])</f>
        <v>1</v>
      </c>
    </row>
    <row r="697" spans="1:17" s="39" customFormat="1" ht="15" customHeight="1" x14ac:dyDescent="0.25">
      <c r="A697" s="105" t="s">
        <v>19</v>
      </c>
      <c r="B697" s="106" t="s">
        <v>215</v>
      </c>
      <c r="C697" s="108">
        <v>33077185</v>
      </c>
      <c r="D697" s="104" t="s">
        <v>757</v>
      </c>
      <c r="E697" s="68" t="s">
        <v>44</v>
      </c>
      <c r="F697" s="68" t="s">
        <v>44</v>
      </c>
      <c r="G697" s="68" t="s">
        <v>44</v>
      </c>
      <c r="H697" s="68" t="s">
        <v>44</v>
      </c>
      <c r="I697" s="68" t="s">
        <v>44</v>
      </c>
      <c r="J697" s="68" t="s">
        <v>44</v>
      </c>
      <c r="K697" s="68" t="s">
        <v>44</v>
      </c>
      <c r="L697" s="68" t="s">
        <v>44</v>
      </c>
      <c r="M697" s="68" t="s">
        <v>44</v>
      </c>
      <c r="N697" s="68" t="s">
        <v>44</v>
      </c>
      <c r="O697" s="68" t="s">
        <v>44</v>
      </c>
      <c r="P697" s="68" t="s">
        <v>44</v>
      </c>
      <c r="Q697" s="44">
        <f>COUNTIF(F697:P697,"ENTREGUE")/COUNTA(MESES[[#This Row],[FEV]:[DEZ]])</f>
        <v>1</v>
      </c>
    </row>
    <row r="698" spans="1:17" s="39" customFormat="1" ht="15" customHeight="1" x14ac:dyDescent="0.25">
      <c r="A698" s="105" t="s">
        <v>19</v>
      </c>
      <c r="B698" s="106" t="s">
        <v>215</v>
      </c>
      <c r="C698" s="108">
        <v>33077363</v>
      </c>
      <c r="D698" s="104" t="s">
        <v>758</v>
      </c>
      <c r="E698" s="68" t="s">
        <v>44</v>
      </c>
      <c r="F698" s="68" t="s">
        <v>44</v>
      </c>
      <c r="G698" s="68" t="s">
        <v>44</v>
      </c>
      <c r="H698" s="68" t="s">
        <v>44</v>
      </c>
      <c r="I698" s="68" t="s">
        <v>44</v>
      </c>
      <c r="J698" s="68" t="s">
        <v>44</v>
      </c>
      <c r="K698" s="68" t="s">
        <v>44</v>
      </c>
      <c r="L698" s="68" t="s">
        <v>44</v>
      </c>
      <c r="M698" s="68" t="s">
        <v>44</v>
      </c>
      <c r="N698" s="68" t="s">
        <v>44</v>
      </c>
      <c r="O698" s="68" t="s">
        <v>44</v>
      </c>
      <c r="P698" s="68" t="s">
        <v>44</v>
      </c>
      <c r="Q698" s="44">
        <f>COUNTIF(F698:P698,"ENTREGUE")/COUNTA(MESES[[#This Row],[FEV]:[DEZ]])</f>
        <v>1</v>
      </c>
    </row>
    <row r="699" spans="1:17" s="39" customFormat="1" ht="15" customHeight="1" x14ac:dyDescent="0.25">
      <c r="A699" s="105" t="s">
        <v>19</v>
      </c>
      <c r="B699" s="106" t="s">
        <v>215</v>
      </c>
      <c r="C699" s="108">
        <v>33077371</v>
      </c>
      <c r="D699" s="104" t="s">
        <v>759</v>
      </c>
      <c r="E699" s="68" t="s">
        <v>44</v>
      </c>
      <c r="F699" s="68" t="s">
        <v>44</v>
      </c>
      <c r="G699" s="68" t="s">
        <v>44</v>
      </c>
      <c r="H699" s="68" t="s">
        <v>44</v>
      </c>
      <c r="I699" s="68" t="s">
        <v>44</v>
      </c>
      <c r="J699" s="68" t="s">
        <v>44</v>
      </c>
      <c r="K699" s="68" t="s">
        <v>44</v>
      </c>
      <c r="L699" s="68" t="s">
        <v>44</v>
      </c>
      <c r="M699" s="68" t="s">
        <v>44</v>
      </c>
      <c r="N699" s="68" t="s">
        <v>44</v>
      </c>
      <c r="O699" s="68" t="s">
        <v>44</v>
      </c>
      <c r="P699" s="68" t="s">
        <v>44</v>
      </c>
      <c r="Q699" s="44">
        <f>COUNTIF(F699:P699,"ENTREGUE")/COUNTA(MESES[[#This Row],[FEV]:[DEZ]])</f>
        <v>1</v>
      </c>
    </row>
    <row r="700" spans="1:17" s="39" customFormat="1" ht="15" customHeight="1" x14ac:dyDescent="0.25">
      <c r="A700" s="105" t="s">
        <v>19</v>
      </c>
      <c r="B700" s="106" t="s">
        <v>215</v>
      </c>
      <c r="C700" s="108">
        <v>33077452</v>
      </c>
      <c r="D700" s="104" t="s">
        <v>760</v>
      </c>
      <c r="E700" s="68" t="s">
        <v>44</v>
      </c>
      <c r="F700" s="68" t="s">
        <v>44</v>
      </c>
      <c r="G700" s="68" t="s">
        <v>44</v>
      </c>
      <c r="H700" s="68" t="s">
        <v>44</v>
      </c>
      <c r="I700" s="68" t="s">
        <v>44</v>
      </c>
      <c r="J700" s="68" t="s">
        <v>44</v>
      </c>
      <c r="K700" s="68" t="s">
        <v>44</v>
      </c>
      <c r="L700" s="68" t="s">
        <v>44</v>
      </c>
      <c r="M700" s="68" t="s">
        <v>44</v>
      </c>
      <c r="N700" s="68" t="s">
        <v>44</v>
      </c>
      <c r="O700" s="68" t="s">
        <v>44</v>
      </c>
      <c r="P700" s="68" t="s">
        <v>44</v>
      </c>
      <c r="Q700" s="44">
        <f>COUNTIF(F700:P700,"ENTREGUE")/COUNTA(MESES[[#This Row],[FEV]:[DEZ]])</f>
        <v>1</v>
      </c>
    </row>
    <row r="701" spans="1:17" s="39" customFormat="1" ht="15" customHeight="1" x14ac:dyDescent="0.25">
      <c r="A701" s="105" t="s">
        <v>19</v>
      </c>
      <c r="B701" s="106" t="s">
        <v>215</v>
      </c>
      <c r="C701" s="108">
        <v>33077487</v>
      </c>
      <c r="D701" s="104" t="s">
        <v>761</v>
      </c>
      <c r="E701" s="68" t="s">
        <v>44</v>
      </c>
      <c r="F701" s="68" t="s">
        <v>44</v>
      </c>
      <c r="G701" s="68" t="s">
        <v>44</v>
      </c>
      <c r="H701" s="68" t="s">
        <v>44</v>
      </c>
      <c r="I701" s="68" t="s">
        <v>44</v>
      </c>
      <c r="J701" s="68" t="s">
        <v>44</v>
      </c>
      <c r="K701" s="68" t="s">
        <v>44</v>
      </c>
      <c r="L701" s="68" t="s">
        <v>44</v>
      </c>
      <c r="M701" s="68" t="s">
        <v>44</v>
      </c>
      <c r="N701" s="68" t="s">
        <v>44</v>
      </c>
      <c r="O701" s="68" t="s">
        <v>44</v>
      </c>
      <c r="P701" s="68" t="s">
        <v>44</v>
      </c>
      <c r="Q701" s="44">
        <f>COUNTIF(F701:P701,"ENTREGUE")/COUNTA(MESES[[#This Row],[FEV]:[DEZ]])</f>
        <v>1</v>
      </c>
    </row>
    <row r="702" spans="1:17" s="39" customFormat="1" ht="15" customHeight="1" x14ac:dyDescent="0.25">
      <c r="A702" s="105" t="s">
        <v>19</v>
      </c>
      <c r="B702" s="106" t="s">
        <v>215</v>
      </c>
      <c r="C702" s="108">
        <v>33077495</v>
      </c>
      <c r="D702" s="104" t="s">
        <v>762</v>
      </c>
      <c r="E702" s="68" t="s">
        <v>44</v>
      </c>
      <c r="F702" s="68" t="s">
        <v>44</v>
      </c>
      <c r="G702" s="68" t="s">
        <v>44</v>
      </c>
      <c r="H702" s="68" t="s">
        <v>44</v>
      </c>
      <c r="I702" s="68" t="s">
        <v>44</v>
      </c>
      <c r="J702" s="68" t="s">
        <v>44</v>
      </c>
      <c r="K702" s="68" t="s">
        <v>44</v>
      </c>
      <c r="L702" s="68" t="s">
        <v>44</v>
      </c>
      <c r="M702" s="68" t="s">
        <v>44</v>
      </c>
      <c r="N702" s="68" t="s">
        <v>44</v>
      </c>
      <c r="O702" s="68" t="s">
        <v>44</v>
      </c>
      <c r="P702" s="68" t="s">
        <v>44</v>
      </c>
      <c r="Q702" s="44">
        <f>COUNTIF(F702:P702,"ENTREGUE")/COUNTA(MESES[[#This Row],[FEV]:[DEZ]])</f>
        <v>1</v>
      </c>
    </row>
    <row r="703" spans="1:17" s="39" customFormat="1" ht="15" customHeight="1" x14ac:dyDescent="0.25">
      <c r="A703" s="105" t="s">
        <v>19</v>
      </c>
      <c r="B703" s="106" t="s">
        <v>215</v>
      </c>
      <c r="C703" s="108">
        <v>33077509</v>
      </c>
      <c r="D703" s="104" t="s">
        <v>763</v>
      </c>
      <c r="E703" s="68" t="s">
        <v>44</v>
      </c>
      <c r="F703" s="68" t="s">
        <v>44</v>
      </c>
      <c r="G703" s="68" t="s">
        <v>44</v>
      </c>
      <c r="H703" s="68" t="s">
        <v>44</v>
      </c>
      <c r="I703" s="68" t="s">
        <v>44</v>
      </c>
      <c r="J703" s="68" t="s">
        <v>44</v>
      </c>
      <c r="K703" s="68" t="s">
        <v>44</v>
      </c>
      <c r="L703" s="68" t="s">
        <v>44</v>
      </c>
      <c r="M703" s="68" t="s">
        <v>44</v>
      </c>
      <c r="N703" s="68" t="s">
        <v>44</v>
      </c>
      <c r="O703" s="68" t="s">
        <v>44</v>
      </c>
      <c r="P703" s="68" t="s">
        <v>44</v>
      </c>
      <c r="Q703" s="44">
        <f>COUNTIF(F703:P703,"ENTREGUE")/COUNTA(MESES[[#This Row],[FEV]:[DEZ]])</f>
        <v>1</v>
      </c>
    </row>
    <row r="704" spans="1:17" s="39" customFormat="1" ht="15" customHeight="1" x14ac:dyDescent="0.25">
      <c r="A704" s="105" t="s">
        <v>19</v>
      </c>
      <c r="B704" s="106" t="s">
        <v>215</v>
      </c>
      <c r="C704" s="108">
        <v>33077525</v>
      </c>
      <c r="D704" s="104" t="s">
        <v>764</v>
      </c>
      <c r="E704" s="68" t="s">
        <v>44</v>
      </c>
      <c r="F704" s="68" t="s">
        <v>44</v>
      </c>
      <c r="G704" s="68" t="s">
        <v>44</v>
      </c>
      <c r="H704" s="68" t="s">
        <v>44</v>
      </c>
      <c r="I704" s="68" t="s">
        <v>44</v>
      </c>
      <c r="J704" s="68" t="s">
        <v>44</v>
      </c>
      <c r="K704" s="68" t="s">
        <v>44</v>
      </c>
      <c r="L704" s="68" t="s">
        <v>44</v>
      </c>
      <c r="M704" s="68" t="s">
        <v>44</v>
      </c>
      <c r="N704" s="68" t="s">
        <v>44</v>
      </c>
      <c r="O704" s="68" t="s">
        <v>44</v>
      </c>
      <c r="P704" s="68" t="s">
        <v>44</v>
      </c>
      <c r="Q704" s="44">
        <f>COUNTIF(F704:P704,"ENTREGUE")/COUNTA(MESES[[#This Row],[FEV]:[DEZ]])</f>
        <v>1</v>
      </c>
    </row>
    <row r="705" spans="1:17" s="39" customFormat="1" ht="15" customHeight="1" x14ac:dyDescent="0.25">
      <c r="A705" s="105" t="s">
        <v>19</v>
      </c>
      <c r="B705" s="106" t="s">
        <v>215</v>
      </c>
      <c r="C705" s="108">
        <v>33077568</v>
      </c>
      <c r="D705" s="104" t="s">
        <v>765</v>
      </c>
      <c r="E705" s="68" t="s">
        <v>44</v>
      </c>
      <c r="F705" s="68" t="s">
        <v>44</v>
      </c>
      <c r="G705" s="68" t="s">
        <v>44</v>
      </c>
      <c r="H705" s="68" t="s">
        <v>44</v>
      </c>
      <c r="I705" s="68" t="s">
        <v>44</v>
      </c>
      <c r="J705" s="68" t="s">
        <v>44</v>
      </c>
      <c r="K705" s="68" t="s">
        <v>44</v>
      </c>
      <c r="L705" s="68" t="s">
        <v>44</v>
      </c>
      <c r="M705" s="68" t="s">
        <v>44</v>
      </c>
      <c r="N705" s="68" t="s">
        <v>44</v>
      </c>
      <c r="O705" s="68" t="s">
        <v>44</v>
      </c>
      <c r="P705" s="68" t="s">
        <v>44</v>
      </c>
      <c r="Q705" s="44">
        <f>COUNTIF(F705:P705,"ENTREGUE")/COUNTA(MESES[[#This Row],[FEV]:[DEZ]])</f>
        <v>1</v>
      </c>
    </row>
    <row r="706" spans="1:17" s="39" customFormat="1" ht="15" customHeight="1" x14ac:dyDescent="0.25">
      <c r="A706" s="105" t="s">
        <v>19</v>
      </c>
      <c r="B706" s="106" t="s">
        <v>215</v>
      </c>
      <c r="C706" s="108">
        <v>33077576</v>
      </c>
      <c r="D706" s="104" t="s">
        <v>766</v>
      </c>
      <c r="E706" s="68" t="s">
        <v>44</v>
      </c>
      <c r="F706" s="68" t="s">
        <v>44</v>
      </c>
      <c r="G706" s="68" t="s">
        <v>44</v>
      </c>
      <c r="H706" s="68" t="s">
        <v>44</v>
      </c>
      <c r="I706" s="68" t="s">
        <v>44</v>
      </c>
      <c r="J706" s="68" t="s">
        <v>44</v>
      </c>
      <c r="K706" s="68" t="s">
        <v>45</v>
      </c>
      <c r="L706" s="68" t="s">
        <v>45</v>
      </c>
      <c r="M706" s="68" t="s">
        <v>45</v>
      </c>
      <c r="N706" s="68" t="s">
        <v>45</v>
      </c>
      <c r="O706" s="68" t="s">
        <v>45</v>
      </c>
      <c r="P706" s="68" t="s">
        <v>45</v>
      </c>
      <c r="Q706" s="44">
        <f>COUNTIF(F706:P706,"ENTREGUE")/COUNTA(MESES[[#This Row],[FEV]:[DEZ]])</f>
        <v>0.45454545454545453</v>
      </c>
    </row>
    <row r="707" spans="1:17" s="39" customFormat="1" ht="15" customHeight="1" x14ac:dyDescent="0.25">
      <c r="A707" s="105" t="s">
        <v>19</v>
      </c>
      <c r="B707" s="106" t="s">
        <v>215</v>
      </c>
      <c r="C707" s="109">
        <v>33086427</v>
      </c>
      <c r="D707" s="104" t="s">
        <v>767</v>
      </c>
      <c r="E707" s="68" t="s">
        <v>44</v>
      </c>
      <c r="F707" s="68" t="s">
        <v>44</v>
      </c>
      <c r="G707" s="68" t="s">
        <v>44</v>
      </c>
      <c r="H707" s="68" t="s">
        <v>44</v>
      </c>
      <c r="I707" s="68" t="s">
        <v>44</v>
      </c>
      <c r="J707" s="68" t="s">
        <v>44</v>
      </c>
      <c r="K707" s="68" t="s">
        <v>44</v>
      </c>
      <c r="L707" s="68" t="s">
        <v>44</v>
      </c>
      <c r="M707" s="68" t="s">
        <v>44</v>
      </c>
      <c r="N707" s="68" t="s">
        <v>44</v>
      </c>
      <c r="O707" s="68" t="s">
        <v>44</v>
      </c>
      <c r="P707" s="68" t="s">
        <v>44</v>
      </c>
      <c r="Q707" s="44">
        <f>COUNTIF(F707:P707,"ENTREGUE")/COUNTA(MESES[[#This Row],[FEV]:[DEZ]])</f>
        <v>1</v>
      </c>
    </row>
    <row r="708" spans="1:17" s="39" customFormat="1" ht="15" customHeight="1" x14ac:dyDescent="0.25">
      <c r="A708" s="105" t="s">
        <v>19</v>
      </c>
      <c r="B708" s="106" t="s">
        <v>215</v>
      </c>
      <c r="C708" s="108">
        <v>33087644</v>
      </c>
      <c r="D708" s="104" t="s">
        <v>768</v>
      </c>
      <c r="E708" s="68" t="s">
        <v>44</v>
      </c>
      <c r="F708" s="68" t="s">
        <v>44</v>
      </c>
      <c r="G708" s="68" t="s">
        <v>44</v>
      </c>
      <c r="H708" s="68" t="s">
        <v>44</v>
      </c>
      <c r="I708" s="68" t="s">
        <v>44</v>
      </c>
      <c r="J708" s="68" t="s">
        <v>44</v>
      </c>
      <c r="K708" s="68" t="s">
        <v>44</v>
      </c>
      <c r="L708" s="68" t="s">
        <v>44</v>
      </c>
      <c r="M708" s="68" t="s">
        <v>44</v>
      </c>
      <c r="N708" s="68" t="s">
        <v>44</v>
      </c>
      <c r="O708" s="68" t="s">
        <v>44</v>
      </c>
      <c r="P708" s="68" t="s">
        <v>44</v>
      </c>
      <c r="Q708" s="44">
        <f>COUNTIF(F708:P708,"ENTREGUE")/COUNTA(MESES[[#This Row],[FEV]:[DEZ]])</f>
        <v>1</v>
      </c>
    </row>
    <row r="709" spans="1:17" s="39" customFormat="1" ht="15" customHeight="1" x14ac:dyDescent="0.25">
      <c r="A709" s="105" t="s">
        <v>19</v>
      </c>
      <c r="B709" s="106" t="s">
        <v>215</v>
      </c>
      <c r="C709" s="108">
        <v>33087725</v>
      </c>
      <c r="D709" s="104" t="s">
        <v>769</v>
      </c>
      <c r="E709" s="68" t="s">
        <v>44</v>
      </c>
      <c r="F709" s="68" t="s">
        <v>44</v>
      </c>
      <c r="G709" s="68" t="s">
        <v>44</v>
      </c>
      <c r="H709" s="68" t="s">
        <v>44</v>
      </c>
      <c r="I709" s="68" t="s">
        <v>44</v>
      </c>
      <c r="J709" s="68" t="s">
        <v>44</v>
      </c>
      <c r="K709" s="68" t="s">
        <v>44</v>
      </c>
      <c r="L709" s="68" t="s">
        <v>44</v>
      </c>
      <c r="M709" s="68" t="s">
        <v>44</v>
      </c>
      <c r="N709" s="68" t="s">
        <v>44</v>
      </c>
      <c r="O709" s="68" t="s">
        <v>45</v>
      </c>
      <c r="P709" s="68" t="s">
        <v>45</v>
      </c>
      <c r="Q709" s="44">
        <f>COUNTIF(F709:P709,"ENTREGUE")/COUNTA(MESES[[#This Row],[FEV]:[DEZ]])</f>
        <v>0.81818181818181823</v>
      </c>
    </row>
    <row r="710" spans="1:17" s="39" customFormat="1" ht="15" customHeight="1" x14ac:dyDescent="0.25">
      <c r="A710" s="105" t="s">
        <v>19</v>
      </c>
      <c r="B710" s="106" t="s">
        <v>215</v>
      </c>
      <c r="C710" s="108">
        <v>33087733</v>
      </c>
      <c r="D710" s="104" t="s">
        <v>770</v>
      </c>
      <c r="E710" s="68" t="s">
        <v>44</v>
      </c>
      <c r="F710" s="68" t="s">
        <v>44</v>
      </c>
      <c r="G710" s="68" t="s">
        <v>44</v>
      </c>
      <c r="H710" s="68" t="s">
        <v>44</v>
      </c>
      <c r="I710" s="68" t="s">
        <v>44</v>
      </c>
      <c r="J710" s="68" t="s">
        <v>44</v>
      </c>
      <c r="K710" s="68" t="s">
        <v>44</v>
      </c>
      <c r="L710" s="68" t="s">
        <v>44</v>
      </c>
      <c r="M710" s="68" t="s">
        <v>44</v>
      </c>
      <c r="N710" s="68" t="s">
        <v>44</v>
      </c>
      <c r="O710" s="68" t="s">
        <v>44</v>
      </c>
      <c r="P710" s="68" t="s">
        <v>44</v>
      </c>
      <c r="Q710" s="44">
        <f>COUNTIF(F710:P710,"ENTREGUE")/COUNTA(MESES[[#This Row],[FEV]:[DEZ]])</f>
        <v>1</v>
      </c>
    </row>
    <row r="711" spans="1:17" s="39" customFormat="1" ht="15" customHeight="1" x14ac:dyDescent="0.25">
      <c r="A711" s="105" t="s">
        <v>19</v>
      </c>
      <c r="B711" s="106" t="s">
        <v>215</v>
      </c>
      <c r="C711" s="108">
        <v>33087750</v>
      </c>
      <c r="D711" s="104" t="s">
        <v>79</v>
      </c>
      <c r="E711" s="68" t="s">
        <v>44</v>
      </c>
      <c r="F711" s="68" t="s">
        <v>44</v>
      </c>
      <c r="G711" s="68" t="s">
        <v>44</v>
      </c>
      <c r="H711" s="68" t="s">
        <v>45</v>
      </c>
      <c r="I711" s="68" t="s">
        <v>45</v>
      </c>
      <c r="J711" s="68" t="s">
        <v>44</v>
      </c>
      <c r="K711" s="68" t="s">
        <v>44</v>
      </c>
      <c r="L711" s="68" t="s">
        <v>44</v>
      </c>
      <c r="M711" s="68" t="s">
        <v>44</v>
      </c>
      <c r="N711" s="68" t="s">
        <v>44</v>
      </c>
      <c r="O711" s="68" t="s">
        <v>44</v>
      </c>
      <c r="P711" s="68" t="s">
        <v>45</v>
      </c>
      <c r="Q711" s="44">
        <f>COUNTIF(F711:P711,"ENTREGUE")/COUNTA(MESES[[#This Row],[FEV]:[DEZ]])</f>
        <v>0.72727272727272729</v>
      </c>
    </row>
    <row r="712" spans="1:17" s="39" customFormat="1" ht="15" customHeight="1" x14ac:dyDescent="0.25">
      <c r="A712" s="105" t="s">
        <v>19</v>
      </c>
      <c r="B712" s="106" t="s">
        <v>215</v>
      </c>
      <c r="C712" s="108">
        <v>33097283</v>
      </c>
      <c r="D712" s="104" t="s">
        <v>771</v>
      </c>
      <c r="E712" s="68" t="s">
        <v>44</v>
      </c>
      <c r="F712" s="68" t="s">
        <v>44</v>
      </c>
      <c r="G712" s="68" t="s">
        <v>44</v>
      </c>
      <c r="H712" s="68" t="s">
        <v>44</v>
      </c>
      <c r="I712" s="68" t="s">
        <v>44</v>
      </c>
      <c r="J712" s="68" t="s">
        <v>44</v>
      </c>
      <c r="K712" s="68" t="s">
        <v>44</v>
      </c>
      <c r="L712" s="68" t="s">
        <v>44</v>
      </c>
      <c r="M712" s="68" t="s">
        <v>44</v>
      </c>
      <c r="N712" s="68" t="s">
        <v>45</v>
      </c>
      <c r="O712" s="68" t="s">
        <v>45</v>
      </c>
      <c r="P712" s="68" t="s">
        <v>45</v>
      </c>
      <c r="Q712" s="44">
        <f>COUNTIF(F712:P712,"ENTREGUE")/COUNTA(MESES[[#This Row],[FEV]:[DEZ]])</f>
        <v>0.72727272727272729</v>
      </c>
    </row>
    <row r="713" spans="1:17" s="39" customFormat="1" ht="15" customHeight="1" x14ac:dyDescent="0.25">
      <c r="A713" s="105" t="s">
        <v>19</v>
      </c>
      <c r="B713" s="106" t="s">
        <v>215</v>
      </c>
      <c r="C713" s="108">
        <v>33102210</v>
      </c>
      <c r="D713" s="104" t="s">
        <v>772</v>
      </c>
      <c r="E713" s="68" t="s">
        <v>44</v>
      </c>
      <c r="F713" s="68" t="s">
        <v>44</v>
      </c>
      <c r="G713" s="68" t="s">
        <v>44</v>
      </c>
      <c r="H713" s="68" t="s">
        <v>44</v>
      </c>
      <c r="I713" s="68" t="s">
        <v>44</v>
      </c>
      <c r="J713" s="68" t="s">
        <v>44</v>
      </c>
      <c r="K713" s="68" t="s">
        <v>44</v>
      </c>
      <c r="L713" s="68" t="s">
        <v>44</v>
      </c>
      <c r="M713" s="68" t="s">
        <v>44</v>
      </c>
      <c r="N713" s="68" t="s">
        <v>44</v>
      </c>
      <c r="O713" s="68" t="s">
        <v>44</v>
      </c>
      <c r="P713" s="68" t="s">
        <v>44</v>
      </c>
      <c r="Q713" s="44">
        <f>COUNTIF(F713:P713,"ENTREGUE")/COUNTA(MESES[[#This Row],[FEV]:[DEZ]])</f>
        <v>1</v>
      </c>
    </row>
    <row r="714" spans="1:17" s="39" customFormat="1" ht="15" customHeight="1" x14ac:dyDescent="0.25">
      <c r="A714" s="105" t="s">
        <v>19</v>
      </c>
      <c r="B714" s="106" t="s">
        <v>215</v>
      </c>
      <c r="C714" s="110">
        <v>33105065</v>
      </c>
      <c r="D714" s="104" t="s">
        <v>773</v>
      </c>
      <c r="E714" s="68" t="s">
        <v>44</v>
      </c>
      <c r="F714" s="68" t="s">
        <v>44</v>
      </c>
      <c r="G714" s="68" t="s">
        <v>44</v>
      </c>
      <c r="H714" s="68" t="s">
        <v>44</v>
      </c>
      <c r="I714" s="68" t="s">
        <v>44</v>
      </c>
      <c r="J714" s="68" t="s">
        <v>44</v>
      </c>
      <c r="K714" s="68" t="s">
        <v>44</v>
      </c>
      <c r="L714" s="68" t="s">
        <v>44</v>
      </c>
      <c r="M714" s="68" t="s">
        <v>44</v>
      </c>
      <c r="N714" s="68" t="s">
        <v>44</v>
      </c>
      <c r="O714" s="68" t="s">
        <v>44</v>
      </c>
      <c r="P714" s="68" t="s">
        <v>44</v>
      </c>
      <c r="Q714" s="44">
        <f>COUNTIF(F714:P714,"ENTREGUE")/COUNTA(MESES[[#This Row],[FEV]:[DEZ]])</f>
        <v>1</v>
      </c>
    </row>
    <row r="715" spans="1:17" s="39" customFormat="1" ht="15" customHeight="1" x14ac:dyDescent="0.25">
      <c r="A715" s="105" t="s">
        <v>19</v>
      </c>
      <c r="B715" s="106" t="s">
        <v>215</v>
      </c>
      <c r="C715" s="108">
        <v>33105103</v>
      </c>
      <c r="D715" s="104" t="s">
        <v>774</v>
      </c>
      <c r="E715" s="68" t="s">
        <v>44</v>
      </c>
      <c r="F715" s="68" t="s">
        <v>44</v>
      </c>
      <c r="G715" s="68" t="s">
        <v>44</v>
      </c>
      <c r="H715" s="68" t="s">
        <v>44</v>
      </c>
      <c r="I715" s="68" t="s">
        <v>44</v>
      </c>
      <c r="J715" s="68" t="s">
        <v>44</v>
      </c>
      <c r="K715" s="68" t="s">
        <v>44</v>
      </c>
      <c r="L715" s="68" t="s">
        <v>44</v>
      </c>
      <c r="M715" s="68" t="s">
        <v>44</v>
      </c>
      <c r="N715" s="68" t="s">
        <v>44</v>
      </c>
      <c r="O715" s="68" t="s">
        <v>44</v>
      </c>
      <c r="P715" s="68" t="s">
        <v>45</v>
      </c>
      <c r="Q715" s="44">
        <f>COUNTIF(F715:P715,"ENTREGUE")/COUNTA(MESES[[#This Row],[FEV]:[DEZ]])</f>
        <v>0.90909090909090906</v>
      </c>
    </row>
    <row r="716" spans="1:17" s="39" customFormat="1" ht="15" customHeight="1" x14ac:dyDescent="0.25">
      <c r="A716" s="105" t="s">
        <v>19</v>
      </c>
      <c r="B716" s="106" t="s">
        <v>215</v>
      </c>
      <c r="C716" s="108">
        <v>33110638</v>
      </c>
      <c r="D716" s="104" t="s">
        <v>775</v>
      </c>
      <c r="E716" s="68" t="s">
        <v>44</v>
      </c>
      <c r="F716" s="68" t="s">
        <v>44</v>
      </c>
      <c r="G716" s="68" t="s">
        <v>44</v>
      </c>
      <c r="H716" s="68" t="s">
        <v>44</v>
      </c>
      <c r="I716" s="68" t="s">
        <v>44</v>
      </c>
      <c r="J716" s="68" t="s">
        <v>44</v>
      </c>
      <c r="K716" s="68" t="s">
        <v>44</v>
      </c>
      <c r="L716" s="68" t="s">
        <v>44</v>
      </c>
      <c r="M716" s="68" t="s">
        <v>44</v>
      </c>
      <c r="N716" s="68" t="s">
        <v>44</v>
      </c>
      <c r="O716" s="68" t="s">
        <v>44</v>
      </c>
      <c r="P716" s="68" t="s">
        <v>44</v>
      </c>
      <c r="Q716" s="44">
        <f>COUNTIF(F716:P716,"ENTREGUE")/COUNTA(MESES[[#This Row],[FEV]:[DEZ]])</f>
        <v>1</v>
      </c>
    </row>
    <row r="717" spans="1:17" s="39" customFormat="1" ht="15" customHeight="1" x14ac:dyDescent="0.25">
      <c r="A717" s="105" t="s">
        <v>19</v>
      </c>
      <c r="B717" s="106" t="s">
        <v>215</v>
      </c>
      <c r="C717" s="111">
        <v>33125805</v>
      </c>
      <c r="D717" s="104" t="s">
        <v>776</v>
      </c>
      <c r="E717" s="68" t="s">
        <v>44</v>
      </c>
      <c r="F717" s="68" t="s">
        <v>44</v>
      </c>
      <c r="G717" s="68" t="s">
        <v>44</v>
      </c>
      <c r="H717" s="68" t="s">
        <v>44</v>
      </c>
      <c r="I717" s="68" t="s">
        <v>44</v>
      </c>
      <c r="J717" s="68" t="s">
        <v>44</v>
      </c>
      <c r="K717" s="68" t="s">
        <v>44</v>
      </c>
      <c r="L717" s="68" t="s">
        <v>44</v>
      </c>
      <c r="M717" s="68" t="s">
        <v>44</v>
      </c>
      <c r="N717" s="68" t="s">
        <v>44</v>
      </c>
      <c r="O717" s="68" t="s">
        <v>45</v>
      </c>
      <c r="P717" s="68" t="s">
        <v>45</v>
      </c>
      <c r="Q717" s="44">
        <f>COUNTIF(F717:P717,"ENTREGUE")/COUNTA(MESES[[#This Row],[FEV]:[DEZ]])</f>
        <v>0.81818181818181823</v>
      </c>
    </row>
    <row r="718" spans="1:17" s="39" customFormat="1" ht="15" customHeight="1" x14ac:dyDescent="0.25">
      <c r="A718" s="105" t="s">
        <v>19</v>
      </c>
      <c r="B718" s="106" t="s">
        <v>215</v>
      </c>
      <c r="C718" s="108">
        <v>33126105</v>
      </c>
      <c r="D718" s="104" t="s">
        <v>777</v>
      </c>
      <c r="E718" s="68" t="s">
        <v>44</v>
      </c>
      <c r="F718" s="68" t="s">
        <v>44</v>
      </c>
      <c r="G718" s="68" t="s">
        <v>44</v>
      </c>
      <c r="H718" s="68" t="s">
        <v>44</v>
      </c>
      <c r="I718" s="68" t="s">
        <v>44</v>
      </c>
      <c r="J718" s="68" t="s">
        <v>44</v>
      </c>
      <c r="K718" s="68" t="s">
        <v>44</v>
      </c>
      <c r="L718" s="68" t="s">
        <v>44</v>
      </c>
      <c r="M718" s="68" t="s">
        <v>44</v>
      </c>
      <c r="N718" s="68" t="s">
        <v>44</v>
      </c>
      <c r="O718" s="68" t="s">
        <v>44</v>
      </c>
      <c r="P718" s="68" t="s">
        <v>45</v>
      </c>
      <c r="Q718" s="44">
        <f>COUNTIF(F718:P718,"ENTREGUE")/COUNTA(MESES[[#This Row],[FEV]:[DEZ]])</f>
        <v>0.90909090909090906</v>
      </c>
    </row>
    <row r="719" spans="1:17" s="39" customFormat="1" ht="15" customHeight="1" x14ac:dyDescent="0.25">
      <c r="A719" s="105" t="s">
        <v>19</v>
      </c>
      <c r="B719" s="106" t="s">
        <v>215</v>
      </c>
      <c r="C719" s="108">
        <v>33126224</v>
      </c>
      <c r="D719" s="104" t="s">
        <v>778</v>
      </c>
      <c r="E719" s="68" t="s">
        <v>44</v>
      </c>
      <c r="F719" s="68" t="s">
        <v>44</v>
      </c>
      <c r="G719" s="68" t="s">
        <v>44</v>
      </c>
      <c r="H719" s="68" t="s">
        <v>44</v>
      </c>
      <c r="I719" s="68" t="s">
        <v>44</v>
      </c>
      <c r="J719" s="68" t="s">
        <v>44</v>
      </c>
      <c r="K719" s="68" t="s">
        <v>44</v>
      </c>
      <c r="L719" s="68" t="s">
        <v>44</v>
      </c>
      <c r="M719" s="68" t="s">
        <v>44</v>
      </c>
      <c r="N719" s="68" t="s">
        <v>44</v>
      </c>
      <c r="O719" s="68" t="s">
        <v>44</v>
      </c>
      <c r="P719" s="68" t="s">
        <v>44</v>
      </c>
      <c r="Q719" s="44">
        <f>COUNTIF(F719:P719,"ENTREGUE")/COUNTA(MESES[[#This Row],[FEV]:[DEZ]])</f>
        <v>1</v>
      </c>
    </row>
    <row r="720" spans="1:17" s="39" customFormat="1" ht="15" customHeight="1" x14ac:dyDescent="0.25">
      <c r="A720" s="105" t="s">
        <v>19</v>
      </c>
      <c r="B720" s="106" t="s">
        <v>215</v>
      </c>
      <c r="C720" s="108">
        <v>33126232</v>
      </c>
      <c r="D720" s="104" t="s">
        <v>779</v>
      </c>
      <c r="E720" s="68" t="s">
        <v>44</v>
      </c>
      <c r="F720" s="68" t="s">
        <v>44</v>
      </c>
      <c r="G720" s="68" t="s">
        <v>44</v>
      </c>
      <c r="H720" s="68" t="s">
        <v>44</v>
      </c>
      <c r="I720" s="68" t="s">
        <v>44</v>
      </c>
      <c r="J720" s="68" t="s">
        <v>44</v>
      </c>
      <c r="K720" s="68" t="s">
        <v>44</v>
      </c>
      <c r="L720" s="68" t="s">
        <v>44</v>
      </c>
      <c r="M720" s="68" t="s">
        <v>44</v>
      </c>
      <c r="N720" s="68" t="s">
        <v>44</v>
      </c>
      <c r="O720" s="68" t="s">
        <v>44</v>
      </c>
      <c r="P720" s="68" t="s">
        <v>44</v>
      </c>
      <c r="Q720" s="44">
        <f>COUNTIF(F720:P720,"ENTREGUE")/COUNTA(MESES[[#This Row],[FEV]:[DEZ]])</f>
        <v>1</v>
      </c>
    </row>
    <row r="721" spans="1:17" s="39" customFormat="1" ht="15" customHeight="1" x14ac:dyDescent="0.25">
      <c r="A721" s="105" t="s">
        <v>19</v>
      </c>
      <c r="B721" s="106" t="s">
        <v>215</v>
      </c>
      <c r="C721" s="108">
        <v>33126755</v>
      </c>
      <c r="D721" s="104" t="s">
        <v>780</v>
      </c>
      <c r="E721" s="68" t="s">
        <v>44</v>
      </c>
      <c r="F721" s="68" t="s">
        <v>44</v>
      </c>
      <c r="G721" s="68" t="s">
        <v>44</v>
      </c>
      <c r="H721" s="68" t="s">
        <v>44</v>
      </c>
      <c r="I721" s="68" t="s">
        <v>44</v>
      </c>
      <c r="J721" s="68" t="s">
        <v>44</v>
      </c>
      <c r="K721" s="68" t="s">
        <v>44</v>
      </c>
      <c r="L721" s="68" t="s">
        <v>44</v>
      </c>
      <c r="M721" s="68" t="s">
        <v>44</v>
      </c>
      <c r="N721" s="68" t="s">
        <v>44</v>
      </c>
      <c r="O721" s="68" t="s">
        <v>44</v>
      </c>
      <c r="P721" s="68" t="s">
        <v>44</v>
      </c>
      <c r="Q721" s="44">
        <f>COUNTIF(F721:P721,"ENTREGUE")/COUNTA(MESES[[#This Row],[FEV]:[DEZ]])</f>
        <v>1</v>
      </c>
    </row>
    <row r="722" spans="1:17" s="39" customFormat="1" ht="15" customHeight="1" x14ac:dyDescent="0.25">
      <c r="A722" s="105" t="s">
        <v>19</v>
      </c>
      <c r="B722" s="106" t="s">
        <v>215</v>
      </c>
      <c r="C722" s="108">
        <v>33126941</v>
      </c>
      <c r="D722" s="104" t="s">
        <v>781</v>
      </c>
      <c r="E722" s="68" t="s">
        <v>44</v>
      </c>
      <c r="F722" s="68" t="s">
        <v>44</v>
      </c>
      <c r="G722" s="68" t="s">
        <v>44</v>
      </c>
      <c r="H722" s="68" t="s">
        <v>44</v>
      </c>
      <c r="I722" s="68" t="s">
        <v>44</v>
      </c>
      <c r="J722" s="68" t="s">
        <v>44</v>
      </c>
      <c r="K722" s="68" t="s">
        <v>44</v>
      </c>
      <c r="L722" s="68" t="s">
        <v>44</v>
      </c>
      <c r="M722" s="68" t="s">
        <v>44</v>
      </c>
      <c r="N722" s="68" t="s">
        <v>44</v>
      </c>
      <c r="O722" s="68" t="s">
        <v>44</v>
      </c>
      <c r="P722" s="68" t="s">
        <v>44</v>
      </c>
      <c r="Q722" s="44">
        <f>COUNTIF(F722:P722,"ENTREGUE")/COUNTA(MESES[[#This Row],[FEV]:[DEZ]])</f>
        <v>1</v>
      </c>
    </row>
    <row r="723" spans="1:17" s="39" customFormat="1" ht="15" customHeight="1" x14ac:dyDescent="0.25">
      <c r="A723" s="105" t="s">
        <v>19</v>
      </c>
      <c r="B723" s="106" t="s">
        <v>215</v>
      </c>
      <c r="C723" s="108">
        <v>33134049</v>
      </c>
      <c r="D723" s="104" t="s">
        <v>782</v>
      </c>
      <c r="E723" s="68" t="s">
        <v>44</v>
      </c>
      <c r="F723" s="68" t="s">
        <v>44</v>
      </c>
      <c r="G723" s="68" t="s">
        <v>44</v>
      </c>
      <c r="H723" s="68" t="s">
        <v>44</v>
      </c>
      <c r="I723" s="68" t="s">
        <v>44</v>
      </c>
      <c r="J723" s="68" t="s">
        <v>44</v>
      </c>
      <c r="K723" s="68" t="s">
        <v>44</v>
      </c>
      <c r="L723" s="68" t="s">
        <v>44</v>
      </c>
      <c r="M723" s="68" t="s">
        <v>44</v>
      </c>
      <c r="N723" s="68" t="s">
        <v>44</v>
      </c>
      <c r="O723" s="68" t="s">
        <v>44</v>
      </c>
      <c r="P723" s="68" t="s">
        <v>44</v>
      </c>
      <c r="Q723" s="44">
        <f>COUNTIF(F723:P723,"ENTREGUE")/COUNTA(MESES[[#This Row],[FEV]:[DEZ]])</f>
        <v>1</v>
      </c>
    </row>
    <row r="724" spans="1:17" s="39" customFormat="1" ht="15" customHeight="1" x14ac:dyDescent="0.25">
      <c r="A724" s="105" t="s">
        <v>19</v>
      </c>
      <c r="B724" s="106" t="s">
        <v>215</v>
      </c>
      <c r="C724" s="108">
        <v>33183724</v>
      </c>
      <c r="D724" s="104" t="s">
        <v>783</v>
      </c>
      <c r="E724" s="68" t="s">
        <v>44</v>
      </c>
      <c r="F724" s="68" t="s">
        <v>44</v>
      </c>
      <c r="G724" s="68" t="s">
        <v>44</v>
      </c>
      <c r="H724" s="68" t="s">
        <v>44</v>
      </c>
      <c r="I724" s="68" t="s">
        <v>44</v>
      </c>
      <c r="J724" s="68" t="s">
        <v>44</v>
      </c>
      <c r="K724" s="68" t="s">
        <v>44</v>
      </c>
      <c r="L724" s="68" t="s">
        <v>44</v>
      </c>
      <c r="M724" s="68" t="s">
        <v>44</v>
      </c>
      <c r="N724" s="68" t="s">
        <v>44</v>
      </c>
      <c r="O724" s="68" t="s">
        <v>44</v>
      </c>
      <c r="P724" s="68" t="s">
        <v>44</v>
      </c>
      <c r="Q724" s="44">
        <f>COUNTIF(F724:P724,"ENTREGUE")/COUNTA(MESES[[#This Row],[FEV]:[DEZ]])</f>
        <v>1</v>
      </c>
    </row>
    <row r="725" spans="1:17" s="39" customFormat="1" ht="15" customHeight="1" x14ac:dyDescent="0.25">
      <c r="A725" s="105" t="s">
        <v>19</v>
      </c>
      <c r="B725" s="106" t="s">
        <v>215</v>
      </c>
      <c r="C725" s="108">
        <v>33138648</v>
      </c>
      <c r="D725" s="104" t="s">
        <v>784</v>
      </c>
      <c r="E725" s="68" t="s">
        <v>44</v>
      </c>
      <c r="F725" s="68" t="s">
        <v>44</v>
      </c>
      <c r="G725" s="68" t="s">
        <v>44</v>
      </c>
      <c r="H725" s="68" t="s">
        <v>44</v>
      </c>
      <c r="I725" s="68" t="s">
        <v>44</v>
      </c>
      <c r="J725" s="68" t="s">
        <v>44</v>
      </c>
      <c r="K725" s="68" t="s">
        <v>44</v>
      </c>
      <c r="L725" s="68" t="s">
        <v>44</v>
      </c>
      <c r="M725" s="68" t="s">
        <v>44</v>
      </c>
      <c r="N725" s="68" t="s">
        <v>44</v>
      </c>
      <c r="O725" s="68" t="s">
        <v>44</v>
      </c>
      <c r="P725" s="68" t="s">
        <v>44</v>
      </c>
      <c r="Q725" s="44">
        <f>COUNTIF(F725:P725,"ENTREGUE")/COUNTA(MESES[[#This Row],[FEV]:[DEZ]])</f>
        <v>1</v>
      </c>
    </row>
    <row r="726" spans="1:17" s="39" customFormat="1" ht="15" customHeight="1" x14ac:dyDescent="0.25">
      <c r="A726" s="105" t="s">
        <v>19</v>
      </c>
      <c r="B726" s="106" t="s">
        <v>215</v>
      </c>
      <c r="C726" s="108">
        <v>33173010</v>
      </c>
      <c r="D726" s="104" t="s">
        <v>785</v>
      </c>
      <c r="E726" s="68" t="s">
        <v>44</v>
      </c>
      <c r="F726" s="68" t="s">
        <v>44</v>
      </c>
      <c r="G726" s="68" t="s">
        <v>44</v>
      </c>
      <c r="H726" s="68" t="s">
        <v>44</v>
      </c>
      <c r="I726" s="68" t="s">
        <v>44</v>
      </c>
      <c r="J726" s="68" t="s">
        <v>44</v>
      </c>
      <c r="K726" s="68" t="s">
        <v>44</v>
      </c>
      <c r="L726" s="68" t="s">
        <v>44</v>
      </c>
      <c r="M726" s="68" t="s">
        <v>44</v>
      </c>
      <c r="N726" s="68" t="s">
        <v>44</v>
      </c>
      <c r="O726" s="68" t="s">
        <v>44</v>
      </c>
      <c r="P726" s="68" t="s">
        <v>44</v>
      </c>
      <c r="Q726" s="44">
        <f>COUNTIF(F726:P726,"ENTREGUE")/COUNTA(MESES[[#This Row],[FEV]:[DEZ]])</f>
        <v>1</v>
      </c>
    </row>
    <row r="727" spans="1:17" s="39" customFormat="1" ht="15" customHeight="1" x14ac:dyDescent="0.25">
      <c r="A727" s="105" t="s">
        <v>19</v>
      </c>
      <c r="B727" s="106" t="s">
        <v>215</v>
      </c>
      <c r="C727" s="108">
        <v>33271208</v>
      </c>
      <c r="D727" s="104" t="s">
        <v>786</v>
      </c>
      <c r="E727" s="68" t="s">
        <v>44</v>
      </c>
      <c r="F727" s="68" t="s">
        <v>44</v>
      </c>
      <c r="G727" s="68" t="s">
        <v>44</v>
      </c>
      <c r="H727" s="68" t="s">
        <v>44</v>
      </c>
      <c r="I727" s="68" t="s">
        <v>44</v>
      </c>
      <c r="J727" s="68" t="s">
        <v>44</v>
      </c>
      <c r="K727" s="68" t="s">
        <v>44</v>
      </c>
      <c r="L727" s="68" t="s">
        <v>44</v>
      </c>
      <c r="M727" s="68" t="s">
        <v>44</v>
      </c>
      <c r="N727" s="68" t="s">
        <v>44</v>
      </c>
      <c r="O727" s="68" t="s">
        <v>44</v>
      </c>
      <c r="P727" s="68" t="s">
        <v>45</v>
      </c>
      <c r="Q727" s="44">
        <f>COUNTIF(F727:P727,"ENTREGUE")/COUNTA(MESES[[#This Row],[FEV]:[DEZ]])</f>
        <v>0.90909090909090906</v>
      </c>
    </row>
    <row r="728" spans="1:17" s="39" customFormat="1" ht="15" customHeight="1" x14ac:dyDescent="0.25">
      <c r="A728" s="105" t="s">
        <v>19</v>
      </c>
      <c r="B728" s="106" t="s">
        <v>215</v>
      </c>
      <c r="C728" s="108">
        <v>33439222</v>
      </c>
      <c r="D728" s="104" t="s">
        <v>787</v>
      </c>
      <c r="E728" s="68" t="s">
        <v>44</v>
      </c>
      <c r="F728" s="68" t="s">
        <v>44</v>
      </c>
      <c r="G728" s="68" t="s">
        <v>44</v>
      </c>
      <c r="H728" s="68" t="s">
        <v>44</v>
      </c>
      <c r="I728" s="68" t="s">
        <v>44</v>
      </c>
      <c r="J728" s="68" t="s">
        <v>44</v>
      </c>
      <c r="K728" s="68" t="s">
        <v>44</v>
      </c>
      <c r="L728" s="68" t="s">
        <v>44</v>
      </c>
      <c r="M728" s="68" t="s">
        <v>44</v>
      </c>
      <c r="N728" s="68" t="s">
        <v>44</v>
      </c>
      <c r="O728" s="68" t="s">
        <v>44</v>
      </c>
      <c r="P728" s="68" t="s">
        <v>44</v>
      </c>
      <c r="Q728" s="44">
        <f>COUNTIF(F728:P728,"ENTREGUE")/COUNTA(MESES[[#This Row],[FEV]:[DEZ]])</f>
        <v>1</v>
      </c>
    </row>
    <row r="729" spans="1:17" s="39" customFormat="1" ht="15" customHeight="1" x14ac:dyDescent="0.25">
      <c r="A729" s="86" t="s">
        <v>20</v>
      </c>
      <c r="B729" s="87" t="s">
        <v>207</v>
      </c>
      <c r="C729" s="93">
        <v>33046263</v>
      </c>
      <c r="D729" s="88" t="s">
        <v>789</v>
      </c>
      <c r="E729" s="68" t="s">
        <v>44</v>
      </c>
      <c r="F729" s="68" t="s">
        <v>44</v>
      </c>
      <c r="G729" s="68" t="s">
        <v>44</v>
      </c>
      <c r="H729" s="68" t="s">
        <v>44</v>
      </c>
      <c r="I729" s="68" t="s">
        <v>44</v>
      </c>
      <c r="J729" s="68" t="s">
        <v>44</v>
      </c>
      <c r="K729" s="68" t="s">
        <v>44</v>
      </c>
      <c r="L729" s="68" t="s">
        <v>44</v>
      </c>
      <c r="M729" s="68" t="s">
        <v>44</v>
      </c>
      <c r="N729" s="68" t="s">
        <v>44</v>
      </c>
      <c r="O729" s="68" t="s">
        <v>44</v>
      </c>
      <c r="P729" s="68" t="s">
        <v>44</v>
      </c>
      <c r="Q729" s="44">
        <f>COUNTIF(F729:P729,"ENTREGUE")/COUNTA(MESES[[#This Row],[FEV]:[DEZ]])</f>
        <v>1</v>
      </c>
    </row>
    <row r="730" spans="1:17" s="39" customFormat="1" ht="15" customHeight="1" x14ac:dyDescent="0.25">
      <c r="A730" s="86" t="s">
        <v>20</v>
      </c>
      <c r="B730" s="87" t="s">
        <v>849</v>
      </c>
      <c r="C730" s="93">
        <v>33093156</v>
      </c>
      <c r="D730" s="88" t="s">
        <v>872</v>
      </c>
      <c r="E730" s="68" t="s">
        <v>44</v>
      </c>
      <c r="F730" s="68" t="s">
        <v>44</v>
      </c>
      <c r="G730" s="68" t="s">
        <v>44</v>
      </c>
      <c r="H730" s="68" t="s">
        <v>44</v>
      </c>
      <c r="I730" s="68" t="s">
        <v>44</v>
      </c>
      <c r="J730" s="68" t="s">
        <v>44</v>
      </c>
      <c r="K730" s="68" t="s">
        <v>44</v>
      </c>
      <c r="L730" s="68" t="s">
        <v>44</v>
      </c>
      <c r="M730" s="68" t="s">
        <v>44</v>
      </c>
      <c r="N730" s="68" t="s">
        <v>44</v>
      </c>
      <c r="O730" s="68" t="s">
        <v>44</v>
      </c>
      <c r="P730" s="68" t="s">
        <v>44</v>
      </c>
      <c r="Q730" s="44">
        <f>COUNTIF(F730:P730,"ENTREGUE")/COUNTA(MESES[[#This Row],[FEV]:[DEZ]])</f>
        <v>1</v>
      </c>
    </row>
    <row r="731" spans="1:17" s="39" customFormat="1" ht="15" customHeight="1" x14ac:dyDescent="0.25">
      <c r="A731" s="86" t="s">
        <v>20</v>
      </c>
      <c r="B731" s="87" t="s">
        <v>207</v>
      </c>
      <c r="C731" s="93">
        <v>33046743</v>
      </c>
      <c r="D731" s="88" t="s">
        <v>801</v>
      </c>
      <c r="E731" s="68" t="s">
        <v>44</v>
      </c>
      <c r="F731" s="68" t="s">
        <v>44</v>
      </c>
      <c r="G731" s="68" t="s">
        <v>44</v>
      </c>
      <c r="H731" s="68" t="s">
        <v>44</v>
      </c>
      <c r="I731" s="68" t="s">
        <v>44</v>
      </c>
      <c r="J731" s="68" t="s">
        <v>44</v>
      </c>
      <c r="K731" s="68" t="s">
        <v>44</v>
      </c>
      <c r="L731" s="68" t="s">
        <v>44</v>
      </c>
      <c r="M731" s="68" t="s">
        <v>44</v>
      </c>
      <c r="N731" s="68" t="s">
        <v>44</v>
      </c>
      <c r="O731" s="68" t="s">
        <v>44</v>
      </c>
      <c r="P731" s="68" t="s">
        <v>44</v>
      </c>
      <c r="Q731" s="44">
        <f>COUNTIF(F731:P731,"ENTREGUE")/COUNTA(MESES[[#This Row],[FEV]:[DEZ]])</f>
        <v>1</v>
      </c>
    </row>
    <row r="732" spans="1:17" s="39" customFormat="1" ht="15" customHeight="1" x14ac:dyDescent="0.25">
      <c r="A732" s="86" t="s">
        <v>20</v>
      </c>
      <c r="B732" s="87" t="s">
        <v>825</v>
      </c>
      <c r="C732" s="93">
        <v>33061246</v>
      </c>
      <c r="D732" s="88" t="s">
        <v>834</v>
      </c>
      <c r="E732" s="68" t="s">
        <v>44</v>
      </c>
      <c r="F732" s="68" t="s">
        <v>44</v>
      </c>
      <c r="G732" s="68" t="s">
        <v>44</v>
      </c>
      <c r="H732" s="68" t="s">
        <v>44</v>
      </c>
      <c r="I732" s="68" t="s">
        <v>44</v>
      </c>
      <c r="J732" s="68" t="s">
        <v>44</v>
      </c>
      <c r="K732" s="68" t="s">
        <v>44</v>
      </c>
      <c r="L732" s="68" t="s">
        <v>44</v>
      </c>
      <c r="M732" s="68" t="s">
        <v>44</v>
      </c>
      <c r="N732" s="68" t="s">
        <v>45</v>
      </c>
      <c r="O732" s="68" t="s">
        <v>45</v>
      </c>
      <c r="P732" s="68" t="s">
        <v>45</v>
      </c>
      <c r="Q732" s="44">
        <f>COUNTIF(F732:P732,"ENTREGUE")/COUNTA(MESES[[#This Row],[FEV]:[DEZ]])</f>
        <v>0.72727272727272729</v>
      </c>
    </row>
    <row r="733" spans="1:17" s="39" customFormat="1" ht="15" customHeight="1" x14ac:dyDescent="0.25">
      <c r="A733" s="86" t="s">
        <v>20</v>
      </c>
      <c r="B733" s="87" t="s">
        <v>836</v>
      </c>
      <c r="C733" s="93">
        <v>33054576</v>
      </c>
      <c r="D733" s="88" t="s">
        <v>837</v>
      </c>
      <c r="E733" s="68" t="s">
        <v>44</v>
      </c>
      <c r="F733" s="68" t="s">
        <v>44</v>
      </c>
      <c r="G733" s="68" t="s">
        <v>44</v>
      </c>
      <c r="H733" s="68" t="s">
        <v>44</v>
      </c>
      <c r="I733" s="68" t="s">
        <v>44</v>
      </c>
      <c r="J733" s="68" t="s">
        <v>44</v>
      </c>
      <c r="K733" s="68" t="s">
        <v>44</v>
      </c>
      <c r="L733" s="68" t="s">
        <v>44</v>
      </c>
      <c r="M733" s="68" t="s">
        <v>44</v>
      </c>
      <c r="N733" s="68" t="s">
        <v>44</v>
      </c>
      <c r="O733" s="68" t="s">
        <v>44</v>
      </c>
      <c r="P733" s="68" t="s">
        <v>44</v>
      </c>
      <c r="Q733" s="44">
        <f>COUNTIF(F733:P733,"ENTREGUE")/COUNTA(MESES[[#This Row],[FEV]:[DEZ]])</f>
        <v>1</v>
      </c>
    </row>
    <row r="734" spans="1:17" s="39" customFormat="1" ht="15" customHeight="1" x14ac:dyDescent="0.25">
      <c r="A734" s="86" t="s">
        <v>20</v>
      </c>
      <c r="B734" s="87" t="s">
        <v>849</v>
      </c>
      <c r="C734" s="93">
        <v>33092214</v>
      </c>
      <c r="D734" s="88" t="s">
        <v>856</v>
      </c>
      <c r="E734" s="68" t="s">
        <v>44</v>
      </c>
      <c r="F734" s="68" t="s">
        <v>44</v>
      </c>
      <c r="G734" s="68" t="s">
        <v>44</v>
      </c>
      <c r="H734" s="68" t="s">
        <v>44</v>
      </c>
      <c r="I734" s="68" t="s">
        <v>44</v>
      </c>
      <c r="J734" s="68" t="s">
        <v>44</v>
      </c>
      <c r="K734" s="68" t="s">
        <v>44</v>
      </c>
      <c r="L734" s="68" t="s">
        <v>44</v>
      </c>
      <c r="M734" s="68" t="s">
        <v>44</v>
      </c>
      <c r="N734" s="68" t="s">
        <v>44</v>
      </c>
      <c r="O734" s="68" t="s">
        <v>44</v>
      </c>
      <c r="P734" s="68" t="s">
        <v>44</v>
      </c>
      <c r="Q734" s="44">
        <f>COUNTIF(F734:P734,"ENTREGUE")/COUNTA(MESES[[#This Row],[FEV]:[DEZ]])</f>
        <v>1</v>
      </c>
    </row>
    <row r="735" spans="1:17" s="39" customFormat="1" ht="15" customHeight="1" x14ac:dyDescent="0.25">
      <c r="A735" s="86" t="s">
        <v>20</v>
      </c>
      <c r="B735" s="87" t="s">
        <v>836</v>
      </c>
      <c r="C735" s="93">
        <v>33054584</v>
      </c>
      <c r="D735" s="88" t="s">
        <v>838</v>
      </c>
      <c r="E735" s="68" t="s">
        <v>44</v>
      </c>
      <c r="F735" s="68" t="s">
        <v>44</v>
      </c>
      <c r="G735" s="68" t="s">
        <v>44</v>
      </c>
      <c r="H735" s="68" t="s">
        <v>44</v>
      </c>
      <c r="I735" s="68" t="s">
        <v>44</v>
      </c>
      <c r="J735" s="68" t="s">
        <v>44</v>
      </c>
      <c r="K735" s="68" t="s">
        <v>44</v>
      </c>
      <c r="L735" s="68" t="s">
        <v>44</v>
      </c>
      <c r="M735" s="68" t="s">
        <v>44</v>
      </c>
      <c r="N735" s="68" t="s">
        <v>44</v>
      </c>
      <c r="O735" s="68" t="s">
        <v>44</v>
      </c>
      <c r="P735" s="68" t="s">
        <v>44</v>
      </c>
      <c r="Q735" s="44">
        <f>COUNTIF(F735:P735,"ENTREGUE")/COUNTA(MESES[[#This Row],[FEV]:[DEZ]])</f>
        <v>1</v>
      </c>
    </row>
    <row r="736" spans="1:17" s="39" customFormat="1" ht="15" customHeight="1" x14ac:dyDescent="0.25">
      <c r="A736" s="86" t="s">
        <v>20</v>
      </c>
      <c r="B736" s="87" t="s">
        <v>207</v>
      </c>
      <c r="C736" s="93">
        <v>33047243</v>
      </c>
      <c r="D736" s="88" t="s">
        <v>809</v>
      </c>
      <c r="E736" s="68" t="s">
        <v>44</v>
      </c>
      <c r="F736" s="68" t="s">
        <v>44</v>
      </c>
      <c r="G736" s="68" t="s">
        <v>44</v>
      </c>
      <c r="H736" s="68" t="s">
        <v>44</v>
      </c>
      <c r="I736" s="68" t="s">
        <v>44</v>
      </c>
      <c r="J736" s="68" t="s">
        <v>44</v>
      </c>
      <c r="K736" s="68" t="s">
        <v>44</v>
      </c>
      <c r="L736" s="68" t="s">
        <v>45</v>
      </c>
      <c r="M736" s="68" t="s">
        <v>45</v>
      </c>
      <c r="N736" s="68" t="s">
        <v>45</v>
      </c>
      <c r="O736" s="68" t="s">
        <v>45</v>
      </c>
      <c r="P736" s="68" t="s">
        <v>45</v>
      </c>
      <c r="Q736" s="44">
        <f>COUNTIF(F736:P736,"ENTREGUE")/COUNTA(MESES[[#This Row],[FEV]:[DEZ]])</f>
        <v>0.54545454545454541</v>
      </c>
    </row>
    <row r="737" spans="1:17" s="39" customFormat="1" ht="15" customHeight="1" x14ac:dyDescent="0.25">
      <c r="A737" s="86" t="s">
        <v>20</v>
      </c>
      <c r="B737" s="87" t="s">
        <v>207</v>
      </c>
      <c r="C737" s="93">
        <v>33046751</v>
      </c>
      <c r="D737" s="88" t="s">
        <v>802</v>
      </c>
      <c r="E737" s="68" t="s">
        <v>44</v>
      </c>
      <c r="F737" s="68" t="s">
        <v>44</v>
      </c>
      <c r="G737" s="68" t="s">
        <v>44</v>
      </c>
      <c r="H737" s="68" t="s">
        <v>44</v>
      </c>
      <c r="I737" s="68" t="s">
        <v>44</v>
      </c>
      <c r="J737" s="68" t="s">
        <v>44</v>
      </c>
      <c r="K737" s="68" t="s">
        <v>44</v>
      </c>
      <c r="L737" s="68" t="s">
        <v>44</v>
      </c>
      <c r="M737" s="68" t="s">
        <v>44</v>
      </c>
      <c r="N737" s="68" t="s">
        <v>44</v>
      </c>
      <c r="O737" s="68" t="s">
        <v>44</v>
      </c>
      <c r="P737" s="68" t="s">
        <v>44</v>
      </c>
      <c r="Q737" s="44">
        <f>COUNTIF(F737:P737,"ENTREGUE")/COUNTA(MESES[[#This Row],[FEV]:[DEZ]])</f>
        <v>1</v>
      </c>
    </row>
    <row r="738" spans="1:17" s="39" customFormat="1" ht="15" customHeight="1" x14ac:dyDescent="0.25">
      <c r="A738" s="86" t="s">
        <v>20</v>
      </c>
      <c r="B738" s="87" t="s">
        <v>836</v>
      </c>
      <c r="C738" s="93">
        <v>33054681</v>
      </c>
      <c r="D738" s="88" t="s">
        <v>841</v>
      </c>
      <c r="E738" s="68" t="s">
        <v>44</v>
      </c>
      <c r="F738" s="68" t="s">
        <v>44</v>
      </c>
      <c r="G738" s="68" t="s">
        <v>44</v>
      </c>
      <c r="H738" s="68" t="s">
        <v>44</v>
      </c>
      <c r="I738" s="68" t="s">
        <v>44</v>
      </c>
      <c r="J738" s="68" t="s">
        <v>44</v>
      </c>
      <c r="K738" s="68" t="s">
        <v>44</v>
      </c>
      <c r="L738" s="68" t="s">
        <v>44</v>
      </c>
      <c r="M738" s="68" t="s">
        <v>44</v>
      </c>
      <c r="N738" s="68" t="s">
        <v>44</v>
      </c>
      <c r="O738" s="68" t="s">
        <v>44</v>
      </c>
      <c r="P738" s="68" t="s">
        <v>44</v>
      </c>
      <c r="Q738" s="44">
        <f>COUNTIF(F738:P738,"ENTREGUE")/COUNTA(MESES[[#This Row],[FEV]:[DEZ]])</f>
        <v>1</v>
      </c>
    </row>
    <row r="739" spans="1:17" s="39" customFormat="1" ht="15" customHeight="1" x14ac:dyDescent="0.25">
      <c r="A739" s="86" t="s">
        <v>20</v>
      </c>
      <c r="B739" s="87" t="s">
        <v>207</v>
      </c>
      <c r="C739" s="93">
        <v>33046867</v>
      </c>
      <c r="D739" s="88" t="s">
        <v>808</v>
      </c>
      <c r="E739" s="68" t="s">
        <v>44</v>
      </c>
      <c r="F739" s="68" t="s">
        <v>44</v>
      </c>
      <c r="G739" s="68" t="s">
        <v>44</v>
      </c>
      <c r="H739" s="68" t="s">
        <v>44</v>
      </c>
      <c r="I739" s="68" t="s">
        <v>44</v>
      </c>
      <c r="J739" s="68" t="s">
        <v>44</v>
      </c>
      <c r="K739" s="68" t="s">
        <v>44</v>
      </c>
      <c r="L739" s="68" t="s">
        <v>44</v>
      </c>
      <c r="M739" s="68" t="s">
        <v>44</v>
      </c>
      <c r="N739" s="68" t="s">
        <v>44</v>
      </c>
      <c r="O739" s="68" t="s">
        <v>44</v>
      </c>
      <c r="P739" s="68" t="s">
        <v>44</v>
      </c>
      <c r="Q739" s="44">
        <f>COUNTIF(F739:P739,"ENTREGUE")/COUNTA(MESES[[#This Row],[FEV]:[DEZ]])</f>
        <v>1</v>
      </c>
    </row>
    <row r="740" spans="1:17" s="39" customFormat="1" ht="15" customHeight="1" x14ac:dyDescent="0.25">
      <c r="A740" s="86" t="s">
        <v>20</v>
      </c>
      <c r="B740" s="87" t="s">
        <v>207</v>
      </c>
      <c r="C740" s="93">
        <v>33047910</v>
      </c>
      <c r="D740" s="88" t="s">
        <v>818</v>
      </c>
      <c r="E740" s="68" t="s">
        <v>44</v>
      </c>
      <c r="F740" s="68" t="s">
        <v>44</v>
      </c>
      <c r="G740" s="68" t="s">
        <v>44</v>
      </c>
      <c r="H740" s="68" t="s">
        <v>44</v>
      </c>
      <c r="I740" s="68" t="s">
        <v>44</v>
      </c>
      <c r="J740" s="68" t="s">
        <v>44</v>
      </c>
      <c r="K740" s="68" t="s">
        <v>44</v>
      </c>
      <c r="L740" s="68" t="s">
        <v>44</v>
      </c>
      <c r="M740" s="68" t="s">
        <v>44</v>
      </c>
      <c r="N740" s="68" t="s">
        <v>44</v>
      </c>
      <c r="O740" s="68" t="s">
        <v>44</v>
      </c>
      <c r="P740" s="68" t="s">
        <v>44</v>
      </c>
      <c r="Q740" s="44">
        <f>COUNTIF(F740:P740,"ENTREGUE")/COUNTA(MESES[[#This Row],[FEV]:[DEZ]])</f>
        <v>1</v>
      </c>
    </row>
    <row r="741" spans="1:17" s="39" customFormat="1" ht="15" customHeight="1" x14ac:dyDescent="0.25">
      <c r="A741" s="86" t="s">
        <v>20</v>
      </c>
      <c r="B741" s="87" t="s">
        <v>825</v>
      </c>
      <c r="C741" s="93">
        <v>33061149</v>
      </c>
      <c r="D741" s="88" t="s">
        <v>829</v>
      </c>
      <c r="E741" s="68" t="s">
        <v>44</v>
      </c>
      <c r="F741" s="68" t="s">
        <v>44</v>
      </c>
      <c r="G741" s="68" t="s">
        <v>44</v>
      </c>
      <c r="H741" s="68" t="s">
        <v>44</v>
      </c>
      <c r="I741" s="68" t="s">
        <v>44</v>
      </c>
      <c r="J741" s="68" t="s">
        <v>44</v>
      </c>
      <c r="K741" s="68" t="s">
        <v>44</v>
      </c>
      <c r="L741" s="68" t="s">
        <v>44</v>
      </c>
      <c r="M741" s="68" t="s">
        <v>44</v>
      </c>
      <c r="N741" s="68" t="s">
        <v>44</v>
      </c>
      <c r="O741" s="68" t="s">
        <v>44</v>
      </c>
      <c r="P741" s="68" t="s">
        <v>44</v>
      </c>
      <c r="Q741" s="44">
        <f>COUNTIF(F741:P741,"ENTREGUE")/COUNTA(MESES[[#This Row],[FEV]:[DEZ]])</f>
        <v>1</v>
      </c>
    </row>
    <row r="742" spans="1:17" s="39" customFormat="1" ht="15" customHeight="1" x14ac:dyDescent="0.25">
      <c r="A742" s="86" t="s">
        <v>20</v>
      </c>
      <c r="B742" s="87" t="s">
        <v>849</v>
      </c>
      <c r="C742" s="93">
        <v>33092222</v>
      </c>
      <c r="D742" s="88" t="s">
        <v>857</v>
      </c>
      <c r="E742" s="68" t="s">
        <v>44</v>
      </c>
      <c r="F742" s="68" t="s">
        <v>44</v>
      </c>
      <c r="G742" s="68" t="s">
        <v>44</v>
      </c>
      <c r="H742" s="68" t="s">
        <v>44</v>
      </c>
      <c r="I742" s="68" t="s">
        <v>44</v>
      </c>
      <c r="J742" s="68" t="s">
        <v>44</v>
      </c>
      <c r="K742" s="68" t="s">
        <v>44</v>
      </c>
      <c r="L742" s="68" t="s">
        <v>44</v>
      </c>
      <c r="M742" s="68" t="s">
        <v>44</v>
      </c>
      <c r="N742" s="68" t="s">
        <v>44</v>
      </c>
      <c r="O742" s="68" t="s">
        <v>44</v>
      </c>
      <c r="P742" s="68" t="s">
        <v>44</v>
      </c>
      <c r="Q742" s="44">
        <f>COUNTIF(F742:P742,"ENTREGUE")/COUNTA(MESES[[#This Row],[FEV]:[DEZ]])</f>
        <v>1</v>
      </c>
    </row>
    <row r="743" spans="1:17" s="39" customFormat="1" ht="15" customHeight="1" x14ac:dyDescent="0.25">
      <c r="A743" s="86" t="s">
        <v>20</v>
      </c>
      <c r="B743" s="87" t="s">
        <v>849</v>
      </c>
      <c r="C743" s="93">
        <v>33093091</v>
      </c>
      <c r="D743" s="88" t="s">
        <v>871</v>
      </c>
      <c r="E743" s="68" t="s">
        <v>44</v>
      </c>
      <c r="F743" s="68" t="s">
        <v>44</v>
      </c>
      <c r="G743" s="68" t="s">
        <v>44</v>
      </c>
      <c r="H743" s="68" t="s">
        <v>44</v>
      </c>
      <c r="I743" s="68" t="s">
        <v>44</v>
      </c>
      <c r="J743" s="68" t="s">
        <v>44</v>
      </c>
      <c r="K743" s="68" t="s">
        <v>44</v>
      </c>
      <c r="L743" s="68" t="s">
        <v>44</v>
      </c>
      <c r="M743" s="68" t="s">
        <v>44</v>
      </c>
      <c r="N743" s="68" t="s">
        <v>44</v>
      </c>
      <c r="O743" s="68" t="s">
        <v>45</v>
      </c>
      <c r="P743" s="68" t="s">
        <v>45</v>
      </c>
      <c r="Q743" s="44">
        <f>COUNTIF(F743:P743,"ENTREGUE")/COUNTA(MESES[[#This Row],[FEV]:[DEZ]])</f>
        <v>0.81818181818181823</v>
      </c>
    </row>
    <row r="744" spans="1:17" s="39" customFormat="1" ht="15" customHeight="1" x14ac:dyDescent="0.25">
      <c r="A744" s="86" t="s">
        <v>20</v>
      </c>
      <c r="B744" s="87" t="s">
        <v>825</v>
      </c>
      <c r="C744" s="93">
        <v>33061165</v>
      </c>
      <c r="D744" s="88" t="s">
        <v>830</v>
      </c>
      <c r="E744" s="68" t="s">
        <v>44</v>
      </c>
      <c r="F744" s="68" t="s">
        <v>44</v>
      </c>
      <c r="G744" s="68" t="s">
        <v>44</v>
      </c>
      <c r="H744" s="68" t="s">
        <v>44</v>
      </c>
      <c r="I744" s="68" t="s">
        <v>44</v>
      </c>
      <c r="J744" s="68" t="s">
        <v>44</v>
      </c>
      <c r="K744" s="68" t="s">
        <v>44</v>
      </c>
      <c r="L744" s="68" t="s">
        <v>44</v>
      </c>
      <c r="M744" s="68" t="s">
        <v>44</v>
      </c>
      <c r="N744" s="68" t="s">
        <v>44</v>
      </c>
      <c r="O744" s="68" t="s">
        <v>44</v>
      </c>
      <c r="P744" s="68" t="s">
        <v>44</v>
      </c>
      <c r="Q744" s="44">
        <f>COUNTIF(F744:P744,"ENTREGUE")/COUNTA(MESES[[#This Row],[FEV]:[DEZ]])</f>
        <v>1</v>
      </c>
    </row>
    <row r="745" spans="1:17" s="39" customFormat="1" ht="15" customHeight="1" x14ac:dyDescent="0.25">
      <c r="A745" s="86" t="s">
        <v>20</v>
      </c>
      <c r="B745" s="87" t="s">
        <v>849</v>
      </c>
      <c r="C745" s="93">
        <v>33092443</v>
      </c>
      <c r="D745" s="88" t="s">
        <v>863</v>
      </c>
      <c r="E745" s="68" t="s">
        <v>44</v>
      </c>
      <c r="F745" s="68" t="s">
        <v>44</v>
      </c>
      <c r="G745" s="68" t="s">
        <v>44</v>
      </c>
      <c r="H745" s="68" t="s">
        <v>44</v>
      </c>
      <c r="I745" s="68" t="s">
        <v>44</v>
      </c>
      <c r="J745" s="68" t="s">
        <v>44</v>
      </c>
      <c r="K745" s="68" t="s">
        <v>44</v>
      </c>
      <c r="L745" s="68" t="s">
        <v>44</v>
      </c>
      <c r="M745" s="68" t="s">
        <v>44</v>
      </c>
      <c r="N745" s="68" t="s">
        <v>44</v>
      </c>
      <c r="O745" s="68" t="s">
        <v>44</v>
      </c>
      <c r="P745" s="68" t="s">
        <v>44</v>
      </c>
      <c r="Q745" s="44">
        <f>COUNTIF(F745:P745,"ENTREGUE")/COUNTA(MESES[[#This Row],[FEV]:[DEZ]])</f>
        <v>1</v>
      </c>
    </row>
    <row r="746" spans="1:17" s="39" customFormat="1" ht="15" customHeight="1" x14ac:dyDescent="0.25">
      <c r="A746" s="86" t="s">
        <v>20</v>
      </c>
      <c r="B746" s="87" t="s">
        <v>849</v>
      </c>
      <c r="C746" s="93">
        <v>33092451</v>
      </c>
      <c r="D746" s="88" t="s">
        <v>864</v>
      </c>
      <c r="E746" s="68" t="s">
        <v>44</v>
      </c>
      <c r="F746" s="68" t="s">
        <v>44</v>
      </c>
      <c r="G746" s="68" t="s">
        <v>44</v>
      </c>
      <c r="H746" s="68" t="s">
        <v>44</v>
      </c>
      <c r="I746" s="68" t="s">
        <v>44</v>
      </c>
      <c r="J746" s="68" t="s">
        <v>44</v>
      </c>
      <c r="K746" s="68" t="s">
        <v>44</v>
      </c>
      <c r="L746" s="68" t="s">
        <v>44</v>
      </c>
      <c r="M746" s="68" t="s">
        <v>44</v>
      </c>
      <c r="N746" s="68" t="s">
        <v>45</v>
      </c>
      <c r="O746" s="68" t="s">
        <v>45</v>
      </c>
      <c r="P746" s="68" t="s">
        <v>45</v>
      </c>
      <c r="Q746" s="44">
        <f>COUNTIF(F746:P746,"ENTREGUE")/COUNTA(MESES[[#This Row],[FEV]:[DEZ]])</f>
        <v>0.72727272727272729</v>
      </c>
    </row>
    <row r="747" spans="1:17" s="39" customFormat="1" ht="15" customHeight="1" x14ac:dyDescent="0.25">
      <c r="A747" s="86" t="s">
        <v>20</v>
      </c>
      <c r="B747" s="87" t="s">
        <v>849</v>
      </c>
      <c r="C747" s="93">
        <v>33093180</v>
      </c>
      <c r="D747" s="88" t="s">
        <v>873</v>
      </c>
      <c r="E747" s="68" t="s">
        <v>44</v>
      </c>
      <c r="F747" s="68" t="s">
        <v>44</v>
      </c>
      <c r="G747" s="68" t="s">
        <v>44</v>
      </c>
      <c r="H747" s="68" t="s">
        <v>44</v>
      </c>
      <c r="I747" s="68" t="s">
        <v>44</v>
      </c>
      <c r="J747" s="68" t="s">
        <v>44</v>
      </c>
      <c r="K747" s="68" t="s">
        <v>44</v>
      </c>
      <c r="L747" s="68" t="s">
        <v>44</v>
      </c>
      <c r="M747" s="68" t="s">
        <v>44</v>
      </c>
      <c r="N747" s="68" t="s">
        <v>44</v>
      </c>
      <c r="O747" s="68" t="s">
        <v>44</v>
      </c>
      <c r="P747" s="68" t="s">
        <v>44</v>
      </c>
      <c r="Q747" s="44">
        <f>COUNTIF(F747:P747,"ENTREGUE")/COUNTA(MESES[[#This Row],[FEV]:[DEZ]])</f>
        <v>1</v>
      </c>
    </row>
    <row r="748" spans="1:17" s="39" customFormat="1" ht="15" customHeight="1" x14ac:dyDescent="0.25">
      <c r="A748" s="86" t="s">
        <v>20</v>
      </c>
      <c r="B748" s="87" t="s">
        <v>849</v>
      </c>
      <c r="C748" s="93">
        <v>33093199</v>
      </c>
      <c r="D748" s="88" t="s">
        <v>874</v>
      </c>
      <c r="E748" s="68" t="s">
        <v>44</v>
      </c>
      <c r="F748" s="68" t="s">
        <v>44</v>
      </c>
      <c r="G748" s="68" t="s">
        <v>44</v>
      </c>
      <c r="H748" s="68" t="s">
        <v>44</v>
      </c>
      <c r="I748" s="68" t="s">
        <v>44</v>
      </c>
      <c r="J748" s="68" t="s">
        <v>44</v>
      </c>
      <c r="K748" s="68" t="s">
        <v>44</v>
      </c>
      <c r="L748" s="68" t="s">
        <v>44</v>
      </c>
      <c r="M748" s="68" t="s">
        <v>44</v>
      </c>
      <c r="N748" s="68" t="s">
        <v>44</v>
      </c>
      <c r="O748" s="68" t="s">
        <v>44</v>
      </c>
      <c r="P748" s="68" t="s">
        <v>44</v>
      </c>
      <c r="Q748" s="44">
        <f>COUNTIF(F748:P748,"ENTREGUE")/COUNTA(MESES[[#This Row],[FEV]:[DEZ]])</f>
        <v>1</v>
      </c>
    </row>
    <row r="749" spans="1:17" s="39" customFormat="1" ht="15" customHeight="1" x14ac:dyDescent="0.25">
      <c r="A749" s="86" t="s">
        <v>20</v>
      </c>
      <c r="B749" s="87" t="s">
        <v>207</v>
      </c>
      <c r="C749" s="93">
        <v>33046247</v>
      </c>
      <c r="D749" s="88" t="s">
        <v>788</v>
      </c>
      <c r="E749" s="68" t="s">
        <v>44</v>
      </c>
      <c r="F749" s="68" t="s">
        <v>44</v>
      </c>
      <c r="G749" s="68" t="s">
        <v>44</v>
      </c>
      <c r="H749" s="68" t="s">
        <v>44</v>
      </c>
      <c r="I749" s="68" t="s">
        <v>44</v>
      </c>
      <c r="J749" s="68" t="s">
        <v>44</v>
      </c>
      <c r="K749" s="68" t="s">
        <v>44</v>
      </c>
      <c r="L749" s="68" t="s">
        <v>44</v>
      </c>
      <c r="M749" s="68" t="s">
        <v>44</v>
      </c>
      <c r="N749" s="68" t="s">
        <v>44</v>
      </c>
      <c r="O749" s="68" t="s">
        <v>44</v>
      </c>
      <c r="P749" s="68" t="s">
        <v>44</v>
      </c>
      <c r="Q749" s="44">
        <f>COUNTIF(F749:P749,"ENTREGUE")/COUNTA(MESES[[#This Row],[FEV]:[DEZ]])</f>
        <v>1</v>
      </c>
    </row>
    <row r="750" spans="1:17" s="39" customFormat="1" ht="15" customHeight="1" x14ac:dyDescent="0.25">
      <c r="A750" s="86" t="s">
        <v>20</v>
      </c>
      <c r="B750" s="87" t="s">
        <v>849</v>
      </c>
      <c r="C750" s="93">
        <v>33093458</v>
      </c>
      <c r="D750" s="88" t="s">
        <v>877</v>
      </c>
      <c r="E750" s="68" t="s">
        <v>44</v>
      </c>
      <c r="F750" s="68" t="s">
        <v>44</v>
      </c>
      <c r="G750" s="68" t="s">
        <v>44</v>
      </c>
      <c r="H750" s="68" t="s">
        <v>44</v>
      </c>
      <c r="I750" s="68" t="s">
        <v>44</v>
      </c>
      <c r="J750" s="68" t="s">
        <v>44</v>
      </c>
      <c r="K750" s="68" t="s">
        <v>44</v>
      </c>
      <c r="L750" s="68" t="s">
        <v>44</v>
      </c>
      <c r="M750" s="68" t="s">
        <v>45</v>
      </c>
      <c r="N750" s="68" t="s">
        <v>45</v>
      </c>
      <c r="O750" s="68" t="s">
        <v>45</v>
      </c>
      <c r="P750" s="68" t="s">
        <v>45</v>
      </c>
      <c r="Q750" s="44">
        <f>COUNTIF(F750:P750,"ENTREGUE")/COUNTA(MESES[[#This Row],[FEV]:[DEZ]])</f>
        <v>0.63636363636363635</v>
      </c>
    </row>
    <row r="751" spans="1:17" s="39" customFormat="1" ht="15" customHeight="1" x14ac:dyDescent="0.25">
      <c r="A751" s="86" t="s">
        <v>20</v>
      </c>
      <c r="B751" s="87" t="s">
        <v>207</v>
      </c>
      <c r="C751" s="93">
        <v>33046778</v>
      </c>
      <c r="D751" s="88" t="s">
        <v>803</v>
      </c>
      <c r="E751" s="68" t="s">
        <v>44</v>
      </c>
      <c r="F751" s="68" t="s">
        <v>44</v>
      </c>
      <c r="G751" s="68" t="s">
        <v>44</v>
      </c>
      <c r="H751" s="68" t="s">
        <v>44</v>
      </c>
      <c r="I751" s="68" t="s">
        <v>44</v>
      </c>
      <c r="J751" s="68" t="s">
        <v>44</v>
      </c>
      <c r="K751" s="68" t="s">
        <v>44</v>
      </c>
      <c r="L751" s="68" t="s">
        <v>44</v>
      </c>
      <c r="M751" s="68" t="s">
        <v>45</v>
      </c>
      <c r="N751" s="68" t="s">
        <v>45</v>
      </c>
      <c r="O751" s="68" t="s">
        <v>45</v>
      </c>
      <c r="P751" s="68" t="s">
        <v>45</v>
      </c>
      <c r="Q751" s="44">
        <f>COUNTIF(F751:P751,"ENTREGUE")/COUNTA(MESES[[#This Row],[FEV]:[DEZ]])</f>
        <v>0.63636363636363635</v>
      </c>
    </row>
    <row r="752" spans="1:17" s="39" customFormat="1" ht="15" customHeight="1" x14ac:dyDescent="0.25">
      <c r="A752" s="86" t="s">
        <v>20</v>
      </c>
      <c r="B752" s="87" t="s">
        <v>207</v>
      </c>
      <c r="C752" s="93">
        <v>33047936</v>
      </c>
      <c r="D752" s="88" t="s">
        <v>820</v>
      </c>
      <c r="E752" s="68" t="s">
        <v>44</v>
      </c>
      <c r="F752" s="68" t="s">
        <v>44</v>
      </c>
      <c r="G752" s="68" t="s">
        <v>44</v>
      </c>
      <c r="H752" s="68" t="s">
        <v>44</v>
      </c>
      <c r="I752" s="68" t="s">
        <v>44</v>
      </c>
      <c r="J752" s="68" t="s">
        <v>44</v>
      </c>
      <c r="K752" s="68" t="s">
        <v>44</v>
      </c>
      <c r="L752" s="68" t="s">
        <v>44</v>
      </c>
      <c r="M752" s="68" t="s">
        <v>44</v>
      </c>
      <c r="N752" s="68" t="s">
        <v>44</v>
      </c>
      <c r="O752" s="68" t="s">
        <v>44</v>
      </c>
      <c r="P752" s="68" t="s">
        <v>44</v>
      </c>
      <c r="Q752" s="44">
        <f>COUNTIF(F752:P752,"ENTREGUE")/COUNTA(MESES[[#This Row],[FEV]:[DEZ]])</f>
        <v>1</v>
      </c>
    </row>
    <row r="753" spans="1:17" s="39" customFormat="1" ht="15" customHeight="1" x14ac:dyDescent="0.25">
      <c r="A753" s="86" t="s">
        <v>20</v>
      </c>
      <c r="B753" s="87" t="s">
        <v>849</v>
      </c>
      <c r="C753" s="93">
        <v>33092230</v>
      </c>
      <c r="D753" s="88" t="s">
        <v>858</v>
      </c>
      <c r="E753" s="68" t="s">
        <v>44</v>
      </c>
      <c r="F753" s="68" t="s">
        <v>44</v>
      </c>
      <c r="G753" s="68" t="s">
        <v>44</v>
      </c>
      <c r="H753" s="68" t="s">
        <v>44</v>
      </c>
      <c r="I753" s="68" t="s">
        <v>44</v>
      </c>
      <c r="J753" s="68" t="s">
        <v>44</v>
      </c>
      <c r="K753" s="68" t="s">
        <v>44</v>
      </c>
      <c r="L753" s="68" t="s">
        <v>44</v>
      </c>
      <c r="M753" s="68" t="s">
        <v>44</v>
      </c>
      <c r="N753" s="68" t="s">
        <v>44</v>
      </c>
      <c r="O753" s="68" t="s">
        <v>44</v>
      </c>
      <c r="P753" s="68" t="s">
        <v>44</v>
      </c>
      <c r="Q753" s="44">
        <f>COUNTIF(F753:P753,"ENTREGUE")/COUNTA(MESES[[#This Row],[FEV]:[DEZ]])</f>
        <v>1</v>
      </c>
    </row>
    <row r="754" spans="1:17" s="39" customFormat="1" ht="15" customHeight="1" x14ac:dyDescent="0.25">
      <c r="A754" s="86" t="s">
        <v>20</v>
      </c>
      <c r="B754" s="87" t="s">
        <v>836</v>
      </c>
      <c r="C754" s="93">
        <v>33054592</v>
      </c>
      <c r="D754" s="88" t="s">
        <v>839</v>
      </c>
      <c r="E754" s="68" t="s">
        <v>44</v>
      </c>
      <c r="F754" s="68" t="s">
        <v>44</v>
      </c>
      <c r="G754" s="68" t="s">
        <v>44</v>
      </c>
      <c r="H754" s="68" t="s">
        <v>44</v>
      </c>
      <c r="I754" s="68" t="s">
        <v>44</v>
      </c>
      <c r="J754" s="68" t="s">
        <v>44</v>
      </c>
      <c r="K754" s="68" t="s">
        <v>44</v>
      </c>
      <c r="L754" s="68" t="s">
        <v>44</v>
      </c>
      <c r="M754" s="68" t="s">
        <v>44</v>
      </c>
      <c r="N754" s="68" t="s">
        <v>44</v>
      </c>
      <c r="O754" s="68" t="s">
        <v>44</v>
      </c>
      <c r="P754" s="68" t="s">
        <v>44</v>
      </c>
      <c r="Q754" s="44">
        <f>COUNTIF(F754:P754,"ENTREGUE")/COUNTA(MESES[[#This Row],[FEV]:[DEZ]])</f>
        <v>1</v>
      </c>
    </row>
    <row r="755" spans="1:17" s="39" customFormat="1" ht="15" customHeight="1" x14ac:dyDescent="0.25">
      <c r="A755" s="86" t="s">
        <v>20</v>
      </c>
      <c r="B755" s="87" t="s">
        <v>836</v>
      </c>
      <c r="C755" s="93">
        <v>33055025</v>
      </c>
      <c r="D755" s="88" t="s">
        <v>845</v>
      </c>
      <c r="E755" s="68" t="s">
        <v>44</v>
      </c>
      <c r="F755" s="68" t="s">
        <v>44</v>
      </c>
      <c r="G755" s="68" t="s">
        <v>44</v>
      </c>
      <c r="H755" s="68" t="s">
        <v>44</v>
      </c>
      <c r="I755" s="68" t="s">
        <v>44</v>
      </c>
      <c r="J755" s="68" t="s">
        <v>44</v>
      </c>
      <c r="K755" s="68" t="s">
        <v>44</v>
      </c>
      <c r="L755" s="68" t="s">
        <v>44</v>
      </c>
      <c r="M755" s="68" t="s">
        <v>44</v>
      </c>
      <c r="N755" s="68" t="s">
        <v>44</v>
      </c>
      <c r="O755" s="68" t="s">
        <v>44</v>
      </c>
      <c r="P755" s="68" t="s">
        <v>44</v>
      </c>
      <c r="Q755" s="44">
        <f>COUNTIF(F755:P755,"ENTREGUE")/COUNTA(MESES[[#This Row],[FEV]:[DEZ]])</f>
        <v>1</v>
      </c>
    </row>
    <row r="756" spans="1:17" s="39" customFormat="1" ht="15" customHeight="1" x14ac:dyDescent="0.25">
      <c r="A756" s="86" t="s">
        <v>20</v>
      </c>
      <c r="B756" s="87" t="s">
        <v>849</v>
      </c>
      <c r="C756" s="93">
        <v>33092460</v>
      </c>
      <c r="D756" s="88" t="s">
        <v>865</v>
      </c>
      <c r="E756" s="68" t="s">
        <v>44</v>
      </c>
      <c r="F756" s="68" t="s">
        <v>44</v>
      </c>
      <c r="G756" s="68" t="s">
        <v>44</v>
      </c>
      <c r="H756" s="68" t="s">
        <v>44</v>
      </c>
      <c r="I756" s="68" t="s">
        <v>44</v>
      </c>
      <c r="J756" s="68" t="s">
        <v>44</v>
      </c>
      <c r="K756" s="68" t="s">
        <v>44</v>
      </c>
      <c r="L756" s="68" t="s">
        <v>44</v>
      </c>
      <c r="M756" s="68" t="s">
        <v>44</v>
      </c>
      <c r="N756" s="68" t="s">
        <v>44</v>
      </c>
      <c r="O756" s="68" t="s">
        <v>44</v>
      </c>
      <c r="P756" s="68" t="s">
        <v>44</v>
      </c>
      <c r="Q756" s="44">
        <f>COUNTIF(F756:P756,"ENTREGUE")/COUNTA(MESES[[#This Row],[FEV]:[DEZ]])</f>
        <v>1</v>
      </c>
    </row>
    <row r="757" spans="1:17" s="39" customFormat="1" ht="15" customHeight="1" x14ac:dyDescent="0.25">
      <c r="A757" s="86" t="s">
        <v>20</v>
      </c>
      <c r="B757" s="87" t="s">
        <v>207</v>
      </c>
      <c r="C757" s="93">
        <v>33047278</v>
      </c>
      <c r="D757" s="88" t="s">
        <v>811</v>
      </c>
      <c r="E757" s="68" t="s">
        <v>44</v>
      </c>
      <c r="F757" s="68" t="s">
        <v>44</v>
      </c>
      <c r="G757" s="68" t="s">
        <v>44</v>
      </c>
      <c r="H757" s="68" t="s">
        <v>44</v>
      </c>
      <c r="I757" s="68" t="s">
        <v>44</v>
      </c>
      <c r="J757" s="68" t="s">
        <v>44</v>
      </c>
      <c r="K757" s="68" t="s">
        <v>44</v>
      </c>
      <c r="L757" s="68" t="s">
        <v>44</v>
      </c>
      <c r="M757" s="68" t="s">
        <v>45</v>
      </c>
      <c r="N757" s="68" t="s">
        <v>45</v>
      </c>
      <c r="O757" s="68" t="s">
        <v>45</v>
      </c>
      <c r="P757" s="68" t="s">
        <v>45</v>
      </c>
      <c r="Q757" s="44">
        <f>COUNTIF(F757:P757,"ENTREGUE")/COUNTA(MESES[[#This Row],[FEV]:[DEZ]])</f>
        <v>0.63636363636363635</v>
      </c>
    </row>
    <row r="758" spans="1:17" s="39" customFormat="1" ht="15" customHeight="1" x14ac:dyDescent="0.25">
      <c r="A758" s="86" t="s">
        <v>20</v>
      </c>
      <c r="B758" s="87" t="s">
        <v>836</v>
      </c>
      <c r="C758" s="93">
        <v>33055033</v>
      </c>
      <c r="D758" s="88" t="s">
        <v>846</v>
      </c>
      <c r="E758" s="68" t="s">
        <v>44</v>
      </c>
      <c r="F758" s="68" t="s">
        <v>44</v>
      </c>
      <c r="G758" s="68" t="s">
        <v>44</v>
      </c>
      <c r="H758" s="68" t="s">
        <v>44</v>
      </c>
      <c r="I758" s="68" t="s">
        <v>44</v>
      </c>
      <c r="J758" s="68" t="s">
        <v>44</v>
      </c>
      <c r="K758" s="68" t="s">
        <v>44</v>
      </c>
      <c r="L758" s="68" t="s">
        <v>44</v>
      </c>
      <c r="M758" s="68" t="s">
        <v>44</v>
      </c>
      <c r="N758" s="68" t="s">
        <v>44</v>
      </c>
      <c r="O758" s="68" t="s">
        <v>44</v>
      </c>
      <c r="P758" s="68" t="s">
        <v>44</v>
      </c>
      <c r="Q758" s="44">
        <f>COUNTIF(F758:P758,"ENTREGUE")/COUNTA(MESES[[#This Row],[FEV]:[DEZ]])</f>
        <v>1</v>
      </c>
    </row>
    <row r="759" spans="1:17" s="39" customFormat="1" ht="15" customHeight="1" x14ac:dyDescent="0.25">
      <c r="A759" s="86" t="s">
        <v>20</v>
      </c>
      <c r="B759" s="87" t="s">
        <v>207</v>
      </c>
      <c r="C759" s="93">
        <v>33047294</v>
      </c>
      <c r="D759" s="88" t="s">
        <v>813</v>
      </c>
      <c r="E759" s="68" t="s">
        <v>44</v>
      </c>
      <c r="F759" s="68" t="s">
        <v>44</v>
      </c>
      <c r="G759" s="68" t="s">
        <v>44</v>
      </c>
      <c r="H759" s="68" t="s">
        <v>44</v>
      </c>
      <c r="I759" s="68" t="s">
        <v>44</v>
      </c>
      <c r="J759" s="68" t="s">
        <v>44</v>
      </c>
      <c r="K759" s="68" t="s">
        <v>44</v>
      </c>
      <c r="L759" s="68" t="s">
        <v>44</v>
      </c>
      <c r="M759" s="68" t="s">
        <v>44</v>
      </c>
      <c r="N759" s="68" t="s">
        <v>44</v>
      </c>
      <c r="O759" s="68" t="s">
        <v>44</v>
      </c>
      <c r="P759" s="68" t="s">
        <v>45</v>
      </c>
      <c r="Q759" s="44">
        <f>COUNTIF(F759:P759,"ENTREGUE")/COUNTA(MESES[[#This Row],[FEV]:[DEZ]])</f>
        <v>0.90909090909090906</v>
      </c>
    </row>
    <row r="760" spans="1:17" s="39" customFormat="1" ht="15" customHeight="1" x14ac:dyDescent="0.25">
      <c r="A760" s="86" t="s">
        <v>20</v>
      </c>
      <c r="B760" s="87" t="s">
        <v>836</v>
      </c>
      <c r="C760" s="93">
        <v>33054983</v>
      </c>
      <c r="D760" s="88" t="s">
        <v>844</v>
      </c>
      <c r="E760" s="68" t="s">
        <v>44</v>
      </c>
      <c r="F760" s="68" t="s">
        <v>44</v>
      </c>
      <c r="G760" s="68" t="s">
        <v>44</v>
      </c>
      <c r="H760" s="68" t="s">
        <v>44</v>
      </c>
      <c r="I760" s="68" t="s">
        <v>44</v>
      </c>
      <c r="J760" s="68" t="s">
        <v>44</v>
      </c>
      <c r="K760" s="68" t="s">
        <v>44</v>
      </c>
      <c r="L760" s="68" t="s">
        <v>44</v>
      </c>
      <c r="M760" s="68" t="s">
        <v>44</v>
      </c>
      <c r="N760" s="68" t="s">
        <v>44</v>
      </c>
      <c r="O760" s="68" t="s">
        <v>44</v>
      </c>
      <c r="P760" s="68" t="s">
        <v>44</v>
      </c>
      <c r="Q760" s="44">
        <f>COUNTIF(F760:P760,"ENTREGUE")/COUNTA(MESES[[#This Row],[FEV]:[DEZ]])</f>
        <v>1</v>
      </c>
    </row>
    <row r="761" spans="1:17" s="39" customFormat="1" ht="15" customHeight="1" x14ac:dyDescent="0.25">
      <c r="A761" s="86" t="s">
        <v>20</v>
      </c>
      <c r="B761" s="87" t="s">
        <v>207</v>
      </c>
      <c r="C761" s="93">
        <v>33047944</v>
      </c>
      <c r="D761" s="88" t="s">
        <v>821</v>
      </c>
      <c r="E761" s="68" t="s">
        <v>44</v>
      </c>
      <c r="F761" s="68" t="s">
        <v>44</v>
      </c>
      <c r="G761" s="68" t="s">
        <v>44</v>
      </c>
      <c r="H761" s="68" t="s">
        <v>44</v>
      </c>
      <c r="I761" s="68" t="s">
        <v>44</v>
      </c>
      <c r="J761" s="68" t="s">
        <v>44</v>
      </c>
      <c r="K761" s="68" t="s">
        <v>44</v>
      </c>
      <c r="L761" s="68" t="s">
        <v>44</v>
      </c>
      <c r="M761" s="68" t="s">
        <v>44</v>
      </c>
      <c r="N761" s="68" t="s">
        <v>44</v>
      </c>
      <c r="O761" s="68" t="s">
        <v>44</v>
      </c>
      <c r="P761" s="68" t="s">
        <v>44</v>
      </c>
      <c r="Q761" s="44">
        <f>COUNTIF(F761:P761,"ENTREGUE")/COUNTA(MESES[[#This Row],[FEV]:[DEZ]])</f>
        <v>1</v>
      </c>
    </row>
    <row r="762" spans="1:17" s="39" customFormat="1" ht="15" customHeight="1" x14ac:dyDescent="0.25">
      <c r="A762" s="86" t="s">
        <v>20</v>
      </c>
      <c r="B762" s="87" t="s">
        <v>207</v>
      </c>
      <c r="C762" s="93">
        <v>33047308</v>
      </c>
      <c r="D762" s="112" t="s">
        <v>1288</v>
      </c>
      <c r="E762" s="68" t="s">
        <v>44</v>
      </c>
      <c r="F762" s="68" t="s">
        <v>44</v>
      </c>
      <c r="G762" s="68" t="s">
        <v>44</v>
      </c>
      <c r="H762" s="68" t="s">
        <v>44</v>
      </c>
      <c r="I762" s="68" t="s">
        <v>44</v>
      </c>
      <c r="J762" s="68" t="s">
        <v>44</v>
      </c>
      <c r="K762" s="68" t="s">
        <v>44</v>
      </c>
      <c r="L762" s="68" t="s">
        <v>44</v>
      </c>
      <c r="M762" s="68" t="s">
        <v>44</v>
      </c>
      <c r="N762" s="68" t="s">
        <v>44</v>
      </c>
      <c r="O762" s="68" t="s">
        <v>44</v>
      </c>
      <c r="P762" s="68" t="s">
        <v>44</v>
      </c>
      <c r="Q762" s="44">
        <f>COUNTIF(F762:P762,"ENTREGUE")/COUNTA(MESES[[#This Row],[FEV]:[DEZ]])</f>
        <v>1</v>
      </c>
    </row>
    <row r="763" spans="1:17" s="39" customFormat="1" ht="15" customHeight="1" x14ac:dyDescent="0.25">
      <c r="A763" s="86" t="s">
        <v>20</v>
      </c>
      <c r="B763" s="87" t="s">
        <v>849</v>
      </c>
      <c r="C763" s="93">
        <v>33092478</v>
      </c>
      <c r="D763" s="88" t="s">
        <v>731</v>
      </c>
      <c r="E763" s="68" t="s">
        <v>44</v>
      </c>
      <c r="F763" s="68" t="s">
        <v>44</v>
      </c>
      <c r="G763" s="68" t="s">
        <v>44</v>
      </c>
      <c r="H763" s="68" t="s">
        <v>44</v>
      </c>
      <c r="I763" s="68" t="s">
        <v>44</v>
      </c>
      <c r="J763" s="68" t="s">
        <v>44</v>
      </c>
      <c r="K763" s="68" t="s">
        <v>44</v>
      </c>
      <c r="L763" s="68" t="s">
        <v>44</v>
      </c>
      <c r="M763" s="68" t="s">
        <v>44</v>
      </c>
      <c r="N763" s="68" t="s">
        <v>44</v>
      </c>
      <c r="O763" s="68" t="s">
        <v>44</v>
      </c>
      <c r="P763" s="68" t="s">
        <v>44</v>
      </c>
      <c r="Q763" s="44">
        <f>COUNTIF(F763:P763,"ENTREGUE")/COUNTA(MESES[[#This Row],[FEV]:[DEZ]])</f>
        <v>1</v>
      </c>
    </row>
    <row r="764" spans="1:17" s="39" customFormat="1" ht="15" customHeight="1" x14ac:dyDescent="0.25">
      <c r="A764" s="86" t="s">
        <v>20</v>
      </c>
      <c r="B764" s="87" t="s">
        <v>825</v>
      </c>
      <c r="C764" s="93">
        <v>33061173</v>
      </c>
      <c r="D764" s="88" t="s">
        <v>831</v>
      </c>
      <c r="E764" s="68" t="s">
        <v>44</v>
      </c>
      <c r="F764" s="68" t="s">
        <v>44</v>
      </c>
      <c r="G764" s="68" t="s">
        <v>44</v>
      </c>
      <c r="H764" s="68" t="s">
        <v>44</v>
      </c>
      <c r="I764" s="68" t="s">
        <v>44</v>
      </c>
      <c r="J764" s="68" t="s">
        <v>44</v>
      </c>
      <c r="K764" s="68" t="s">
        <v>44</v>
      </c>
      <c r="L764" s="68" t="s">
        <v>44</v>
      </c>
      <c r="M764" s="68" t="s">
        <v>44</v>
      </c>
      <c r="N764" s="68" t="s">
        <v>44</v>
      </c>
      <c r="O764" s="68" t="s">
        <v>44</v>
      </c>
      <c r="P764" s="68" t="s">
        <v>44</v>
      </c>
      <c r="Q764" s="44">
        <f>COUNTIF(F764:P764,"ENTREGUE")/COUNTA(MESES[[#This Row],[FEV]:[DEZ]])</f>
        <v>1</v>
      </c>
    </row>
    <row r="765" spans="1:17" s="39" customFormat="1" ht="15" customHeight="1" x14ac:dyDescent="0.25">
      <c r="A765" s="86" t="s">
        <v>20</v>
      </c>
      <c r="B765" s="87" t="s">
        <v>825</v>
      </c>
      <c r="C765" s="93">
        <v>33113319</v>
      </c>
      <c r="D765" s="88" t="s">
        <v>835</v>
      </c>
      <c r="E765" s="68" t="s">
        <v>44</v>
      </c>
      <c r="F765" s="68" t="s">
        <v>44</v>
      </c>
      <c r="G765" s="68" t="s">
        <v>44</v>
      </c>
      <c r="H765" s="68" t="s">
        <v>44</v>
      </c>
      <c r="I765" s="68" t="s">
        <v>44</v>
      </c>
      <c r="J765" s="68" t="s">
        <v>44</v>
      </c>
      <c r="K765" s="68" t="s">
        <v>44</v>
      </c>
      <c r="L765" s="68" t="s">
        <v>44</v>
      </c>
      <c r="M765" s="68" t="s">
        <v>44</v>
      </c>
      <c r="N765" s="68" t="s">
        <v>44</v>
      </c>
      <c r="O765" s="68" t="s">
        <v>45</v>
      </c>
      <c r="P765" s="68" t="s">
        <v>45</v>
      </c>
      <c r="Q765" s="44">
        <f>COUNTIF(F765:P765,"ENTREGUE")/COUNTA(MESES[[#This Row],[FEV]:[DEZ]])</f>
        <v>0.81818181818181823</v>
      </c>
    </row>
    <row r="766" spans="1:17" s="39" customFormat="1" ht="15" customHeight="1" x14ac:dyDescent="0.25">
      <c r="A766" s="86" t="s">
        <v>20</v>
      </c>
      <c r="B766" s="87" t="s">
        <v>825</v>
      </c>
      <c r="C766" s="93">
        <v>33061181</v>
      </c>
      <c r="D766" s="88" t="s">
        <v>832</v>
      </c>
      <c r="E766" s="68" t="s">
        <v>44</v>
      </c>
      <c r="F766" s="68" t="s">
        <v>44</v>
      </c>
      <c r="G766" s="68" t="s">
        <v>44</v>
      </c>
      <c r="H766" s="68" t="s">
        <v>44</v>
      </c>
      <c r="I766" s="68" t="s">
        <v>44</v>
      </c>
      <c r="J766" s="68" t="s">
        <v>44</v>
      </c>
      <c r="K766" s="68" t="s">
        <v>44</v>
      </c>
      <c r="L766" s="68" t="s">
        <v>44</v>
      </c>
      <c r="M766" s="68" t="s">
        <v>44</v>
      </c>
      <c r="N766" s="68" t="s">
        <v>44</v>
      </c>
      <c r="O766" s="68" t="s">
        <v>44</v>
      </c>
      <c r="P766" s="68" t="s">
        <v>44</v>
      </c>
      <c r="Q766" s="44">
        <f>COUNTIF(F766:P766,"ENTREGUE")/COUNTA(MESES[[#This Row],[FEV]:[DEZ]])</f>
        <v>1</v>
      </c>
    </row>
    <row r="767" spans="1:17" s="39" customFormat="1" ht="15" customHeight="1" x14ac:dyDescent="0.25">
      <c r="A767" s="86" t="s">
        <v>20</v>
      </c>
      <c r="B767" s="87" t="s">
        <v>207</v>
      </c>
      <c r="C767" s="93">
        <v>33047316</v>
      </c>
      <c r="D767" s="88" t="s">
        <v>814</v>
      </c>
      <c r="E767" s="68" t="s">
        <v>44</v>
      </c>
      <c r="F767" s="68" t="s">
        <v>44</v>
      </c>
      <c r="G767" s="68" t="s">
        <v>44</v>
      </c>
      <c r="H767" s="68" t="s">
        <v>44</v>
      </c>
      <c r="I767" s="68" t="s">
        <v>44</v>
      </c>
      <c r="J767" s="68" t="s">
        <v>44</v>
      </c>
      <c r="K767" s="68" t="s">
        <v>44</v>
      </c>
      <c r="L767" s="68" t="s">
        <v>44</v>
      </c>
      <c r="M767" s="68" t="s">
        <v>44</v>
      </c>
      <c r="N767" s="68" t="s">
        <v>44</v>
      </c>
      <c r="O767" s="68" t="s">
        <v>45</v>
      </c>
      <c r="P767" s="68" t="s">
        <v>45</v>
      </c>
      <c r="Q767" s="44">
        <f>COUNTIF(F767:P767,"ENTREGUE")/COUNTA(MESES[[#This Row],[FEV]:[DEZ]])</f>
        <v>0.81818181818181823</v>
      </c>
    </row>
    <row r="768" spans="1:17" s="39" customFormat="1" ht="15" customHeight="1" x14ac:dyDescent="0.25">
      <c r="A768" s="86" t="s">
        <v>20</v>
      </c>
      <c r="B768" s="87" t="s">
        <v>207</v>
      </c>
      <c r="C768" s="93">
        <v>33046786</v>
      </c>
      <c r="D768" s="88" t="s">
        <v>804</v>
      </c>
      <c r="E768" s="68" t="s">
        <v>44</v>
      </c>
      <c r="F768" s="68" t="s">
        <v>44</v>
      </c>
      <c r="G768" s="68" t="s">
        <v>44</v>
      </c>
      <c r="H768" s="68" t="s">
        <v>44</v>
      </c>
      <c r="I768" s="68" t="s">
        <v>44</v>
      </c>
      <c r="J768" s="68" t="s">
        <v>44</v>
      </c>
      <c r="K768" s="68" t="s">
        <v>44</v>
      </c>
      <c r="L768" s="68" t="s">
        <v>44</v>
      </c>
      <c r="M768" s="68" t="s">
        <v>44</v>
      </c>
      <c r="N768" s="68" t="s">
        <v>44</v>
      </c>
      <c r="O768" s="68" t="s">
        <v>44</v>
      </c>
      <c r="P768" s="68" t="s">
        <v>44</v>
      </c>
      <c r="Q768" s="44">
        <f>COUNTIF(F768:P768,"ENTREGUE")/COUNTA(MESES[[#This Row],[FEV]:[DEZ]])</f>
        <v>1</v>
      </c>
    </row>
    <row r="769" spans="1:17" s="39" customFormat="1" ht="15" customHeight="1" x14ac:dyDescent="0.25">
      <c r="A769" s="86" t="s">
        <v>20</v>
      </c>
      <c r="B769" s="87" t="s">
        <v>207</v>
      </c>
      <c r="C769" s="93">
        <v>33046816</v>
      </c>
      <c r="D769" s="88" t="s">
        <v>1289</v>
      </c>
      <c r="E769" s="68" t="s">
        <v>44</v>
      </c>
      <c r="F769" s="68" t="s">
        <v>44</v>
      </c>
      <c r="G769" s="68" t="s">
        <v>44</v>
      </c>
      <c r="H769" s="68" t="s">
        <v>44</v>
      </c>
      <c r="I769" s="68" t="s">
        <v>44</v>
      </c>
      <c r="J769" s="68" t="s">
        <v>44</v>
      </c>
      <c r="K769" s="68" t="s">
        <v>44</v>
      </c>
      <c r="L769" s="68" t="s">
        <v>44</v>
      </c>
      <c r="M769" s="68" t="s">
        <v>44</v>
      </c>
      <c r="N769" s="68" t="s">
        <v>44</v>
      </c>
      <c r="O769" s="68" t="s">
        <v>44</v>
      </c>
      <c r="P769" s="68" t="s">
        <v>44</v>
      </c>
      <c r="Q769" s="44">
        <f>COUNTIF(F769:P769,"ENTREGUE")/COUNTA(MESES[[#This Row],[FEV]:[DEZ]])</f>
        <v>1</v>
      </c>
    </row>
    <row r="770" spans="1:17" s="39" customFormat="1" ht="15" customHeight="1" x14ac:dyDescent="0.25">
      <c r="A770" s="86" t="s">
        <v>20</v>
      </c>
      <c r="B770" s="87" t="s">
        <v>836</v>
      </c>
      <c r="C770" s="93">
        <v>33054606</v>
      </c>
      <c r="D770" s="88" t="s">
        <v>840</v>
      </c>
      <c r="E770" s="68" t="s">
        <v>44</v>
      </c>
      <c r="F770" s="68" t="s">
        <v>44</v>
      </c>
      <c r="G770" s="68" t="s">
        <v>44</v>
      </c>
      <c r="H770" s="68" t="s">
        <v>44</v>
      </c>
      <c r="I770" s="68" t="s">
        <v>44</v>
      </c>
      <c r="J770" s="68" t="s">
        <v>44</v>
      </c>
      <c r="K770" s="68" t="s">
        <v>44</v>
      </c>
      <c r="L770" s="68" t="s">
        <v>44</v>
      </c>
      <c r="M770" s="68" t="s">
        <v>44</v>
      </c>
      <c r="N770" s="68" t="s">
        <v>44</v>
      </c>
      <c r="O770" s="68" t="s">
        <v>44</v>
      </c>
      <c r="P770" s="68" t="s">
        <v>44</v>
      </c>
      <c r="Q770" s="44">
        <f>COUNTIF(F770:P770,"ENTREGUE")/COUNTA(MESES[[#This Row],[FEV]:[DEZ]])</f>
        <v>1</v>
      </c>
    </row>
    <row r="771" spans="1:17" s="39" customFormat="1" ht="15" customHeight="1" x14ac:dyDescent="0.25">
      <c r="A771" s="86" t="s">
        <v>20</v>
      </c>
      <c r="B771" s="87" t="s">
        <v>849</v>
      </c>
      <c r="C771" s="93">
        <v>33092257</v>
      </c>
      <c r="D771" s="88" t="s">
        <v>860</v>
      </c>
      <c r="E771" s="68" t="s">
        <v>44</v>
      </c>
      <c r="F771" s="68" t="s">
        <v>44</v>
      </c>
      <c r="G771" s="68" t="s">
        <v>44</v>
      </c>
      <c r="H771" s="68" t="s">
        <v>44</v>
      </c>
      <c r="I771" s="68" t="s">
        <v>44</v>
      </c>
      <c r="J771" s="68" t="s">
        <v>44</v>
      </c>
      <c r="K771" s="68" t="s">
        <v>44</v>
      </c>
      <c r="L771" s="68" t="s">
        <v>44</v>
      </c>
      <c r="M771" s="68" t="s">
        <v>44</v>
      </c>
      <c r="N771" s="68" t="s">
        <v>44</v>
      </c>
      <c r="O771" s="68" t="s">
        <v>44</v>
      </c>
      <c r="P771" s="68" t="s">
        <v>44</v>
      </c>
      <c r="Q771" s="44">
        <f>COUNTIF(F771:P771,"ENTREGUE")/COUNTA(MESES[[#This Row],[FEV]:[DEZ]])</f>
        <v>1</v>
      </c>
    </row>
    <row r="772" spans="1:17" s="39" customFormat="1" ht="15" customHeight="1" x14ac:dyDescent="0.25">
      <c r="A772" s="86" t="s">
        <v>20</v>
      </c>
      <c r="B772" s="87" t="s">
        <v>836</v>
      </c>
      <c r="C772" s="93">
        <v>33054711</v>
      </c>
      <c r="D772" s="88" t="s">
        <v>842</v>
      </c>
      <c r="E772" s="68" t="s">
        <v>44</v>
      </c>
      <c r="F772" s="68" t="s">
        <v>44</v>
      </c>
      <c r="G772" s="68" t="s">
        <v>44</v>
      </c>
      <c r="H772" s="68" t="s">
        <v>44</v>
      </c>
      <c r="I772" s="68" t="s">
        <v>44</v>
      </c>
      <c r="J772" s="68" t="s">
        <v>44</v>
      </c>
      <c r="K772" s="68" t="s">
        <v>44</v>
      </c>
      <c r="L772" s="68" t="s">
        <v>44</v>
      </c>
      <c r="M772" s="68" t="s">
        <v>44</v>
      </c>
      <c r="N772" s="68" t="s">
        <v>44</v>
      </c>
      <c r="O772" s="68" t="s">
        <v>44</v>
      </c>
      <c r="P772" s="68" t="s">
        <v>45</v>
      </c>
      <c r="Q772" s="44">
        <f>COUNTIF(F772:P772,"ENTREGUE")/COUNTA(MESES[[#This Row],[FEV]:[DEZ]])</f>
        <v>0.90909090909090906</v>
      </c>
    </row>
    <row r="773" spans="1:17" s="39" customFormat="1" ht="15" customHeight="1" x14ac:dyDescent="0.25">
      <c r="A773" s="86" t="s">
        <v>20</v>
      </c>
      <c r="B773" s="87" t="s">
        <v>849</v>
      </c>
      <c r="C773" s="93">
        <v>33093466</v>
      </c>
      <c r="D773" s="88" t="s">
        <v>878</v>
      </c>
      <c r="E773" s="68" t="s">
        <v>44</v>
      </c>
      <c r="F773" s="68" t="s">
        <v>44</v>
      </c>
      <c r="G773" s="68" t="s">
        <v>44</v>
      </c>
      <c r="H773" s="68" t="s">
        <v>44</v>
      </c>
      <c r="I773" s="68" t="s">
        <v>44</v>
      </c>
      <c r="J773" s="68" t="s">
        <v>44</v>
      </c>
      <c r="K773" s="68" t="s">
        <v>44</v>
      </c>
      <c r="L773" s="68" t="s">
        <v>44</v>
      </c>
      <c r="M773" s="68" t="s">
        <v>44</v>
      </c>
      <c r="N773" s="68" t="s">
        <v>44</v>
      </c>
      <c r="O773" s="68" t="s">
        <v>44</v>
      </c>
      <c r="P773" s="68" t="s">
        <v>44</v>
      </c>
      <c r="Q773" s="44">
        <f>COUNTIF(F773:P773,"ENTREGUE")/COUNTA(MESES[[#This Row],[FEV]:[DEZ]])</f>
        <v>1</v>
      </c>
    </row>
    <row r="774" spans="1:17" s="39" customFormat="1" ht="15" customHeight="1" x14ac:dyDescent="0.25">
      <c r="A774" s="86" t="s">
        <v>20</v>
      </c>
      <c r="B774" s="87" t="s">
        <v>849</v>
      </c>
      <c r="C774" s="93">
        <v>33092249</v>
      </c>
      <c r="D774" s="88" t="s">
        <v>859</v>
      </c>
      <c r="E774" s="68" t="s">
        <v>44</v>
      </c>
      <c r="F774" s="68" t="s">
        <v>44</v>
      </c>
      <c r="G774" s="68" t="s">
        <v>44</v>
      </c>
      <c r="H774" s="68" t="s">
        <v>44</v>
      </c>
      <c r="I774" s="68" t="s">
        <v>44</v>
      </c>
      <c r="J774" s="68" t="s">
        <v>44</v>
      </c>
      <c r="K774" s="68" t="s">
        <v>44</v>
      </c>
      <c r="L774" s="68" t="s">
        <v>44</v>
      </c>
      <c r="M774" s="68" t="s">
        <v>44</v>
      </c>
      <c r="N774" s="68" t="s">
        <v>44</v>
      </c>
      <c r="O774" s="68" t="s">
        <v>44</v>
      </c>
      <c r="P774" s="68" t="s">
        <v>44</v>
      </c>
      <c r="Q774" s="44">
        <f>COUNTIF(F774:P774,"ENTREGUE")/COUNTA(MESES[[#This Row],[FEV]:[DEZ]])</f>
        <v>1</v>
      </c>
    </row>
    <row r="775" spans="1:17" s="39" customFormat="1" ht="15" customHeight="1" x14ac:dyDescent="0.25">
      <c r="A775" s="86" t="s">
        <v>20</v>
      </c>
      <c r="B775" s="87" t="s">
        <v>849</v>
      </c>
      <c r="C775" s="93">
        <v>33092427</v>
      </c>
      <c r="D775" s="88" t="s">
        <v>862</v>
      </c>
      <c r="E775" s="68" t="s">
        <v>44</v>
      </c>
      <c r="F775" s="68" t="s">
        <v>44</v>
      </c>
      <c r="G775" s="68" t="s">
        <v>44</v>
      </c>
      <c r="H775" s="68" t="s">
        <v>44</v>
      </c>
      <c r="I775" s="68" t="s">
        <v>44</v>
      </c>
      <c r="J775" s="68" t="s">
        <v>44</v>
      </c>
      <c r="K775" s="68" t="s">
        <v>44</v>
      </c>
      <c r="L775" s="68" t="s">
        <v>44</v>
      </c>
      <c r="M775" s="68" t="s">
        <v>44</v>
      </c>
      <c r="N775" s="68" t="s">
        <v>44</v>
      </c>
      <c r="O775" s="68" t="s">
        <v>44</v>
      </c>
      <c r="P775" s="68" t="s">
        <v>44</v>
      </c>
      <c r="Q775" s="44">
        <f>COUNTIF(F775:P775,"ENTREGUE")/COUNTA(MESES[[#This Row],[FEV]:[DEZ]])</f>
        <v>1</v>
      </c>
    </row>
    <row r="776" spans="1:17" s="39" customFormat="1" ht="15" customHeight="1" x14ac:dyDescent="0.25">
      <c r="A776" s="86" t="s">
        <v>20</v>
      </c>
      <c r="B776" s="87" t="s">
        <v>849</v>
      </c>
      <c r="C776" s="93">
        <v>33092516</v>
      </c>
      <c r="D776" s="88" t="s">
        <v>867</v>
      </c>
      <c r="E776" s="68" t="s">
        <v>44</v>
      </c>
      <c r="F776" s="68" t="s">
        <v>44</v>
      </c>
      <c r="G776" s="68" t="s">
        <v>44</v>
      </c>
      <c r="H776" s="68" t="s">
        <v>44</v>
      </c>
      <c r="I776" s="68" t="s">
        <v>44</v>
      </c>
      <c r="J776" s="68" t="s">
        <v>44</v>
      </c>
      <c r="K776" s="68" t="s">
        <v>44</v>
      </c>
      <c r="L776" s="68" t="s">
        <v>44</v>
      </c>
      <c r="M776" s="68" t="s">
        <v>45</v>
      </c>
      <c r="N776" s="68" t="s">
        <v>45</v>
      </c>
      <c r="O776" s="68" t="s">
        <v>45</v>
      </c>
      <c r="P776" s="68" t="s">
        <v>45</v>
      </c>
      <c r="Q776" s="44">
        <f>COUNTIF(F776:P776,"ENTREGUE")/COUNTA(MESES[[#This Row],[FEV]:[DEZ]])</f>
        <v>0.63636363636363635</v>
      </c>
    </row>
    <row r="777" spans="1:17" s="39" customFormat="1" ht="15" customHeight="1" x14ac:dyDescent="0.25">
      <c r="A777" s="86" t="s">
        <v>20</v>
      </c>
      <c r="B777" s="87" t="s">
        <v>207</v>
      </c>
      <c r="C777" s="93">
        <v>33046794</v>
      </c>
      <c r="D777" s="88" t="s">
        <v>805</v>
      </c>
      <c r="E777" s="68" t="s">
        <v>44</v>
      </c>
      <c r="F777" s="68" t="s">
        <v>44</v>
      </c>
      <c r="G777" s="68" t="s">
        <v>44</v>
      </c>
      <c r="H777" s="68" t="s">
        <v>44</v>
      </c>
      <c r="I777" s="68" t="s">
        <v>44</v>
      </c>
      <c r="J777" s="68" t="s">
        <v>44</v>
      </c>
      <c r="K777" s="68" t="s">
        <v>44</v>
      </c>
      <c r="L777" s="68" t="s">
        <v>44</v>
      </c>
      <c r="M777" s="68" t="s">
        <v>44</v>
      </c>
      <c r="N777" s="68" t="s">
        <v>44</v>
      </c>
      <c r="O777" s="68" t="s">
        <v>44</v>
      </c>
      <c r="P777" s="68" t="s">
        <v>44</v>
      </c>
      <c r="Q777" s="44">
        <f>COUNTIF(F777:P777,"ENTREGUE")/COUNTA(MESES[[#This Row],[FEV]:[DEZ]])</f>
        <v>1</v>
      </c>
    </row>
    <row r="778" spans="1:17" s="39" customFormat="1" ht="15" customHeight="1" x14ac:dyDescent="0.25">
      <c r="A778" s="86" t="s">
        <v>20</v>
      </c>
      <c r="B778" s="87" t="s">
        <v>849</v>
      </c>
      <c r="C778" s="93">
        <v>33092265</v>
      </c>
      <c r="D778" s="88" t="s">
        <v>861</v>
      </c>
      <c r="E778" s="68" t="s">
        <v>44</v>
      </c>
      <c r="F778" s="68" t="s">
        <v>44</v>
      </c>
      <c r="G778" s="68" t="s">
        <v>44</v>
      </c>
      <c r="H778" s="68" t="s">
        <v>44</v>
      </c>
      <c r="I778" s="68" t="s">
        <v>44</v>
      </c>
      <c r="J778" s="68" t="s">
        <v>44</v>
      </c>
      <c r="K778" s="68" t="s">
        <v>44</v>
      </c>
      <c r="L778" s="68" t="s">
        <v>44</v>
      </c>
      <c r="M778" s="68" t="s">
        <v>44</v>
      </c>
      <c r="N778" s="68" t="s">
        <v>44</v>
      </c>
      <c r="O778" s="68" t="s">
        <v>45</v>
      </c>
      <c r="P778" s="68" t="s">
        <v>45</v>
      </c>
      <c r="Q778" s="44">
        <f>COUNTIF(F778:P778,"ENTREGUE")/COUNTA(MESES[[#This Row],[FEV]:[DEZ]])</f>
        <v>0.81818181818181823</v>
      </c>
    </row>
    <row r="779" spans="1:17" s="39" customFormat="1" ht="15" customHeight="1" x14ac:dyDescent="0.25">
      <c r="A779" s="86" t="s">
        <v>20</v>
      </c>
      <c r="B779" s="87" t="s">
        <v>207</v>
      </c>
      <c r="C779" s="93">
        <v>33047332</v>
      </c>
      <c r="D779" s="88" t="s">
        <v>816</v>
      </c>
      <c r="E779" s="68" t="s">
        <v>44</v>
      </c>
      <c r="F779" s="68" t="s">
        <v>44</v>
      </c>
      <c r="G779" s="68" t="s">
        <v>44</v>
      </c>
      <c r="H779" s="68" t="s">
        <v>44</v>
      </c>
      <c r="I779" s="68" t="s">
        <v>44</v>
      </c>
      <c r="J779" s="68" t="s">
        <v>44</v>
      </c>
      <c r="K779" s="68" t="s">
        <v>44</v>
      </c>
      <c r="L779" s="68" t="s">
        <v>44</v>
      </c>
      <c r="M779" s="68" t="s">
        <v>44</v>
      </c>
      <c r="N779" s="68" t="s">
        <v>44</v>
      </c>
      <c r="O779" s="68" t="s">
        <v>44</v>
      </c>
      <c r="P779" s="68" t="s">
        <v>44</v>
      </c>
      <c r="Q779" s="44">
        <f>COUNTIF(F779:P779,"ENTREGUE")/COUNTA(MESES[[#This Row],[FEV]:[DEZ]])</f>
        <v>1</v>
      </c>
    </row>
    <row r="780" spans="1:17" s="39" customFormat="1" ht="15" customHeight="1" x14ac:dyDescent="0.25">
      <c r="A780" s="86" t="s">
        <v>20</v>
      </c>
      <c r="B780" s="87" t="s">
        <v>207</v>
      </c>
      <c r="C780" s="93">
        <v>33047324</v>
      </c>
      <c r="D780" s="88" t="s">
        <v>815</v>
      </c>
      <c r="E780" s="68" t="s">
        <v>44</v>
      </c>
      <c r="F780" s="68" t="s">
        <v>44</v>
      </c>
      <c r="G780" s="68" t="s">
        <v>44</v>
      </c>
      <c r="H780" s="68" t="s">
        <v>44</v>
      </c>
      <c r="I780" s="68" t="s">
        <v>44</v>
      </c>
      <c r="J780" s="68" t="s">
        <v>44</v>
      </c>
      <c r="K780" s="68" t="s">
        <v>44</v>
      </c>
      <c r="L780" s="68" t="s">
        <v>44</v>
      </c>
      <c r="M780" s="68" t="s">
        <v>44</v>
      </c>
      <c r="N780" s="68" t="s">
        <v>44</v>
      </c>
      <c r="O780" s="68" t="s">
        <v>44</v>
      </c>
      <c r="P780" s="68" t="s">
        <v>44</v>
      </c>
      <c r="Q780" s="44">
        <f>COUNTIF(F780:P780,"ENTREGUE")/COUNTA(MESES[[#This Row],[FEV]:[DEZ]])</f>
        <v>1</v>
      </c>
    </row>
    <row r="781" spans="1:17" s="39" customFormat="1" ht="15" customHeight="1" x14ac:dyDescent="0.25">
      <c r="A781" s="86" t="s">
        <v>20</v>
      </c>
      <c r="B781" s="87" t="s">
        <v>207</v>
      </c>
      <c r="C781" s="93">
        <v>33046808</v>
      </c>
      <c r="D781" s="88" t="s">
        <v>806</v>
      </c>
      <c r="E781" s="68" t="s">
        <v>44</v>
      </c>
      <c r="F781" s="68" t="s">
        <v>44</v>
      </c>
      <c r="G781" s="68" t="s">
        <v>44</v>
      </c>
      <c r="H781" s="68" t="s">
        <v>44</v>
      </c>
      <c r="I781" s="68" t="s">
        <v>44</v>
      </c>
      <c r="J781" s="68" t="s">
        <v>44</v>
      </c>
      <c r="K781" s="68" t="s">
        <v>44</v>
      </c>
      <c r="L781" s="68" t="s">
        <v>44</v>
      </c>
      <c r="M781" s="68" t="s">
        <v>44</v>
      </c>
      <c r="N781" s="68" t="s">
        <v>44</v>
      </c>
      <c r="O781" s="68" t="s">
        <v>44</v>
      </c>
      <c r="P781" s="68" t="s">
        <v>44</v>
      </c>
      <c r="Q781" s="44">
        <f>COUNTIF(F781:P781,"ENTREGUE")/COUNTA(MESES[[#This Row],[FEV]:[DEZ]])</f>
        <v>1</v>
      </c>
    </row>
    <row r="782" spans="1:17" s="39" customFormat="1" ht="15" customHeight="1" x14ac:dyDescent="0.25">
      <c r="A782" s="86" t="s">
        <v>20</v>
      </c>
      <c r="B782" s="87" t="s">
        <v>207</v>
      </c>
      <c r="C782" s="93">
        <v>33046824</v>
      </c>
      <c r="D782" s="88" t="s">
        <v>807</v>
      </c>
      <c r="E782" s="68" t="s">
        <v>44</v>
      </c>
      <c r="F782" s="68" t="s">
        <v>44</v>
      </c>
      <c r="G782" s="68" t="s">
        <v>44</v>
      </c>
      <c r="H782" s="68" t="s">
        <v>44</v>
      </c>
      <c r="I782" s="68" t="s">
        <v>44</v>
      </c>
      <c r="J782" s="68" t="s">
        <v>44</v>
      </c>
      <c r="K782" s="68" t="s">
        <v>44</v>
      </c>
      <c r="L782" s="68" t="s">
        <v>44</v>
      </c>
      <c r="M782" s="68" t="s">
        <v>44</v>
      </c>
      <c r="N782" s="68" t="s">
        <v>44</v>
      </c>
      <c r="O782" s="68" t="s">
        <v>45</v>
      </c>
      <c r="P782" s="68" t="s">
        <v>45</v>
      </c>
      <c r="Q782" s="44">
        <f>COUNTIF(F782:P782,"ENTREGUE")/COUNTA(MESES[[#This Row],[FEV]:[DEZ]])</f>
        <v>0.81818181818181823</v>
      </c>
    </row>
    <row r="783" spans="1:17" s="39" customFormat="1" ht="15" customHeight="1" x14ac:dyDescent="0.25">
      <c r="A783" s="86" t="s">
        <v>20</v>
      </c>
      <c r="B783" s="87" t="s">
        <v>207</v>
      </c>
      <c r="C783" s="93">
        <v>33047928</v>
      </c>
      <c r="D783" s="88" t="s">
        <v>819</v>
      </c>
      <c r="E783" s="68" t="s">
        <v>44</v>
      </c>
      <c r="F783" s="68" t="s">
        <v>44</v>
      </c>
      <c r="G783" s="68" t="s">
        <v>44</v>
      </c>
      <c r="H783" s="68" t="s">
        <v>44</v>
      </c>
      <c r="I783" s="68" t="s">
        <v>44</v>
      </c>
      <c r="J783" s="68" t="s">
        <v>44</v>
      </c>
      <c r="K783" s="68" t="s">
        <v>44</v>
      </c>
      <c r="L783" s="68" t="s">
        <v>44</v>
      </c>
      <c r="M783" s="68" t="s">
        <v>44</v>
      </c>
      <c r="N783" s="68" t="s">
        <v>44</v>
      </c>
      <c r="O783" s="68" t="s">
        <v>44</v>
      </c>
      <c r="P783" s="68" t="s">
        <v>44</v>
      </c>
      <c r="Q783" s="44">
        <f>COUNTIF(F783:P783,"ENTREGUE")/COUNTA(MESES[[#This Row],[FEV]:[DEZ]])</f>
        <v>1</v>
      </c>
    </row>
    <row r="784" spans="1:17" s="39" customFormat="1" ht="15" customHeight="1" x14ac:dyDescent="0.25">
      <c r="A784" s="86" t="s">
        <v>20</v>
      </c>
      <c r="B784" s="87" t="s">
        <v>849</v>
      </c>
      <c r="C784" s="93">
        <v>33092532</v>
      </c>
      <c r="D784" s="88" t="s">
        <v>156</v>
      </c>
      <c r="E784" s="68" t="s">
        <v>44</v>
      </c>
      <c r="F784" s="68" t="s">
        <v>44</v>
      </c>
      <c r="G784" s="68" t="s">
        <v>44</v>
      </c>
      <c r="H784" s="68" t="s">
        <v>44</v>
      </c>
      <c r="I784" s="68" t="s">
        <v>44</v>
      </c>
      <c r="J784" s="68" t="s">
        <v>44</v>
      </c>
      <c r="K784" s="68" t="s">
        <v>44</v>
      </c>
      <c r="L784" s="68" t="s">
        <v>44</v>
      </c>
      <c r="M784" s="68" t="s">
        <v>44</v>
      </c>
      <c r="N784" s="68" t="s">
        <v>44</v>
      </c>
      <c r="O784" s="68" t="s">
        <v>44</v>
      </c>
      <c r="P784" s="68" t="s">
        <v>44</v>
      </c>
      <c r="Q784" s="44">
        <f>COUNTIF(F784:P784,"ENTREGUE")/COUNTA(MESES[[#This Row],[FEV]:[DEZ]])</f>
        <v>1</v>
      </c>
    </row>
    <row r="785" spans="1:17" s="39" customFormat="1" ht="15" customHeight="1" x14ac:dyDescent="0.25">
      <c r="A785" s="86" t="s">
        <v>20</v>
      </c>
      <c r="B785" s="87" t="s">
        <v>825</v>
      </c>
      <c r="C785" s="93">
        <v>33061203</v>
      </c>
      <c r="D785" s="88" t="s">
        <v>833</v>
      </c>
      <c r="E785" s="68" t="s">
        <v>45</v>
      </c>
      <c r="F785" s="68" t="s">
        <v>45</v>
      </c>
      <c r="G785" s="68" t="s">
        <v>45</v>
      </c>
      <c r="H785" s="68" t="s">
        <v>45</v>
      </c>
      <c r="I785" s="68" t="s">
        <v>45</v>
      </c>
      <c r="J785" s="68" t="s">
        <v>45</v>
      </c>
      <c r="K785" s="68" t="s">
        <v>45</v>
      </c>
      <c r="L785" s="68" t="s">
        <v>45</v>
      </c>
      <c r="M785" s="68" t="s">
        <v>45</v>
      </c>
      <c r="N785" s="68" t="s">
        <v>45</v>
      </c>
      <c r="O785" s="68" t="s">
        <v>45</v>
      </c>
      <c r="P785" s="68" t="s">
        <v>45</v>
      </c>
      <c r="Q785" s="44">
        <f>COUNTIF(F785:P785,"ENTREGUE")/COUNTA(MESES[[#This Row],[FEV]:[DEZ]])</f>
        <v>0</v>
      </c>
    </row>
    <row r="786" spans="1:17" s="39" customFormat="1" ht="15" customHeight="1" x14ac:dyDescent="0.25">
      <c r="A786" s="86" t="s">
        <v>20</v>
      </c>
      <c r="B786" s="87" t="s">
        <v>849</v>
      </c>
      <c r="C786" s="93">
        <v>33093504</v>
      </c>
      <c r="D786" s="88" t="s">
        <v>527</v>
      </c>
      <c r="E786" s="68" t="s">
        <v>44</v>
      </c>
      <c r="F786" s="68" t="s">
        <v>44</v>
      </c>
      <c r="G786" s="68" t="s">
        <v>44</v>
      </c>
      <c r="H786" s="68" t="s">
        <v>44</v>
      </c>
      <c r="I786" s="68" t="s">
        <v>44</v>
      </c>
      <c r="J786" s="68" t="s">
        <v>44</v>
      </c>
      <c r="K786" s="68" t="s">
        <v>44</v>
      </c>
      <c r="L786" s="68" t="s">
        <v>44</v>
      </c>
      <c r="M786" s="68" t="s">
        <v>44</v>
      </c>
      <c r="N786" s="68" t="s">
        <v>44</v>
      </c>
      <c r="O786" s="68" t="s">
        <v>44</v>
      </c>
      <c r="P786" s="68" t="s">
        <v>44</v>
      </c>
      <c r="Q786" s="44">
        <f>COUNTIF(F786:P786,"ENTREGUE")/COUNTA(MESES[[#This Row],[FEV]:[DEZ]])</f>
        <v>1</v>
      </c>
    </row>
    <row r="787" spans="1:17" s="39" customFormat="1" ht="15" customHeight="1" x14ac:dyDescent="0.25">
      <c r="A787" s="86" t="s">
        <v>20</v>
      </c>
      <c r="B787" s="87" t="s">
        <v>849</v>
      </c>
      <c r="C787" s="93">
        <v>33092168</v>
      </c>
      <c r="D787" s="88" t="s">
        <v>852</v>
      </c>
      <c r="E787" s="68" t="s">
        <v>44</v>
      </c>
      <c r="F787" s="68" t="s">
        <v>44</v>
      </c>
      <c r="G787" s="68" t="s">
        <v>44</v>
      </c>
      <c r="H787" s="68" t="s">
        <v>44</v>
      </c>
      <c r="I787" s="68" t="s">
        <v>44</v>
      </c>
      <c r="J787" s="68" t="s">
        <v>44</v>
      </c>
      <c r="K787" s="68" t="s">
        <v>44</v>
      </c>
      <c r="L787" s="68" t="s">
        <v>44</v>
      </c>
      <c r="M787" s="68" t="s">
        <v>44</v>
      </c>
      <c r="N787" s="68" t="s">
        <v>44</v>
      </c>
      <c r="O787" s="68" t="s">
        <v>44</v>
      </c>
      <c r="P787" s="68" t="s">
        <v>45</v>
      </c>
      <c r="Q787" s="44">
        <f>COUNTIF(F787:P787,"ENTREGUE")/COUNTA(MESES[[#This Row],[FEV]:[DEZ]])</f>
        <v>0.90909090909090906</v>
      </c>
    </row>
    <row r="788" spans="1:17" s="39" customFormat="1" ht="15" customHeight="1" x14ac:dyDescent="0.25">
      <c r="A788" s="86" t="s">
        <v>20</v>
      </c>
      <c r="B788" s="87" t="s">
        <v>849</v>
      </c>
      <c r="C788" s="93">
        <v>33093016</v>
      </c>
      <c r="D788" s="88" t="s">
        <v>869</v>
      </c>
      <c r="E788" s="68" t="s">
        <v>44</v>
      </c>
      <c r="F788" s="68" t="s">
        <v>44</v>
      </c>
      <c r="G788" s="68" t="s">
        <v>44</v>
      </c>
      <c r="H788" s="68" t="s">
        <v>44</v>
      </c>
      <c r="I788" s="68" t="s">
        <v>44</v>
      </c>
      <c r="J788" s="68" t="s">
        <v>44</v>
      </c>
      <c r="K788" s="68" t="s">
        <v>44</v>
      </c>
      <c r="L788" s="68" t="s">
        <v>44</v>
      </c>
      <c r="M788" s="68" t="s">
        <v>44</v>
      </c>
      <c r="N788" s="68" t="s">
        <v>44</v>
      </c>
      <c r="O788" s="68" t="s">
        <v>44</v>
      </c>
      <c r="P788" s="68" t="s">
        <v>44</v>
      </c>
      <c r="Q788" s="44">
        <f>COUNTIF(F788:P788,"ENTREGUE")/COUNTA(MESES[[#This Row],[FEV]:[DEZ]])</f>
        <v>1</v>
      </c>
    </row>
    <row r="789" spans="1:17" s="39" customFormat="1" ht="15" customHeight="1" x14ac:dyDescent="0.25">
      <c r="A789" s="86" t="s">
        <v>20</v>
      </c>
      <c r="B789" s="87" t="s">
        <v>849</v>
      </c>
      <c r="C789" s="93">
        <v>33093024</v>
      </c>
      <c r="D789" s="88" t="s">
        <v>870</v>
      </c>
      <c r="E789" s="68" t="s">
        <v>44</v>
      </c>
      <c r="F789" s="68" t="s">
        <v>44</v>
      </c>
      <c r="G789" s="68" t="s">
        <v>44</v>
      </c>
      <c r="H789" s="68" t="s">
        <v>44</v>
      </c>
      <c r="I789" s="68" t="s">
        <v>44</v>
      </c>
      <c r="J789" s="68" t="s">
        <v>44</v>
      </c>
      <c r="K789" s="68" t="s">
        <v>44</v>
      </c>
      <c r="L789" s="68" t="s">
        <v>44</v>
      </c>
      <c r="M789" s="68" t="s">
        <v>44</v>
      </c>
      <c r="N789" s="68" t="s">
        <v>44</v>
      </c>
      <c r="O789" s="68" t="s">
        <v>45</v>
      </c>
      <c r="P789" s="68" t="s">
        <v>44</v>
      </c>
      <c r="Q789" s="44">
        <f>COUNTIF(F789:P789,"ENTREGUE")/COUNTA(MESES[[#This Row],[FEV]:[DEZ]])</f>
        <v>0.90909090909090906</v>
      </c>
    </row>
    <row r="790" spans="1:17" s="39" customFormat="1" ht="15" customHeight="1" x14ac:dyDescent="0.25">
      <c r="A790" s="86" t="s">
        <v>20</v>
      </c>
      <c r="B790" s="87" t="s">
        <v>207</v>
      </c>
      <c r="C790" s="93">
        <v>33046603</v>
      </c>
      <c r="D790" s="88" t="s">
        <v>796</v>
      </c>
      <c r="E790" s="68" t="s">
        <v>44</v>
      </c>
      <c r="F790" s="68" t="s">
        <v>44</v>
      </c>
      <c r="G790" s="68" t="s">
        <v>44</v>
      </c>
      <c r="H790" s="68" t="s">
        <v>44</v>
      </c>
      <c r="I790" s="68" t="s">
        <v>44</v>
      </c>
      <c r="J790" s="68" t="s">
        <v>44</v>
      </c>
      <c r="K790" s="68" t="s">
        <v>44</v>
      </c>
      <c r="L790" s="68" t="s">
        <v>45</v>
      </c>
      <c r="M790" s="68" t="s">
        <v>45</v>
      </c>
      <c r="N790" s="68" t="s">
        <v>45</v>
      </c>
      <c r="O790" s="68" t="s">
        <v>45</v>
      </c>
      <c r="P790" s="68" t="s">
        <v>45</v>
      </c>
      <c r="Q790" s="44">
        <f>COUNTIF(F790:P790,"ENTREGUE")/COUNTA(MESES[[#This Row],[FEV]:[DEZ]])</f>
        <v>0.54545454545454541</v>
      </c>
    </row>
    <row r="791" spans="1:17" s="39" customFormat="1" ht="15" customHeight="1" x14ac:dyDescent="0.25">
      <c r="A791" s="86" t="s">
        <v>20</v>
      </c>
      <c r="B791" s="87" t="s">
        <v>825</v>
      </c>
      <c r="C791" s="93">
        <v>33061122</v>
      </c>
      <c r="D791" s="88" t="s">
        <v>828</v>
      </c>
      <c r="E791" s="68" t="s">
        <v>44</v>
      </c>
      <c r="F791" s="68" t="s">
        <v>44</v>
      </c>
      <c r="G791" s="68" t="s">
        <v>44</v>
      </c>
      <c r="H791" s="68" t="s">
        <v>44</v>
      </c>
      <c r="I791" s="68" t="s">
        <v>44</v>
      </c>
      <c r="J791" s="68" t="s">
        <v>44</v>
      </c>
      <c r="K791" s="68" t="s">
        <v>44</v>
      </c>
      <c r="L791" s="68" t="s">
        <v>44</v>
      </c>
      <c r="M791" s="68" t="s">
        <v>44</v>
      </c>
      <c r="N791" s="68" t="s">
        <v>44</v>
      </c>
      <c r="O791" s="68" t="s">
        <v>44</v>
      </c>
      <c r="P791" s="68" t="s">
        <v>44</v>
      </c>
      <c r="Q791" s="44">
        <f>COUNTIF(F791:P791,"ENTREGUE")/COUNTA(MESES[[#This Row],[FEV]:[DEZ]])</f>
        <v>1</v>
      </c>
    </row>
    <row r="792" spans="1:17" s="39" customFormat="1" ht="15" customHeight="1" x14ac:dyDescent="0.25">
      <c r="A792" s="86" t="s">
        <v>20</v>
      </c>
      <c r="B792" s="87" t="s">
        <v>825</v>
      </c>
      <c r="C792" s="93">
        <v>33061106</v>
      </c>
      <c r="D792" s="88" t="s">
        <v>827</v>
      </c>
      <c r="E792" s="68" t="s">
        <v>44</v>
      </c>
      <c r="F792" s="68" t="s">
        <v>44</v>
      </c>
      <c r="G792" s="68" t="s">
        <v>44</v>
      </c>
      <c r="H792" s="68" t="s">
        <v>44</v>
      </c>
      <c r="I792" s="68" t="s">
        <v>44</v>
      </c>
      <c r="J792" s="68" t="s">
        <v>44</v>
      </c>
      <c r="K792" s="68" t="s">
        <v>44</v>
      </c>
      <c r="L792" s="68" t="s">
        <v>44</v>
      </c>
      <c r="M792" s="68" t="s">
        <v>44</v>
      </c>
      <c r="N792" s="68" t="s">
        <v>44</v>
      </c>
      <c r="O792" s="68" t="s">
        <v>44</v>
      </c>
      <c r="P792" s="68" t="s">
        <v>45</v>
      </c>
      <c r="Q792" s="44">
        <f>COUNTIF(F792:P792,"ENTREGUE")/COUNTA(MESES[[#This Row],[FEV]:[DEZ]])</f>
        <v>0.90909090909090906</v>
      </c>
    </row>
    <row r="793" spans="1:17" s="39" customFormat="1" ht="15" customHeight="1" x14ac:dyDescent="0.25">
      <c r="A793" s="86" t="s">
        <v>20</v>
      </c>
      <c r="B793" s="87" t="s">
        <v>207</v>
      </c>
      <c r="C793" s="93">
        <v>33046654</v>
      </c>
      <c r="D793" s="88" t="s">
        <v>799</v>
      </c>
      <c r="E793" s="68" t="s">
        <v>44</v>
      </c>
      <c r="F793" s="68" t="s">
        <v>44</v>
      </c>
      <c r="G793" s="68" t="s">
        <v>44</v>
      </c>
      <c r="H793" s="68" t="s">
        <v>44</v>
      </c>
      <c r="I793" s="68" t="s">
        <v>44</v>
      </c>
      <c r="J793" s="68" t="s">
        <v>44</v>
      </c>
      <c r="K793" s="68" t="s">
        <v>44</v>
      </c>
      <c r="L793" s="68" t="s">
        <v>44</v>
      </c>
      <c r="M793" s="68" t="s">
        <v>44</v>
      </c>
      <c r="N793" s="68" t="s">
        <v>44</v>
      </c>
      <c r="O793" s="68" t="s">
        <v>44</v>
      </c>
      <c r="P793" s="68" t="s">
        <v>44</v>
      </c>
      <c r="Q793" s="44">
        <f>COUNTIF(F793:P793,"ENTREGUE")/COUNTA(MESES[[#This Row],[FEV]:[DEZ]])</f>
        <v>1</v>
      </c>
    </row>
    <row r="794" spans="1:17" s="39" customFormat="1" ht="15" customHeight="1" x14ac:dyDescent="0.25">
      <c r="A794" s="86" t="s">
        <v>20</v>
      </c>
      <c r="B794" s="87" t="s">
        <v>849</v>
      </c>
      <c r="C794" s="93">
        <v>33092141</v>
      </c>
      <c r="D794" s="88" t="s">
        <v>851</v>
      </c>
      <c r="E794" s="68" t="s">
        <v>44</v>
      </c>
      <c r="F794" s="68" t="s">
        <v>44</v>
      </c>
      <c r="G794" s="68" t="s">
        <v>44</v>
      </c>
      <c r="H794" s="68" t="s">
        <v>44</v>
      </c>
      <c r="I794" s="68" t="s">
        <v>44</v>
      </c>
      <c r="J794" s="68" t="s">
        <v>44</v>
      </c>
      <c r="K794" s="68" t="s">
        <v>44</v>
      </c>
      <c r="L794" s="68" t="s">
        <v>44</v>
      </c>
      <c r="M794" s="68" t="s">
        <v>44</v>
      </c>
      <c r="N794" s="68" t="s">
        <v>44</v>
      </c>
      <c r="O794" s="68" t="s">
        <v>44</v>
      </c>
      <c r="P794" s="68" t="s">
        <v>44</v>
      </c>
      <c r="Q794" s="44">
        <f>COUNTIF(F794:P794,"ENTREGUE")/COUNTA(MESES[[#This Row],[FEV]:[DEZ]])</f>
        <v>1</v>
      </c>
    </row>
    <row r="795" spans="1:17" s="39" customFormat="1" ht="15" customHeight="1" x14ac:dyDescent="0.25">
      <c r="A795" s="86" t="s">
        <v>20</v>
      </c>
      <c r="B795" s="87" t="s">
        <v>849</v>
      </c>
      <c r="C795" s="93">
        <v>33092184</v>
      </c>
      <c r="D795" s="88" t="s">
        <v>854</v>
      </c>
      <c r="E795" s="68" t="s">
        <v>45</v>
      </c>
      <c r="F795" s="68" t="s">
        <v>44</v>
      </c>
      <c r="G795" s="68" t="s">
        <v>44</v>
      </c>
      <c r="H795" s="68" t="s">
        <v>44</v>
      </c>
      <c r="I795" s="68" t="s">
        <v>44</v>
      </c>
      <c r="J795" s="68" t="s">
        <v>44</v>
      </c>
      <c r="K795" s="68" t="s">
        <v>44</v>
      </c>
      <c r="L795" s="68" t="s">
        <v>44</v>
      </c>
      <c r="M795" s="68" t="s">
        <v>44</v>
      </c>
      <c r="N795" s="68" t="s">
        <v>44</v>
      </c>
      <c r="O795" s="68" t="s">
        <v>44</v>
      </c>
      <c r="P795" s="68" t="s">
        <v>45</v>
      </c>
      <c r="Q795" s="44">
        <f>COUNTIF(F795:P795,"ENTREGUE")/COUNTA(MESES[[#This Row],[FEV]:[DEZ]])</f>
        <v>0.90909090909090906</v>
      </c>
    </row>
    <row r="796" spans="1:17" s="39" customFormat="1" ht="15" customHeight="1" x14ac:dyDescent="0.25">
      <c r="A796" s="86" t="s">
        <v>20</v>
      </c>
      <c r="B796" s="87" t="s">
        <v>207</v>
      </c>
      <c r="C796" s="93">
        <v>33046662</v>
      </c>
      <c r="D796" s="88" t="s">
        <v>800</v>
      </c>
      <c r="E796" s="68" t="s">
        <v>44</v>
      </c>
      <c r="F796" s="68" t="s">
        <v>44</v>
      </c>
      <c r="G796" s="68" t="s">
        <v>44</v>
      </c>
      <c r="H796" s="68" t="s">
        <v>44</v>
      </c>
      <c r="I796" s="68" t="s">
        <v>44</v>
      </c>
      <c r="J796" s="68" t="s">
        <v>44</v>
      </c>
      <c r="K796" s="68" t="s">
        <v>44</v>
      </c>
      <c r="L796" s="68" t="s">
        <v>44</v>
      </c>
      <c r="M796" s="68" t="s">
        <v>44</v>
      </c>
      <c r="N796" s="68" t="s">
        <v>44</v>
      </c>
      <c r="O796" s="68" t="s">
        <v>44</v>
      </c>
      <c r="P796" s="68" t="s">
        <v>45</v>
      </c>
      <c r="Q796" s="44">
        <f>COUNTIF(F796:P796,"ENTREGUE")/COUNTA(MESES[[#This Row],[FEV]:[DEZ]])</f>
        <v>0.90909090909090906</v>
      </c>
    </row>
    <row r="797" spans="1:17" s="39" customFormat="1" ht="15" customHeight="1" x14ac:dyDescent="0.25">
      <c r="A797" s="86" t="s">
        <v>20</v>
      </c>
      <c r="B797" s="87" t="s">
        <v>849</v>
      </c>
      <c r="C797" s="93">
        <v>33092206</v>
      </c>
      <c r="D797" s="88" t="s">
        <v>1290</v>
      </c>
      <c r="E797" s="68" t="s">
        <v>44</v>
      </c>
      <c r="F797" s="68" t="s">
        <v>44</v>
      </c>
      <c r="G797" s="68" t="s">
        <v>44</v>
      </c>
      <c r="H797" s="68" t="s">
        <v>44</v>
      </c>
      <c r="I797" s="68" t="s">
        <v>44</v>
      </c>
      <c r="J797" s="68" t="s">
        <v>44</v>
      </c>
      <c r="K797" s="68" t="s">
        <v>44</v>
      </c>
      <c r="L797" s="68" t="s">
        <v>44</v>
      </c>
      <c r="M797" s="68" t="s">
        <v>44</v>
      </c>
      <c r="N797" s="68" t="s">
        <v>44</v>
      </c>
      <c r="O797" s="68" t="s">
        <v>44</v>
      </c>
      <c r="P797" s="68" t="s">
        <v>44</v>
      </c>
      <c r="Q797" s="44">
        <f>COUNTIF(F797:P797,"ENTREGUE")/COUNTA(MESES[[#This Row],[FEV]:[DEZ]])</f>
        <v>1</v>
      </c>
    </row>
    <row r="798" spans="1:17" s="39" customFormat="1" ht="15" customHeight="1" x14ac:dyDescent="0.25">
      <c r="A798" s="86" t="s">
        <v>20</v>
      </c>
      <c r="B798" s="87" t="s">
        <v>849</v>
      </c>
      <c r="C798" s="93">
        <v>33092176</v>
      </c>
      <c r="D798" s="88" t="s">
        <v>853</v>
      </c>
      <c r="E798" s="68" t="s">
        <v>44</v>
      </c>
      <c r="F798" s="68" t="s">
        <v>44</v>
      </c>
      <c r="G798" s="68" t="s">
        <v>44</v>
      </c>
      <c r="H798" s="68" t="s">
        <v>44</v>
      </c>
      <c r="I798" s="68" t="s">
        <v>44</v>
      </c>
      <c r="J798" s="68" t="s">
        <v>44</v>
      </c>
      <c r="K798" s="68" t="s">
        <v>44</v>
      </c>
      <c r="L798" s="68" t="s">
        <v>44</v>
      </c>
      <c r="M798" s="68" t="s">
        <v>44</v>
      </c>
      <c r="N798" s="68" t="s">
        <v>44</v>
      </c>
      <c r="O798" s="68" t="s">
        <v>44</v>
      </c>
      <c r="P798" s="68" t="s">
        <v>44</v>
      </c>
      <c r="Q798" s="44">
        <f>COUNTIF(F798:P798,"ENTREGUE")/COUNTA(MESES[[#This Row],[FEV]:[DEZ]])</f>
        <v>1</v>
      </c>
    </row>
    <row r="799" spans="1:17" s="39" customFormat="1" ht="15" customHeight="1" x14ac:dyDescent="0.25">
      <c r="A799" s="86" t="s">
        <v>20</v>
      </c>
      <c r="B799" s="87" t="s">
        <v>849</v>
      </c>
      <c r="C799" s="93">
        <v>33093423</v>
      </c>
      <c r="D799" s="88" t="s">
        <v>855</v>
      </c>
      <c r="E799" s="68" t="s">
        <v>44</v>
      </c>
      <c r="F799" s="68" t="s">
        <v>44</v>
      </c>
      <c r="G799" s="68" t="s">
        <v>44</v>
      </c>
      <c r="H799" s="68" t="s">
        <v>44</v>
      </c>
      <c r="I799" s="68" t="s">
        <v>44</v>
      </c>
      <c r="J799" s="68" t="s">
        <v>44</v>
      </c>
      <c r="K799" s="68" t="s">
        <v>44</v>
      </c>
      <c r="L799" s="68" t="s">
        <v>44</v>
      </c>
      <c r="M799" s="68" t="s">
        <v>44</v>
      </c>
      <c r="N799" s="68" t="s">
        <v>44</v>
      </c>
      <c r="O799" s="68" t="s">
        <v>44</v>
      </c>
      <c r="P799" s="68" t="s">
        <v>44</v>
      </c>
      <c r="Q799" s="44">
        <f>COUNTIF(F799:P799,"ENTREGUE")/COUNTA(MESES[[#This Row],[FEV]:[DEZ]])</f>
        <v>1</v>
      </c>
    </row>
    <row r="800" spans="1:17" s="39" customFormat="1" ht="15" customHeight="1" x14ac:dyDescent="0.25">
      <c r="A800" s="86" t="s">
        <v>20</v>
      </c>
      <c r="B800" s="87" t="s">
        <v>849</v>
      </c>
      <c r="C800" s="93">
        <v>33104344</v>
      </c>
      <c r="D800" s="88" t="s">
        <v>884</v>
      </c>
      <c r="E800" s="68" t="s">
        <v>44</v>
      </c>
      <c r="F800" s="68" t="s">
        <v>44</v>
      </c>
      <c r="G800" s="68" t="s">
        <v>44</v>
      </c>
      <c r="H800" s="68" t="s">
        <v>44</v>
      </c>
      <c r="I800" s="68" t="s">
        <v>44</v>
      </c>
      <c r="J800" s="68" t="s">
        <v>44</v>
      </c>
      <c r="K800" s="68" t="s">
        <v>44</v>
      </c>
      <c r="L800" s="68" t="s">
        <v>44</v>
      </c>
      <c r="M800" s="68" t="s">
        <v>44</v>
      </c>
      <c r="N800" s="68" t="s">
        <v>44</v>
      </c>
      <c r="O800" s="68" t="s">
        <v>44</v>
      </c>
      <c r="P800" s="68" t="s">
        <v>44</v>
      </c>
      <c r="Q800" s="44">
        <f>COUNTIF(F800:P800,"ENTREGUE")/COUNTA(MESES[[#This Row],[FEV]:[DEZ]])</f>
        <v>1</v>
      </c>
    </row>
    <row r="801" spans="1:17" s="39" customFormat="1" ht="15" customHeight="1" x14ac:dyDescent="0.25">
      <c r="A801" s="86" t="s">
        <v>20</v>
      </c>
      <c r="B801" s="87" t="s">
        <v>849</v>
      </c>
      <c r="C801" s="93">
        <v>33104352</v>
      </c>
      <c r="D801" s="88" t="s">
        <v>885</v>
      </c>
      <c r="E801" s="68" t="s">
        <v>44</v>
      </c>
      <c r="F801" s="68" t="s">
        <v>44</v>
      </c>
      <c r="G801" s="68" t="s">
        <v>44</v>
      </c>
      <c r="H801" s="68" t="s">
        <v>44</v>
      </c>
      <c r="I801" s="68" t="s">
        <v>44</v>
      </c>
      <c r="J801" s="68" t="s">
        <v>44</v>
      </c>
      <c r="K801" s="68" t="s">
        <v>44</v>
      </c>
      <c r="L801" s="68" t="s">
        <v>44</v>
      </c>
      <c r="M801" s="68" t="s">
        <v>44</v>
      </c>
      <c r="N801" s="68" t="s">
        <v>44</v>
      </c>
      <c r="O801" s="68" t="s">
        <v>44</v>
      </c>
      <c r="P801" s="68" t="s">
        <v>44</v>
      </c>
      <c r="Q801" s="44">
        <f>COUNTIF(F801:P801,"ENTREGUE")/COUNTA(MESES[[#This Row],[FEV]:[DEZ]])</f>
        <v>1</v>
      </c>
    </row>
    <row r="802" spans="1:17" s="39" customFormat="1" ht="15" customHeight="1" x14ac:dyDescent="0.25">
      <c r="A802" s="86" t="s">
        <v>20</v>
      </c>
      <c r="B802" s="87" t="s">
        <v>849</v>
      </c>
      <c r="C802" s="93">
        <v>33104379</v>
      </c>
      <c r="D802" s="88" t="s">
        <v>886</v>
      </c>
      <c r="E802" s="68" t="s">
        <v>44</v>
      </c>
      <c r="F802" s="68" t="s">
        <v>44</v>
      </c>
      <c r="G802" s="68" t="s">
        <v>44</v>
      </c>
      <c r="H802" s="68" t="s">
        <v>44</v>
      </c>
      <c r="I802" s="68" t="s">
        <v>44</v>
      </c>
      <c r="J802" s="68" t="s">
        <v>44</v>
      </c>
      <c r="K802" s="68" t="s">
        <v>44</v>
      </c>
      <c r="L802" s="68" t="s">
        <v>44</v>
      </c>
      <c r="M802" s="68" t="s">
        <v>44</v>
      </c>
      <c r="N802" s="68" t="s">
        <v>44</v>
      </c>
      <c r="O802" s="68" t="s">
        <v>44</v>
      </c>
      <c r="P802" s="68" t="s">
        <v>44</v>
      </c>
      <c r="Q802" s="44">
        <f>COUNTIF(F802:P802,"ENTREGUE")/COUNTA(MESES[[#This Row],[FEV]:[DEZ]])</f>
        <v>1</v>
      </c>
    </row>
    <row r="803" spans="1:17" s="39" customFormat="1" ht="15" customHeight="1" x14ac:dyDescent="0.25">
      <c r="A803" s="86" t="s">
        <v>20</v>
      </c>
      <c r="B803" s="87" t="s">
        <v>207</v>
      </c>
      <c r="C803" s="93">
        <v>33046514</v>
      </c>
      <c r="D803" s="88" t="s">
        <v>790</v>
      </c>
      <c r="E803" s="68" t="s">
        <v>44</v>
      </c>
      <c r="F803" s="68" t="s">
        <v>44</v>
      </c>
      <c r="G803" s="68" t="s">
        <v>44</v>
      </c>
      <c r="H803" s="68" t="s">
        <v>44</v>
      </c>
      <c r="I803" s="68" t="s">
        <v>44</v>
      </c>
      <c r="J803" s="68" t="s">
        <v>44</v>
      </c>
      <c r="K803" s="68" t="s">
        <v>44</v>
      </c>
      <c r="L803" s="68" t="s">
        <v>44</v>
      </c>
      <c r="M803" s="68" t="s">
        <v>44</v>
      </c>
      <c r="N803" s="68" t="s">
        <v>44</v>
      </c>
      <c r="O803" s="68" t="s">
        <v>44</v>
      </c>
      <c r="P803" s="68" t="s">
        <v>44</v>
      </c>
      <c r="Q803" s="44">
        <f>COUNTIF(F803:P803,"ENTREGUE")/COUNTA(MESES[[#This Row],[FEV]:[DEZ]])</f>
        <v>1</v>
      </c>
    </row>
    <row r="804" spans="1:17" s="39" customFormat="1" ht="15" customHeight="1" x14ac:dyDescent="0.25">
      <c r="A804" s="86" t="s">
        <v>20</v>
      </c>
      <c r="B804" s="87" t="s">
        <v>849</v>
      </c>
      <c r="C804" s="93">
        <v>33092796</v>
      </c>
      <c r="D804" s="88" t="s">
        <v>868</v>
      </c>
      <c r="E804" s="68" t="s">
        <v>44</v>
      </c>
      <c r="F804" s="68" t="s">
        <v>44</v>
      </c>
      <c r="G804" s="68" t="s">
        <v>44</v>
      </c>
      <c r="H804" s="68" t="s">
        <v>44</v>
      </c>
      <c r="I804" s="68" t="s">
        <v>44</v>
      </c>
      <c r="J804" s="68" t="s">
        <v>44</v>
      </c>
      <c r="K804" s="68" t="s">
        <v>44</v>
      </c>
      <c r="L804" s="68" t="s">
        <v>44</v>
      </c>
      <c r="M804" s="68" t="s">
        <v>44</v>
      </c>
      <c r="N804" s="68" t="s">
        <v>44</v>
      </c>
      <c r="O804" s="68" t="s">
        <v>44</v>
      </c>
      <c r="P804" s="68" t="s">
        <v>44</v>
      </c>
      <c r="Q804" s="44">
        <f>COUNTIF(F804:P804,"ENTREGUE")/COUNTA(MESES[[#This Row],[FEV]:[DEZ]])</f>
        <v>1</v>
      </c>
    </row>
    <row r="805" spans="1:17" s="39" customFormat="1" ht="15" customHeight="1" x14ac:dyDescent="0.25">
      <c r="A805" s="86" t="s">
        <v>20</v>
      </c>
      <c r="B805" s="87" t="s">
        <v>207</v>
      </c>
      <c r="C805" s="93">
        <v>33046646</v>
      </c>
      <c r="D805" s="88" t="s">
        <v>798</v>
      </c>
      <c r="E805" s="68" t="s">
        <v>44</v>
      </c>
      <c r="F805" s="68" t="s">
        <v>44</v>
      </c>
      <c r="G805" s="68" t="s">
        <v>44</v>
      </c>
      <c r="H805" s="68" t="s">
        <v>44</v>
      </c>
      <c r="I805" s="68" t="s">
        <v>44</v>
      </c>
      <c r="J805" s="68" t="s">
        <v>44</v>
      </c>
      <c r="K805" s="68" t="s">
        <v>44</v>
      </c>
      <c r="L805" s="68" t="s">
        <v>44</v>
      </c>
      <c r="M805" s="68" t="s">
        <v>44</v>
      </c>
      <c r="N805" s="68" t="s">
        <v>44</v>
      </c>
      <c r="O805" s="68" t="s">
        <v>44</v>
      </c>
      <c r="P805" s="68" t="s">
        <v>44</v>
      </c>
      <c r="Q805" s="44">
        <f>COUNTIF(F805:P805,"ENTREGUE")/COUNTA(MESES[[#This Row],[FEV]:[DEZ]])</f>
        <v>1</v>
      </c>
    </row>
    <row r="806" spans="1:17" s="39" customFormat="1" ht="15" customHeight="1" x14ac:dyDescent="0.25">
      <c r="A806" s="86" t="s">
        <v>20</v>
      </c>
      <c r="B806" s="87" t="s">
        <v>207</v>
      </c>
      <c r="C806" s="93">
        <v>33047286</v>
      </c>
      <c r="D806" s="88" t="s">
        <v>812</v>
      </c>
      <c r="E806" s="68" t="s">
        <v>44</v>
      </c>
      <c r="F806" s="68" t="s">
        <v>44</v>
      </c>
      <c r="G806" s="68" t="s">
        <v>44</v>
      </c>
      <c r="H806" s="68" t="s">
        <v>44</v>
      </c>
      <c r="I806" s="68" t="s">
        <v>44</v>
      </c>
      <c r="J806" s="68" t="s">
        <v>44</v>
      </c>
      <c r="K806" s="68" t="s">
        <v>44</v>
      </c>
      <c r="L806" s="68" t="s">
        <v>44</v>
      </c>
      <c r="M806" s="68" t="s">
        <v>44</v>
      </c>
      <c r="N806" s="68" t="s">
        <v>44</v>
      </c>
      <c r="O806" s="68" t="s">
        <v>44</v>
      </c>
      <c r="P806" s="68" t="s">
        <v>44</v>
      </c>
      <c r="Q806" s="44">
        <f>COUNTIF(F806:P806,"ENTREGUE")/COUNTA(MESES[[#This Row],[FEV]:[DEZ]])</f>
        <v>1</v>
      </c>
    </row>
    <row r="807" spans="1:17" s="39" customFormat="1" ht="15" customHeight="1" x14ac:dyDescent="0.25">
      <c r="A807" s="86" t="s">
        <v>20</v>
      </c>
      <c r="B807" s="87" t="s">
        <v>836</v>
      </c>
      <c r="C807" s="93">
        <v>33099049</v>
      </c>
      <c r="D807" s="88" t="s">
        <v>847</v>
      </c>
      <c r="E807" s="68" t="s">
        <v>44</v>
      </c>
      <c r="F807" s="68" t="s">
        <v>44</v>
      </c>
      <c r="G807" s="68" t="s">
        <v>44</v>
      </c>
      <c r="H807" s="68" t="s">
        <v>44</v>
      </c>
      <c r="I807" s="68" t="s">
        <v>44</v>
      </c>
      <c r="J807" s="68" t="s">
        <v>44</v>
      </c>
      <c r="K807" s="68" t="s">
        <v>44</v>
      </c>
      <c r="L807" s="68" t="s">
        <v>44</v>
      </c>
      <c r="M807" s="68" t="s">
        <v>44</v>
      </c>
      <c r="N807" s="68" t="s">
        <v>44</v>
      </c>
      <c r="O807" s="68" t="s">
        <v>44</v>
      </c>
      <c r="P807" s="68" t="s">
        <v>44</v>
      </c>
      <c r="Q807" s="44">
        <f>COUNTIF(F807:P807,"ENTREGUE")/COUNTA(MESES[[#This Row],[FEV]:[DEZ]])</f>
        <v>1</v>
      </c>
    </row>
    <row r="808" spans="1:17" s="39" customFormat="1" ht="15" customHeight="1" x14ac:dyDescent="0.25">
      <c r="A808" s="86" t="s">
        <v>20</v>
      </c>
      <c r="B808" s="87" t="s">
        <v>207</v>
      </c>
      <c r="C808" s="93">
        <v>33046522</v>
      </c>
      <c r="D808" s="88" t="s">
        <v>791</v>
      </c>
      <c r="E808" s="68" t="s">
        <v>44</v>
      </c>
      <c r="F808" s="68" t="s">
        <v>44</v>
      </c>
      <c r="G808" s="68" t="s">
        <v>44</v>
      </c>
      <c r="H808" s="68" t="s">
        <v>44</v>
      </c>
      <c r="I808" s="68" t="s">
        <v>44</v>
      </c>
      <c r="J808" s="68" t="s">
        <v>44</v>
      </c>
      <c r="K808" s="68" t="s">
        <v>44</v>
      </c>
      <c r="L808" s="68" t="s">
        <v>44</v>
      </c>
      <c r="M808" s="68" t="s">
        <v>44</v>
      </c>
      <c r="N808" s="68" t="s">
        <v>44</v>
      </c>
      <c r="O808" s="68" t="s">
        <v>44</v>
      </c>
      <c r="P808" s="68" t="s">
        <v>44</v>
      </c>
      <c r="Q808" s="44">
        <f>COUNTIF(F808:P808,"ENTREGUE")/COUNTA(MESES[[#This Row],[FEV]:[DEZ]])</f>
        <v>1</v>
      </c>
    </row>
    <row r="809" spans="1:17" s="39" customFormat="1" ht="15" customHeight="1" x14ac:dyDescent="0.25">
      <c r="A809" s="86" t="s">
        <v>20</v>
      </c>
      <c r="B809" s="87" t="s">
        <v>207</v>
      </c>
      <c r="C809" s="93">
        <v>33046530</v>
      </c>
      <c r="D809" s="88" t="s">
        <v>792</v>
      </c>
      <c r="E809" s="68" t="s">
        <v>44</v>
      </c>
      <c r="F809" s="68" t="s">
        <v>44</v>
      </c>
      <c r="G809" s="68" t="s">
        <v>44</v>
      </c>
      <c r="H809" s="68" t="s">
        <v>44</v>
      </c>
      <c r="I809" s="68" t="s">
        <v>44</v>
      </c>
      <c r="J809" s="68" t="s">
        <v>44</v>
      </c>
      <c r="K809" s="68" t="s">
        <v>44</v>
      </c>
      <c r="L809" s="68" t="s">
        <v>44</v>
      </c>
      <c r="M809" s="68" t="s">
        <v>44</v>
      </c>
      <c r="N809" s="68" t="s">
        <v>44</v>
      </c>
      <c r="O809" s="68" t="s">
        <v>44</v>
      </c>
      <c r="P809" s="68" t="s">
        <v>44</v>
      </c>
      <c r="Q809" s="44">
        <f>COUNTIF(F809:P809,"ENTREGUE")/COUNTA(MESES[[#This Row],[FEV]:[DEZ]])</f>
        <v>1</v>
      </c>
    </row>
    <row r="810" spans="1:17" s="39" customFormat="1" ht="15" customHeight="1" x14ac:dyDescent="0.25">
      <c r="A810" s="86" t="s">
        <v>20</v>
      </c>
      <c r="B810" s="87" t="s">
        <v>207</v>
      </c>
      <c r="C810" s="93">
        <v>33098131</v>
      </c>
      <c r="D810" s="88" t="s">
        <v>824</v>
      </c>
      <c r="E810" s="68" t="s">
        <v>44</v>
      </c>
      <c r="F810" s="68" t="s">
        <v>44</v>
      </c>
      <c r="G810" s="68" t="s">
        <v>44</v>
      </c>
      <c r="H810" s="68" t="s">
        <v>44</v>
      </c>
      <c r="I810" s="68" t="s">
        <v>44</v>
      </c>
      <c r="J810" s="68" t="s">
        <v>44</v>
      </c>
      <c r="K810" s="68" t="s">
        <v>44</v>
      </c>
      <c r="L810" s="68" t="s">
        <v>44</v>
      </c>
      <c r="M810" s="68" t="s">
        <v>44</v>
      </c>
      <c r="N810" s="68" t="s">
        <v>44</v>
      </c>
      <c r="O810" s="68" t="s">
        <v>44</v>
      </c>
      <c r="P810" s="68" t="s">
        <v>44</v>
      </c>
      <c r="Q810" s="44">
        <f>COUNTIF(F810:P810,"ENTREGUE")/COUNTA(MESES[[#This Row],[FEV]:[DEZ]])</f>
        <v>1</v>
      </c>
    </row>
    <row r="811" spans="1:17" s="39" customFormat="1" ht="15" customHeight="1" x14ac:dyDescent="0.25">
      <c r="A811" s="86" t="s">
        <v>20</v>
      </c>
      <c r="B811" s="87" t="s">
        <v>825</v>
      </c>
      <c r="C811" s="93">
        <v>33061084</v>
      </c>
      <c r="D811" s="88" t="s">
        <v>826</v>
      </c>
      <c r="E811" s="68" t="s">
        <v>44</v>
      </c>
      <c r="F811" s="68" t="s">
        <v>44</v>
      </c>
      <c r="G811" s="68" t="s">
        <v>44</v>
      </c>
      <c r="H811" s="68" t="s">
        <v>44</v>
      </c>
      <c r="I811" s="68" t="s">
        <v>44</v>
      </c>
      <c r="J811" s="68" t="s">
        <v>44</v>
      </c>
      <c r="K811" s="68" t="s">
        <v>44</v>
      </c>
      <c r="L811" s="68" t="s">
        <v>44</v>
      </c>
      <c r="M811" s="68" t="s">
        <v>44</v>
      </c>
      <c r="N811" s="68" t="s">
        <v>45</v>
      </c>
      <c r="O811" s="68" t="s">
        <v>45</v>
      </c>
      <c r="P811" s="68" t="s">
        <v>45</v>
      </c>
      <c r="Q811" s="44">
        <f>COUNTIF(F811:P811,"ENTREGUE")/COUNTA(MESES[[#This Row],[FEV]:[DEZ]])</f>
        <v>0.72727272727272729</v>
      </c>
    </row>
    <row r="812" spans="1:17" s="39" customFormat="1" ht="15" customHeight="1" x14ac:dyDescent="0.25">
      <c r="A812" s="86" t="s">
        <v>20</v>
      </c>
      <c r="B812" s="87" t="s">
        <v>207</v>
      </c>
      <c r="C812" s="93">
        <v>33046620</v>
      </c>
      <c r="D812" s="88" t="s">
        <v>797</v>
      </c>
      <c r="E812" s="68" t="s">
        <v>44</v>
      </c>
      <c r="F812" s="68" t="s">
        <v>44</v>
      </c>
      <c r="G812" s="68" t="s">
        <v>44</v>
      </c>
      <c r="H812" s="68" t="s">
        <v>44</v>
      </c>
      <c r="I812" s="68" t="s">
        <v>44</v>
      </c>
      <c r="J812" s="68" t="s">
        <v>44</v>
      </c>
      <c r="K812" s="68" t="s">
        <v>44</v>
      </c>
      <c r="L812" s="68" t="s">
        <v>44</v>
      </c>
      <c r="M812" s="68" t="s">
        <v>44</v>
      </c>
      <c r="N812" s="68" t="s">
        <v>44</v>
      </c>
      <c r="O812" s="68" t="s">
        <v>45</v>
      </c>
      <c r="P812" s="68" t="s">
        <v>45</v>
      </c>
      <c r="Q812" s="44">
        <f>COUNTIF(F812:P812,"ENTREGUE")/COUNTA(MESES[[#This Row],[FEV]:[DEZ]])</f>
        <v>0.81818181818181823</v>
      </c>
    </row>
    <row r="813" spans="1:17" s="39" customFormat="1" ht="15" customHeight="1" x14ac:dyDescent="0.25">
      <c r="A813" s="86" t="s">
        <v>20</v>
      </c>
      <c r="B813" s="87" t="s">
        <v>207</v>
      </c>
      <c r="C813" s="93">
        <v>33046565</v>
      </c>
      <c r="D813" s="88" t="s">
        <v>793</v>
      </c>
      <c r="E813" s="68" t="s">
        <v>44</v>
      </c>
      <c r="F813" s="68" t="s">
        <v>44</v>
      </c>
      <c r="G813" s="68" t="s">
        <v>44</v>
      </c>
      <c r="H813" s="68" t="s">
        <v>44</v>
      </c>
      <c r="I813" s="68" t="s">
        <v>44</v>
      </c>
      <c r="J813" s="68" t="s">
        <v>44</v>
      </c>
      <c r="K813" s="68" t="s">
        <v>44</v>
      </c>
      <c r="L813" s="68" t="s">
        <v>44</v>
      </c>
      <c r="M813" s="68" t="s">
        <v>44</v>
      </c>
      <c r="N813" s="68" t="s">
        <v>44</v>
      </c>
      <c r="O813" s="68" t="s">
        <v>44</v>
      </c>
      <c r="P813" s="68" t="s">
        <v>44</v>
      </c>
      <c r="Q813" s="44">
        <f>COUNTIF(F813:P813,"ENTREGUE")/COUNTA(MESES[[#This Row],[FEV]:[DEZ]])</f>
        <v>1</v>
      </c>
    </row>
    <row r="814" spans="1:17" s="39" customFormat="1" ht="15" customHeight="1" x14ac:dyDescent="0.25">
      <c r="A814" s="86" t="s">
        <v>20</v>
      </c>
      <c r="B814" s="87" t="s">
        <v>207</v>
      </c>
      <c r="C814" s="93">
        <v>33046573</v>
      </c>
      <c r="D814" s="88" t="s">
        <v>794</v>
      </c>
      <c r="E814" s="68" t="s">
        <v>44</v>
      </c>
      <c r="F814" s="68" t="s">
        <v>44</v>
      </c>
      <c r="G814" s="68" t="s">
        <v>44</v>
      </c>
      <c r="H814" s="68" t="s">
        <v>44</v>
      </c>
      <c r="I814" s="68" t="s">
        <v>44</v>
      </c>
      <c r="J814" s="68" t="s">
        <v>44</v>
      </c>
      <c r="K814" s="68" t="s">
        <v>44</v>
      </c>
      <c r="L814" s="68" t="s">
        <v>44</v>
      </c>
      <c r="M814" s="68" t="s">
        <v>44</v>
      </c>
      <c r="N814" s="68" t="s">
        <v>44</v>
      </c>
      <c r="O814" s="68" t="s">
        <v>44</v>
      </c>
      <c r="P814" s="68" t="s">
        <v>44</v>
      </c>
      <c r="Q814" s="44">
        <f>COUNTIF(F814:P814,"ENTREGUE")/COUNTA(MESES[[#This Row],[FEV]:[DEZ]])</f>
        <v>1</v>
      </c>
    </row>
    <row r="815" spans="1:17" s="39" customFormat="1" ht="15" customHeight="1" x14ac:dyDescent="0.25">
      <c r="A815" s="86" t="s">
        <v>20</v>
      </c>
      <c r="B815" s="87" t="s">
        <v>207</v>
      </c>
      <c r="C815" s="93">
        <v>33046581</v>
      </c>
      <c r="D815" s="88" t="s">
        <v>795</v>
      </c>
      <c r="E815" s="68" t="s">
        <v>44</v>
      </c>
      <c r="F815" s="68" t="s">
        <v>44</v>
      </c>
      <c r="G815" s="68" t="s">
        <v>44</v>
      </c>
      <c r="H815" s="68" t="s">
        <v>44</v>
      </c>
      <c r="I815" s="68" t="s">
        <v>44</v>
      </c>
      <c r="J815" s="68" t="s">
        <v>44</v>
      </c>
      <c r="K815" s="68" t="s">
        <v>44</v>
      </c>
      <c r="L815" s="68" t="s">
        <v>44</v>
      </c>
      <c r="M815" s="68" t="s">
        <v>44</v>
      </c>
      <c r="N815" s="68" t="s">
        <v>45</v>
      </c>
      <c r="O815" s="68" t="s">
        <v>45</v>
      </c>
      <c r="P815" s="68" t="s">
        <v>45</v>
      </c>
      <c r="Q815" s="44">
        <f>COUNTIF(F815:P815,"ENTREGUE")/COUNTA(MESES[[#This Row],[FEV]:[DEZ]])</f>
        <v>0.72727272727272729</v>
      </c>
    </row>
    <row r="816" spans="1:17" s="39" customFormat="1" ht="15" customHeight="1" x14ac:dyDescent="0.25">
      <c r="A816" s="86" t="s">
        <v>20</v>
      </c>
      <c r="B816" s="87" t="s">
        <v>207</v>
      </c>
      <c r="C816" s="93">
        <v>33047960</v>
      </c>
      <c r="D816" s="88" t="s">
        <v>822</v>
      </c>
      <c r="E816" s="68" t="s">
        <v>44</v>
      </c>
      <c r="F816" s="68" t="s">
        <v>44</v>
      </c>
      <c r="G816" s="68" t="s">
        <v>44</v>
      </c>
      <c r="H816" s="68" t="s">
        <v>44</v>
      </c>
      <c r="I816" s="68" t="s">
        <v>44</v>
      </c>
      <c r="J816" s="68" t="s">
        <v>44</v>
      </c>
      <c r="K816" s="68" t="s">
        <v>45</v>
      </c>
      <c r="L816" s="68" t="s">
        <v>45</v>
      </c>
      <c r="M816" s="68" t="s">
        <v>45</v>
      </c>
      <c r="N816" s="68" t="s">
        <v>45</v>
      </c>
      <c r="O816" s="68" t="s">
        <v>45</v>
      </c>
      <c r="P816" s="68" t="s">
        <v>45</v>
      </c>
      <c r="Q816" s="44">
        <f>COUNTIF(F816:P816,"ENTREGUE")/COUNTA(MESES[[#This Row],[FEV]:[DEZ]])</f>
        <v>0.45454545454545453</v>
      </c>
    </row>
    <row r="817" spans="1:17" s="39" customFormat="1" ht="15" customHeight="1" x14ac:dyDescent="0.25">
      <c r="A817" s="86" t="s">
        <v>20</v>
      </c>
      <c r="B817" s="87" t="s">
        <v>207</v>
      </c>
      <c r="C817" s="93">
        <v>33094144</v>
      </c>
      <c r="D817" s="88" t="s">
        <v>823</v>
      </c>
      <c r="E817" s="68" t="s">
        <v>44</v>
      </c>
      <c r="F817" s="68" t="s">
        <v>44</v>
      </c>
      <c r="G817" s="68" t="s">
        <v>44</v>
      </c>
      <c r="H817" s="68" t="s">
        <v>44</v>
      </c>
      <c r="I817" s="68" t="s">
        <v>44</v>
      </c>
      <c r="J817" s="68" t="s">
        <v>44</v>
      </c>
      <c r="K817" s="68" t="s">
        <v>44</v>
      </c>
      <c r="L817" s="68" t="s">
        <v>44</v>
      </c>
      <c r="M817" s="68" t="s">
        <v>45</v>
      </c>
      <c r="N817" s="68" t="s">
        <v>45</v>
      </c>
      <c r="O817" s="68" t="s">
        <v>45</v>
      </c>
      <c r="P817" s="68" t="s">
        <v>45</v>
      </c>
      <c r="Q817" s="44">
        <f>COUNTIF(F817:P817,"ENTREGUE")/COUNTA(MESES[[#This Row],[FEV]:[DEZ]])</f>
        <v>0.63636363636363635</v>
      </c>
    </row>
    <row r="818" spans="1:17" s="39" customFormat="1" ht="15" customHeight="1" x14ac:dyDescent="0.25">
      <c r="A818" s="86" t="s">
        <v>20</v>
      </c>
      <c r="B818" s="87" t="s">
        <v>836</v>
      </c>
      <c r="C818" s="93">
        <v>33101078</v>
      </c>
      <c r="D818" s="88" t="s">
        <v>848</v>
      </c>
      <c r="E818" s="68" t="s">
        <v>44</v>
      </c>
      <c r="F818" s="68" t="s">
        <v>44</v>
      </c>
      <c r="G818" s="68" t="s">
        <v>44</v>
      </c>
      <c r="H818" s="68" t="s">
        <v>44</v>
      </c>
      <c r="I818" s="68" t="s">
        <v>44</v>
      </c>
      <c r="J818" s="68" t="s">
        <v>44</v>
      </c>
      <c r="K818" s="68" t="s">
        <v>44</v>
      </c>
      <c r="L818" s="68" t="s">
        <v>44</v>
      </c>
      <c r="M818" s="68" t="s">
        <v>44</v>
      </c>
      <c r="N818" s="68" t="s">
        <v>44</v>
      </c>
      <c r="O818" s="68" t="s">
        <v>44</v>
      </c>
      <c r="P818" s="68" t="s">
        <v>44</v>
      </c>
      <c r="Q818" s="44">
        <f>COUNTIF(F818:P818,"ENTREGUE")/COUNTA(MESES[[#This Row],[FEV]:[DEZ]])</f>
        <v>1</v>
      </c>
    </row>
    <row r="819" spans="1:17" s="39" customFormat="1" ht="15" customHeight="1" x14ac:dyDescent="0.25">
      <c r="A819" s="86" t="s">
        <v>20</v>
      </c>
      <c r="B819" s="87" t="s">
        <v>849</v>
      </c>
      <c r="C819" s="93">
        <v>33104271</v>
      </c>
      <c r="D819" s="88" t="s">
        <v>880</v>
      </c>
      <c r="E819" s="68" t="s">
        <v>44</v>
      </c>
      <c r="F819" s="68" t="s">
        <v>44</v>
      </c>
      <c r="G819" s="68" t="s">
        <v>44</v>
      </c>
      <c r="H819" s="68" t="s">
        <v>44</v>
      </c>
      <c r="I819" s="68" t="s">
        <v>44</v>
      </c>
      <c r="J819" s="68" t="s">
        <v>44</v>
      </c>
      <c r="K819" s="68" t="s">
        <v>44</v>
      </c>
      <c r="L819" s="68" t="s">
        <v>44</v>
      </c>
      <c r="M819" s="68" t="s">
        <v>44</v>
      </c>
      <c r="N819" s="68" t="s">
        <v>44</v>
      </c>
      <c r="O819" s="68" t="s">
        <v>44</v>
      </c>
      <c r="P819" s="68" t="s">
        <v>44</v>
      </c>
      <c r="Q819" s="44">
        <f>COUNTIF(F819:P819,"ENTREGUE")/COUNTA(MESES[[#This Row],[FEV]:[DEZ]])</f>
        <v>1</v>
      </c>
    </row>
    <row r="820" spans="1:17" s="39" customFormat="1" ht="15" customHeight="1" x14ac:dyDescent="0.25">
      <c r="A820" s="86" t="s">
        <v>20</v>
      </c>
      <c r="B820" s="87" t="s">
        <v>849</v>
      </c>
      <c r="C820" s="93">
        <v>33047979</v>
      </c>
      <c r="D820" s="88" t="s">
        <v>850</v>
      </c>
      <c r="E820" s="68" t="s">
        <v>44</v>
      </c>
      <c r="F820" s="68" t="s">
        <v>44</v>
      </c>
      <c r="G820" s="68" t="s">
        <v>44</v>
      </c>
      <c r="H820" s="68" t="s">
        <v>44</v>
      </c>
      <c r="I820" s="68" t="s">
        <v>44</v>
      </c>
      <c r="J820" s="68" t="s">
        <v>44</v>
      </c>
      <c r="K820" s="68" t="s">
        <v>44</v>
      </c>
      <c r="L820" s="68" t="s">
        <v>44</v>
      </c>
      <c r="M820" s="68" t="s">
        <v>44</v>
      </c>
      <c r="N820" s="68" t="s">
        <v>44</v>
      </c>
      <c r="O820" s="68" t="s">
        <v>44</v>
      </c>
      <c r="P820" s="68" t="s">
        <v>45</v>
      </c>
      <c r="Q820" s="44">
        <f>COUNTIF(F820:P820,"ENTREGUE")/COUNTA(MESES[[#This Row],[FEV]:[DEZ]])</f>
        <v>0.90909090909090906</v>
      </c>
    </row>
    <row r="821" spans="1:17" s="39" customFormat="1" ht="15" customHeight="1" x14ac:dyDescent="0.25">
      <c r="A821" s="86" t="s">
        <v>20</v>
      </c>
      <c r="B821" s="87" t="s">
        <v>849</v>
      </c>
      <c r="C821" s="93">
        <v>33104298</v>
      </c>
      <c r="D821" s="88" t="s">
        <v>881</v>
      </c>
      <c r="E821" s="68" t="s">
        <v>44</v>
      </c>
      <c r="F821" s="68" t="s">
        <v>44</v>
      </c>
      <c r="G821" s="68" t="s">
        <v>44</v>
      </c>
      <c r="H821" s="68" t="s">
        <v>44</v>
      </c>
      <c r="I821" s="68" t="s">
        <v>44</v>
      </c>
      <c r="J821" s="68" t="s">
        <v>44</v>
      </c>
      <c r="K821" s="68" t="s">
        <v>44</v>
      </c>
      <c r="L821" s="68" t="s">
        <v>44</v>
      </c>
      <c r="M821" s="68" t="s">
        <v>44</v>
      </c>
      <c r="N821" s="68" t="s">
        <v>44</v>
      </c>
      <c r="O821" s="68" t="s">
        <v>44</v>
      </c>
      <c r="P821" s="68" t="s">
        <v>44</v>
      </c>
      <c r="Q821" s="44">
        <f>COUNTIF(F821:P821,"ENTREGUE")/COUNTA(MESES[[#This Row],[FEV]:[DEZ]])</f>
        <v>1</v>
      </c>
    </row>
    <row r="822" spans="1:17" s="39" customFormat="1" ht="15" customHeight="1" x14ac:dyDescent="0.25">
      <c r="A822" s="86" t="s">
        <v>20</v>
      </c>
      <c r="B822" s="87" t="s">
        <v>849</v>
      </c>
      <c r="C822" s="93">
        <v>33104301</v>
      </c>
      <c r="D822" s="88" t="s">
        <v>882</v>
      </c>
      <c r="E822" s="68" t="s">
        <v>44</v>
      </c>
      <c r="F822" s="68" t="s">
        <v>44</v>
      </c>
      <c r="G822" s="68" t="s">
        <v>44</v>
      </c>
      <c r="H822" s="68" t="s">
        <v>44</v>
      </c>
      <c r="I822" s="68" t="s">
        <v>44</v>
      </c>
      <c r="J822" s="68" t="s">
        <v>44</v>
      </c>
      <c r="K822" s="68" t="s">
        <v>44</v>
      </c>
      <c r="L822" s="68" t="s">
        <v>44</v>
      </c>
      <c r="M822" s="68" t="s">
        <v>44</v>
      </c>
      <c r="N822" s="68" t="s">
        <v>44</v>
      </c>
      <c r="O822" s="68" t="s">
        <v>44</v>
      </c>
      <c r="P822" s="68" t="s">
        <v>44</v>
      </c>
      <c r="Q822" s="44">
        <f>COUNTIF(F822:P822,"ENTREGUE")/COUNTA(MESES[[#This Row],[FEV]:[DEZ]])</f>
        <v>1</v>
      </c>
    </row>
    <row r="823" spans="1:17" s="39" customFormat="1" ht="15" customHeight="1" x14ac:dyDescent="0.25">
      <c r="A823" s="86" t="s">
        <v>20</v>
      </c>
      <c r="B823" s="87" t="s">
        <v>207</v>
      </c>
      <c r="C823" s="93">
        <v>33047251</v>
      </c>
      <c r="D823" s="88" t="s">
        <v>810</v>
      </c>
      <c r="E823" s="68" t="s">
        <v>44</v>
      </c>
      <c r="F823" s="68" t="s">
        <v>44</v>
      </c>
      <c r="G823" s="68" t="s">
        <v>44</v>
      </c>
      <c r="H823" s="68" t="s">
        <v>44</v>
      </c>
      <c r="I823" s="68" t="s">
        <v>44</v>
      </c>
      <c r="J823" s="68" t="s">
        <v>44</v>
      </c>
      <c r="K823" s="68" t="s">
        <v>44</v>
      </c>
      <c r="L823" s="68" t="s">
        <v>44</v>
      </c>
      <c r="M823" s="68" t="s">
        <v>44</v>
      </c>
      <c r="N823" s="68" t="s">
        <v>44</v>
      </c>
      <c r="O823" s="68" t="s">
        <v>44</v>
      </c>
      <c r="P823" s="68" t="s">
        <v>44</v>
      </c>
      <c r="Q823" s="44">
        <f>COUNTIF(F823:P823,"ENTREGUE")/COUNTA(MESES[[#This Row],[FEV]:[DEZ]])</f>
        <v>1</v>
      </c>
    </row>
    <row r="824" spans="1:17" s="39" customFormat="1" ht="15" customHeight="1" x14ac:dyDescent="0.25">
      <c r="A824" s="86" t="s">
        <v>20</v>
      </c>
      <c r="B824" s="87" t="s">
        <v>849</v>
      </c>
      <c r="C824" s="93">
        <v>33093202</v>
      </c>
      <c r="D824" s="88" t="s">
        <v>875</v>
      </c>
      <c r="E824" s="68" t="s">
        <v>44</v>
      </c>
      <c r="F824" s="68" t="s">
        <v>44</v>
      </c>
      <c r="G824" s="68" t="s">
        <v>44</v>
      </c>
      <c r="H824" s="68" t="s">
        <v>44</v>
      </c>
      <c r="I824" s="68" t="s">
        <v>44</v>
      </c>
      <c r="J824" s="68" t="s">
        <v>44</v>
      </c>
      <c r="K824" s="68" t="s">
        <v>44</v>
      </c>
      <c r="L824" s="68" t="s">
        <v>44</v>
      </c>
      <c r="M824" s="68" t="s">
        <v>44</v>
      </c>
      <c r="N824" s="68" t="s">
        <v>44</v>
      </c>
      <c r="O824" s="68" t="s">
        <v>44</v>
      </c>
      <c r="P824" s="68" t="s">
        <v>44</v>
      </c>
      <c r="Q824" s="44">
        <f>COUNTIF(F824:P824,"ENTREGUE")/COUNTA(MESES[[#This Row],[FEV]:[DEZ]])</f>
        <v>1</v>
      </c>
    </row>
    <row r="825" spans="1:17" s="39" customFormat="1" ht="15" customHeight="1" x14ac:dyDescent="0.25">
      <c r="A825" s="86" t="s">
        <v>20</v>
      </c>
      <c r="B825" s="87" t="s">
        <v>849</v>
      </c>
      <c r="C825" s="93">
        <v>33093210</v>
      </c>
      <c r="D825" s="88" t="s">
        <v>876</v>
      </c>
      <c r="E825" s="68" t="s">
        <v>44</v>
      </c>
      <c r="F825" s="68" t="s">
        <v>44</v>
      </c>
      <c r="G825" s="68" t="s">
        <v>44</v>
      </c>
      <c r="H825" s="68" t="s">
        <v>44</v>
      </c>
      <c r="I825" s="68" t="s">
        <v>44</v>
      </c>
      <c r="J825" s="68" t="s">
        <v>44</v>
      </c>
      <c r="K825" s="68" t="s">
        <v>44</v>
      </c>
      <c r="L825" s="68" t="s">
        <v>44</v>
      </c>
      <c r="M825" s="68" t="s">
        <v>44</v>
      </c>
      <c r="N825" s="68" t="s">
        <v>44</v>
      </c>
      <c r="O825" s="68" t="s">
        <v>44</v>
      </c>
      <c r="P825" s="68" t="s">
        <v>44</v>
      </c>
      <c r="Q825" s="44">
        <f>COUNTIF(F825:P825,"ENTREGUE")/COUNTA(MESES[[#This Row],[FEV]:[DEZ]])</f>
        <v>1</v>
      </c>
    </row>
    <row r="826" spans="1:17" s="39" customFormat="1" ht="15" customHeight="1" x14ac:dyDescent="0.25">
      <c r="A826" s="86" t="s">
        <v>20</v>
      </c>
      <c r="B826" s="87" t="s">
        <v>849</v>
      </c>
      <c r="C826" s="93">
        <v>33092508</v>
      </c>
      <c r="D826" s="88" t="s">
        <v>866</v>
      </c>
      <c r="E826" s="68" t="s">
        <v>44</v>
      </c>
      <c r="F826" s="68" t="s">
        <v>44</v>
      </c>
      <c r="G826" s="68" t="s">
        <v>44</v>
      </c>
      <c r="H826" s="68" t="s">
        <v>44</v>
      </c>
      <c r="I826" s="68" t="s">
        <v>44</v>
      </c>
      <c r="J826" s="68" t="s">
        <v>44</v>
      </c>
      <c r="K826" s="68" t="s">
        <v>44</v>
      </c>
      <c r="L826" s="68" t="s">
        <v>45</v>
      </c>
      <c r="M826" s="68" t="s">
        <v>45</v>
      </c>
      <c r="N826" s="68" t="s">
        <v>45</v>
      </c>
      <c r="O826" s="68" t="s">
        <v>45</v>
      </c>
      <c r="P826" s="68" t="s">
        <v>45</v>
      </c>
      <c r="Q826" s="44">
        <f>COUNTIF(F826:P826,"ENTREGUE")/COUNTA(MESES[[#This Row],[FEV]:[DEZ]])</f>
        <v>0.54545454545454541</v>
      </c>
    </row>
    <row r="827" spans="1:17" s="39" customFormat="1" ht="15" customHeight="1" x14ac:dyDescent="0.25">
      <c r="A827" s="86" t="s">
        <v>20</v>
      </c>
      <c r="B827" s="87" t="s">
        <v>849</v>
      </c>
      <c r="C827" s="93">
        <v>33093482</v>
      </c>
      <c r="D827" s="88" t="s">
        <v>879</v>
      </c>
      <c r="E827" s="68" t="s">
        <v>44</v>
      </c>
      <c r="F827" s="68" t="s">
        <v>44</v>
      </c>
      <c r="G827" s="68" t="s">
        <v>44</v>
      </c>
      <c r="H827" s="68" t="s">
        <v>44</v>
      </c>
      <c r="I827" s="68" t="s">
        <v>44</v>
      </c>
      <c r="J827" s="68" t="s">
        <v>44</v>
      </c>
      <c r="K827" s="68" t="s">
        <v>44</v>
      </c>
      <c r="L827" s="68" t="s">
        <v>44</v>
      </c>
      <c r="M827" s="68" t="s">
        <v>44</v>
      </c>
      <c r="N827" s="68" t="s">
        <v>44</v>
      </c>
      <c r="O827" s="68" t="s">
        <v>44</v>
      </c>
      <c r="P827" s="68" t="s">
        <v>44</v>
      </c>
      <c r="Q827" s="44">
        <f>COUNTIF(F827:P827,"ENTREGUE")/COUNTA(MESES[[#This Row],[FEV]:[DEZ]])</f>
        <v>1</v>
      </c>
    </row>
    <row r="828" spans="1:17" s="39" customFormat="1" ht="15" customHeight="1" x14ac:dyDescent="0.25">
      <c r="A828" s="86" t="s">
        <v>20</v>
      </c>
      <c r="B828" s="87" t="s">
        <v>849</v>
      </c>
      <c r="C828" s="93">
        <v>33104328</v>
      </c>
      <c r="D828" s="88" t="s">
        <v>883</v>
      </c>
      <c r="E828" s="68" t="s">
        <v>44</v>
      </c>
      <c r="F828" s="68" t="s">
        <v>44</v>
      </c>
      <c r="G828" s="68" t="s">
        <v>44</v>
      </c>
      <c r="H828" s="68" t="s">
        <v>44</v>
      </c>
      <c r="I828" s="68" t="s">
        <v>44</v>
      </c>
      <c r="J828" s="68" t="s">
        <v>44</v>
      </c>
      <c r="K828" s="68" t="s">
        <v>44</v>
      </c>
      <c r="L828" s="68" t="s">
        <v>44</v>
      </c>
      <c r="M828" s="68" t="s">
        <v>44</v>
      </c>
      <c r="N828" s="68" t="s">
        <v>44</v>
      </c>
      <c r="O828" s="68" t="s">
        <v>44</v>
      </c>
      <c r="P828" s="68" t="s">
        <v>45</v>
      </c>
      <c r="Q828" s="44">
        <f>COUNTIF(F828:P828,"ENTREGUE")/COUNTA(MESES[[#This Row],[FEV]:[DEZ]])</f>
        <v>0.90909090909090906</v>
      </c>
    </row>
    <row r="829" spans="1:17" s="39" customFormat="1" ht="15" customHeight="1" x14ac:dyDescent="0.25">
      <c r="A829" s="86" t="s">
        <v>20</v>
      </c>
      <c r="B829" s="87" t="s">
        <v>207</v>
      </c>
      <c r="C829" s="93">
        <v>33047340</v>
      </c>
      <c r="D829" s="88" t="s">
        <v>817</v>
      </c>
      <c r="E829" s="68" t="s">
        <v>44</v>
      </c>
      <c r="F829" s="68" t="s">
        <v>44</v>
      </c>
      <c r="G829" s="68" t="s">
        <v>44</v>
      </c>
      <c r="H829" s="68" t="s">
        <v>44</v>
      </c>
      <c r="I829" s="68" t="s">
        <v>44</v>
      </c>
      <c r="J829" s="68" t="s">
        <v>44</v>
      </c>
      <c r="K829" s="68" t="s">
        <v>44</v>
      </c>
      <c r="L829" s="68" t="s">
        <v>44</v>
      </c>
      <c r="M829" s="68" t="s">
        <v>44</v>
      </c>
      <c r="N829" s="68" t="s">
        <v>44</v>
      </c>
      <c r="O829" s="68" t="s">
        <v>44</v>
      </c>
      <c r="P829" s="68" t="s">
        <v>44</v>
      </c>
      <c r="Q829" s="44">
        <f>COUNTIF(F829:P829,"ENTREGUE")/COUNTA(MESES[[#This Row],[FEV]:[DEZ]])</f>
        <v>1</v>
      </c>
    </row>
    <row r="830" spans="1:17" s="39" customFormat="1" ht="15" customHeight="1" x14ac:dyDescent="0.25">
      <c r="A830" s="86" t="s">
        <v>20</v>
      </c>
      <c r="B830" s="87" t="s">
        <v>836</v>
      </c>
      <c r="C830" s="93">
        <v>33054843</v>
      </c>
      <c r="D830" s="88" t="s">
        <v>843</v>
      </c>
      <c r="E830" s="68" t="s">
        <v>44</v>
      </c>
      <c r="F830" s="68" t="s">
        <v>44</v>
      </c>
      <c r="G830" s="68" t="s">
        <v>44</v>
      </c>
      <c r="H830" s="68" t="s">
        <v>44</v>
      </c>
      <c r="I830" s="68" t="s">
        <v>44</v>
      </c>
      <c r="J830" s="68" t="s">
        <v>44</v>
      </c>
      <c r="K830" s="68" t="s">
        <v>44</v>
      </c>
      <c r="L830" s="68" t="s">
        <v>44</v>
      </c>
      <c r="M830" s="68" t="s">
        <v>44</v>
      </c>
      <c r="N830" s="68" t="s">
        <v>44</v>
      </c>
      <c r="O830" s="68" t="s">
        <v>44</v>
      </c>
      <c r="P830" s="68" t="s">
        <v>44</v>
      </c>
      <c r="Q830" s="44">
        <f>COUNTIF(F830:P830,"ENTREGUE")/COUNTA(MESES[[#This Row],[FEV]:[DEZ]])</f>
        <v>1</v>
      </c>
    </row>
    <row r="831" spans="1:17" s="39" customFormat="1" ht="15" customHeight="1" x14ac:dyDescent="0.25">
      <c r="A831" s="86" t="s">
        <v>21</v>
      </c>
      <c r="B831" s="87" t="s">
        <v>887</v>
      </c>
      <c r="C831" s="93">
        <v>33004749</v>
      </c>
      <c r="D831" s="88" t="s">
        <v>888</v>
      </c>
      <c r="E831" s="68" t="s">
        <v>44</v>
      </c>
      <c r="F831" s="68" t="s">
        <v>44</v>
      </c>
      <c r="G831" s="68" t="s">
        <v>44</v>
      </c>
      <c r="H831" s="68" t="s">
        <v>44</v>
      </c>
      <c r="I831" s="68" t="s">
        <v>44</v>
      </c>
      <c r="J831" s="68" t="s">
        <v>44</v>
      </c>
      <c r="K831" s="68" t="s">
        <v>44</v>
      </c>
      <c r="L831" s="68" t="s">
        <v>44</v>
      </c>
      <c r="M831" s="68" t="s">
        <v>44</v>
      </c>
      <c r="N831" s="68" t="s">
        <v>44</v>
      </c>
      <c r="O831" s="68" t="s">
        <v>44</v>
      </c>
      <c r="P831" s="68" t="s">
        <v>44</v>
      </c>
      <c r="Q831" s="44">
        <f>COUNTIF(F831:P831,"ENTREGUE")/COUNTA(MESES[[#This Row],[FEV]:[DEZ]])</f>
        <v>1</v>
      </c>
    </row>
    <row r="832" spans="1:17" s="39" customFormat="1" ht="15" customHeight="1" x14ac:dyDescent="0.25">
      <c r="A832" s="86" t="s">
        <v>21</v>
      </c>
      <c r="B832" s="87" t="s">
        <v>887</v>
      </c>
      <c r="C832" s="93">
        <v>33095647</v>
      </c>
      <c r="D832" s="88" t="s">
        <v>889</v>
      </c>
      <c r="E832" s="68" t="s">
        <v>44</v>
      </c>
      <c r="F832" s="68" t="s">
        <v>44</v>
      </c>
      <c r="G832" s="68" t="s">
        <v>44</v>
      </c>
      <c r="H832" s="68" t="s">
        <v>44</v>
      </c>
      <c r="I832" s="68" t="s">
        <v>44</v>
      </c>
      <c r="J832" s="68" t="s">
        <v>44</v>
      </c>
      <c r="K832" s="68" t="s">
        <v>44</v>
      </c>
      <c r="L832" s="68" t="s">
        <v>44</v>
      </c>
      <c r="M832" s="68" t="s">
        <v>44</v>
      </c>
      <c r="N832" s="68" t="s">
        <v>44</v>
      </c>
      <c r="O832" s="68" t="s">
        <v>44</v>
      </c>
      <c r="P832" s="68" t="s">
        <v>44</v>
      </c>
      <c r="Q832" s="44">
        <f>COUNTIF(F832:P832,"ENTREGUE")/COUNTA(MESES[[#This Row],[FEV]:[DEZ]])</f>
        <v>1</v>
      </c>
    </row>
    <row r="833" spans="1:42" s="39" customFormat="1" ht="15" customHeight="1" x14ac:dyDescent="0.25">
      <c r="A833" s="86" t="s">
        <v>21</v>
      </c>
      <c r="B833" s="87" t="s">
        <v>890</v>
      </c>
      <c r="C833" s="93">
        <v>33000026</v>
      </c>
      <c r="D833" s="88" t="s">
        <v>874</v>
      </c>
      <c r="E833" s="68" t="s">
        <v>44</v>
      </c>
      <c r="F833" s="68" t="s">
        <v>44</v>
      </c>
      <c r="G833" s="68" t="s">
        <v>44</v>
      </c>
      <c r="H833" s="68" t="s">
        <v>44</v>
      </c>
      <c r="I833" s="68" t="s">
        <v>44</v>
      </c>
      <c r="J833" s="68" t="s">
        <v>44</v>
      </c>
      <c r="K833" s="68" t="s">
        <v>44</v>
      </c>
      <c r="L833" s="68" t="s">
        <v>44</v>
      </c>
      <c r="M833" s="68" t="s">
        <v>44</v>
      </c>
      <c r="N833" s="68" t="s">
        <v>44</v>
      </c>
      <c r="O833" s="68" t="s">
        <v>44</v>
      </c>
      <c r="P833" s="68" t="s">
        <v>44</v>
      </c>
      <c r="Q833" s="44">
        <f>COUNTIF(F833:P833,"ENTREGUE")/COUNTA(MESES[[#This Row],[FEV]:[DEZ]])</f>
        <v>1</v>
      </c>
    </row>
    <row r="834" spans="1:42" s="39" customFormat="1" ht="15" customHeight="1" x14ac:dyDescent="0.25">
      <c r="A834" s="86" t="s">
        <v>21</v>
      </c>
      <c r="B834" s="87" t="s">
        <v>890</v>
      </c>
      <c r="C834" s="93">
        <v>33000042</v>
      </c>
      <c r="D834" s="88" t="s">
        <v>1291</v>
      </c>
      <c r="E834" s="68" t="s">
        <v>44</v>
      </c>
      <c r="F834" s="68" t="s">
        <v>44</v>
      </c>
      <c r="G834" s="68" t="s">
        <v>44</v>
      </c>
      <c r="H834" s="68" t="s">
        <v>44</v>
      </c>
      <c r="I834" s="68" t="s">
        <v>44</v>
      </c>
      <c r="J834" s="68" t="s">
        <v>44</v>
      </c>
      <c r="K834" s="68" t="s">
        <v>44</v>
      </c>
      <c r="L834" s="68" t="s">
        <v>44</v>
      </c>
      <c r="M834" s="68" t="s">
        <v>44</v>
      </c>
      <c r="N834" s="68" t="s">
        <v>44</v>
      </c>
      <c r="O834" s="68" t="s">
        <v>44</v>
      </c>
      <c r="P834" s="68" t="s">
        <v>44</v>
      </c>
      <c r="Q834" s="44">
        <f>COUNTIF(F834:P834,"ENTREGUE")/COUNTA(MESES[[#This Row],[FEV]:[DEZ]])</f>
        <v>1</v>
      </c>
    </row>
    <row r="835" spans="1:42" s="39" customFormat="1" ht="15" customHeight="1" x14ac:dyDescent="0.25">
      <c r="A835" s="86" t="s">
        <v>21</v>
      </c>
      <c r="B835" s="87" t="s">
        <v>890</v>
      </c>
      <c r="C835" s="93">
        <v>33000115</v>
      </c>
      <c r="D835" s="88" t="s">
        <v>891</v>
      </c>
      <c r="E835" s="68" t="s">
        <v>44</v>
      </c>
      <c r="F835" s="68" t="s">
        <v>44</v>
      </c>
      <c r="G835" s="68" t="s">
        <v>44</v>
      </c>
      <c r="H835" s="68" t="s">
        <v>44</v>
      </c>
      <c r="I835" s="68" t="s">
        <v>44</v>
      </c>
      <c r="J835" s="68" t="s">
        <v>44</v>
      </c>
      <c r="K835" s="68" t="s">
        <v>44</v>
      </c>
      <c r="L835" s="68" t="s">
        <v>44</v>
      </c>
      <c r="M835" s="68" t="s">
        <v>44</v>
      </c>
      <c r="N835" s="68" t="s">
        <v>44</v>
      </c>
      <c r="O835" s="68" t="s">
        <v>44</v>
      </c>
      <c r="P835" s="68" t="s">
        <v>44</v>
      </c>
      <c r="Q835" s="44">
        <f>COUNTIF(F835:P835,"ENTREGUE")/COUNTA(MESES[[#This Row],[FEV]:[DEZ]])</f>
        <v>1</v>
      </c>
    </row>
    <row r="836" spans="1:42" s="39" customFormat="1" ht="15" customHeight="1" x14ac:dyDescent="0.25">
      <c r="A836" s="86" t="s">
        <v>21</v>
      </c>
      <c r="B836" s="87" t="s">
        <v>890</v>
      </c>
      <c r="C836" s="93">
        <v>33000158</v>
      </c>
      <c r="D836" s="88" t="s">
        <v>892</v>
      </c>
      <c r="E836" s="68" t="s">
        <v>44</v>
      </c>
      <c r="F836" s="68" t="s">
        <v>44</v>
      </c>
      <c r="G836" s="68" t="s">
        <v>44</v>
      </c>
      <c r="H836" s="68" t="s">
        <v>44</v>
      </c>
      <c r="I836" s="68" t="s">
        <v>44</v>
      </c>
      <c r="J836" s="68" t="s">
        <v>44</v>
      </c>
      <c r="K836" s="68" t="s">
        <v>44</v>
      </c>
      <c r="L836" s="68" t="s">
        <v>44</v>
      </c>
      <c r="M836" s="68" t="s">
        <v>44</v>
      </c>
      <c r="N836" s="68" t="s">
        <v>44</v>
      </c>
      <c r="O836" s="68" t="s">
        <v>44</v>
      </c>
      <c r="P836" s="68" t="s">
        <v>44</v>
      </c>
      <c r="Q836" s="44">
        <f>COUNTIF(F836:P836,"ENTREGUE")/COUNTA(MESES[[#This Row],[FEV]:[DEZ]])</f>
        <v>1</v>
      </c>
    </row>
    <row r="837" spans="1:42" s="39" customFormat="1" ht="15" customHeight="1" x14ac:dyDescent="0.25">
      <c r="A837" s="86" t="s">
        <v>21</v>
      </c>
      <c r="B837" s="87" t="s">
        <v>890</v>
      </c>
      <c r="C837" s="93">
        <v>33000360</v>
      </c>
      <c r="D837" s="88" t="s">
        <v>893</v>
      </c>
      <c r="E837" s="68" t="s">
        <v>44</v>
      </c>
      <c r="F837" s="68" t="s">
        <v>44</v>
      </c>
      <c r="G837" s="68" t="s">
        <v>44</v>
      </c>
      <c r="H837" s="68" t="s">
        <v>44</v>
      </c>
      <c r="I837" s="68" t="s">
        <v>44</v>
      </c>
      <c r="J837" s="68" t="s">
        <v>44</v>
      </c>
      <c r="K837" s="68" t="s">
        <v>44</v>
      </c>
      <c r="L837" s="68" t="s">
        <v>44</v>
      </c>
      <c r="M837" s="68" t="s">
        <v>44</v>
      </c>
      <c r="N837" s="68" t="s">
        <v>44</v>
      </c>
      <c r="O837" s="68" t="s">
        <v>44</v>
      </c>
      <c r="P837" s="68" t="s">
        <v>44</v>
      </c>
      <c r="Q837" s="44">
        <f>COUNTIF(F837:P837,"ENTREGUE")/COUNTA(MESES[[#This Row],[FEV]:[DEZ]])</f>
        <v>1</v>
      </c>
    </row>
    <row r="838" spans="1:42" s="39" customFormat="1" ht="15" customHeight="1" x14ac:dyDescent="0.25">
      <c r="A838" s="86" t="s">
        <v>21</v>
      </c>
      <c r="B838" s="87" t="s">
        <v>890</v>
      </c>
      <c r="C838" s="93">
        <v>33000662</v>
      </c>
      <c r="D838" s="94" t="s">
        <v>811</v>
      </c>
      <c r="E838" s="68" t="s">
        <v>44</v>
      </c>
      <c r="F838" s="68" t="s">
        <v>44</v>
      </c>
      <c r="G838" s="68" t="s">
        <v>44</v>
      </c>
      <c r="H838" s="68" t="s">
        <v>44</v>
      </c>
      <c r="I838" s="68" t="s">
        <v>44</v>
      </c>
      <c r="J838" s="68" t="s">
        <v>44</v>
      </c>
      <c r="K838" s="68" t="s">
        <v>44</v>
      </c>
      <c r="L838" s="68" t="s">
        <v>44</v>
      </c>
      <c r="M838" s="68" t="s">
        <v>44</v>
      </c>
      <c r="N838" s="68" t="s">
        <v>44</v>
      </c>
      <c r="O838" s="68" t="s">
        <v>44</v>
      </c>
      <c r="P838" s="68" t="s">
        <v>44</v>
      </c>
      <c r="Q838" s="44">
        <f>COUNTIF(F838:P838,"ENTREGUE")/COUNTA(MESES[[#This Row],[FEV]:[DEZ]])</f>
        <v>1</v>
      </c>
    </row>
    <row r="839" spans="1:42" s="39" customFormat="1" ht="15" customHeight="1" x14ac:dyDescent="0.25">
      <c r="A839" s="86" t="s">
        <v>21</v>
      </c>
      <c r="B839" s="87" t="s">
        <v>890</v>
      </c>
      <c r="C839" s="93">
        <v>33000670</v>
      </c>
      <c r="D839" s="88" t="s">
        <v>894</v>
      </c>
      <c r="E839" s="68" t="s">
        <v>44</v>
      </c>
      <c r="F839" s="68" t="s">
        <v>44</v>
      </c>
      <c r="G839" s="68" t="s">
        <v>44</v>
      </c>
      <c r="H839" s="68" t="s">
        <v>44</v>
      </c>
      <c r="I839" s="68" t="s">
        <v>44</v>
      </c>
      <c r="J839" s="68" t="s">
        <v>44</v>
      </c>
      <c r="K839" s="68" t="s">
        <v>44</v>
      </c>
      <c r="L839" s="68" t="s">
        <v>44</v>
      </c>
      <c r="M839" s="68" t="s">
        <v>44</v>
      </c>
      <c r="N839" s="68" t="s">
        <v>44</v>
      </c>
      <c r="O839" s="68" t="s">
        <v>44</v>
      </c>
      <c r="P839" s="68" t="s">
        <v>45</v>
      </c>
      <c r="Q839" s="44">
        <f>COUNTIF(F839:P839,"ENTREGUE")/COUNTA(MESES[[#This Row],[FEV]:[DEZ]])</f>
        <v>0.90909090909090906</v>
      </c>
    </row>
    <row r="840" spans="1:42" s="39" customFormat="1" ht="15" customHeight="1" x14ac:dyDescent="0.25">
      <c r="A840" s="86" t="s">
        <v>21</v>
      </c>
      <c r="B840" s="87" t="s">
        <v>890</v>
      </c>
      <c r="C840" s="93">
        <v>33518220</v>
      </c>
      <c r="D840" s="88" t="s">
        <v>895</v>
      </c>
      <c r="E840" s="68" t="s">
        <v>44</v>
      </c>
      <c r="F840" s="68" t="s">
        <v>44</v>
      </c>
      <c r="G840" s="68" t="s">
        <v>44</v>
      </c>
      <c r="H840" s="68" t="s">
        <v>44</v>
      </c>
      <c r="I840" s="68" t="s">
        <v>44</v>
      </c>
      <c r="J840" s="68" t="s">
        <v>44</v>
      </c>
      <c r="K840" s="68" t="s">
        <v>44</v>
      </c>
      <c r="L840" s="68" t="s">
        <v>44</v>
      </c>
      <c r="M840" s="68" t="s">
        <v>44</v>
      </c>
      <c r="N840" s="68" t="s">
        <v>44</v>
      </c>
      <c r="O840" s="68" t="s">
        <v>44</v>
      </c>
      <c r="P840" s="68" t="s">
        <v>44</v>
      </c>
      <c r="Q840" s="44">
        <f>COUNTIF(F840:P840,"ENTREGUE")/COUNTA(MESES[[#This Row],[FEV]:[DEZ]])</f>
        <v>1</v>
      </c>
    </row>
    <row r="841" spans="1:42" s="39" customFormat="1" ht="15" customHeight="1" x14ac:dyDescent="0.25">
      <c r="A841" s="86" t="s">
        <v>21</v>
      </c>
      <c r="B841" s="87" t="s">
        <v>896</v>
      </c>
      <c r="C841" s="93">
        <v>33001014</v>
      </c>
      <c r="D841" s="88" t="s">
        <v>897</v>
      </c>
      <c r="E841" s="68" t="s">
        <v>44</v>
      </c>
      <c r="F841" s="68" t="s">
        <v>44</v>
      </c>
      <c r="G841" s="68" t="s">
        <v>44</v>
      </c>
      <c r="H841" s="68" t="s">
        <v>44</v>
      </c>
      <c r="I841" s="68" t="s">
        <v>44</v>
      </c>
      <c r="J841" s="68" t="s">
        <v>44</v>
      </c>
      <c r="K841" s="68" t="s">
        <v>44</v>
      </c>
      <c r="L841" s="68" t="s">
        <v>44</v>
      </c>
      <c r="M841" s="68" t="s">
        <v>44</v>
      </c>
      <c r="N841" s="68" t="s">
        <v>44</v>
      </c>
      <c r="O841" s="68" t="s">
        <v>44</v>
      </c>
      <c r="P841" s="68" t="s">
        <v>44</v>
      </c>
      <c r="Q841" s="44">
        <f>COUNTIF(F841:P841,"ENTREGUE")/COUNTA(MESES[[#This Row],[FEV]:[DEZ]])</f>
        <v>1</v>
      </c>
    </row>
    <row r="842" spans="1:42" s="39" customFormat="1" ht="15" customHeight="1" x14ac:dyDescent="0.25">
      <c r="A842" s="86" t="s">
        <v>21</v>
      </c>
      <c r="B842" s="87" t="s">
        <v>896</v>
      </c>
      <c r="C842" s="93">
        <v>33001022</v>
      </c>
      <c r="D842" s="88" t="s">
        <v>898</v>
      </c>
      <c r="E842" s="68" t="s">
        <v>44</v>
      </c>
      <c r="F842" s="68" t="s">
        <v>44</v>
      </c>
      <c r="G842" s="68" t="s">
        <v>44</v>
      </c>
      <c r="H842" s="68" t="s">
        <v>44</v>
      </c>
      <c r="I842" s="68" t="s">
        <v>44</v>
      </c>
      <c r="J842" s="68" t="s">
        <v>44</v>
      </c>
      <c r="K842" s="68" t="s">
        <v>44</v>
      </c>
      <c r="L842" s="68" t="s">
        <v>44</v>
      </c>
      <c r="M842" s="68" t="s">
        <v>44</v>
      </c>
      <c r="N842" s="68" t="s">
        <v>44</v>
      </c>
      <c r="O842" s="68" t="s">
        <v>44</v>
      </c>
      <c r="P842" s="68" t="s">
        <v>44</v>
      </c>
      <c r="Q842" s="44">
        <f>COUNTIF(F842:P842,"ENTREGUE")/COUNTA(MESES[[#This Row],[FEV]:[DEZ]])</f>
        <v>1</v>
      </c>
    </row>
    <row r="843" spans="1:42" s="39" customFormat="1" ht="15" customHeight="1" x14ac:dyDescent="0.25">
      <c r="A843" s="86" t="s">
        <v>21</v>
      </c>
      <c r="B843" s="87" t="s">
        <v>899</v>
      </c>
      <c r="C843" s="93">
        <v>33005990</v>
      </c>
      <c r="D843" s="88" t="s">
        <v>900</v>
      </c>
      <c r="E843" s="68" t="s">
        <v>44</v>
      </c>
      <c r="F843" s="68" t="s">
        <v>44</v>
      </c>
      <c r="G843" s="68" t="s">
        <v>44</v>
      </c>
      <c r="H843" s="68" t="s">
        <v>44</v>
      </c>
      <c r="I843" s="68" t="s">
        <v>44</v>
      </c>
      <c r="J843" s="68" t="s">
        <v>44</v>
      </c>
      <c r="K843" s="68" t="s">
        <v>44</v>
      </c>
      <c r="L843" s="68" t="s">
        <v>44</v>
      </c>
      <c r="M843" s="68" t="s">
        <v>44</v>
      </c>
      <c r="N843" s="68" t="s">
        <v>44</v>
      </c>
      <c r="O843" s="68" t="s">
        <v>44</v>
      </c>
      <c r="P843" s="68" t="s">
        <v>44</v>
      </c>
      <c r="Q843" s="44">
        <f>COUNTIF(F843:P843,"ENTREGUE")/COUNTA(MESES[[#This Row],[FEV]:[DEZ]])</f>
        <v>1</v>
      </c>
    </row>
    <row r="844" spans="1:42" s="39" customFormat="1" ht="15" customHeight="1" x14ac:dyDescent="0.25">
      <c r="A844" s="86" t="s">
        <v>21</v>
      </c>
      <c r="B844" s="87" t="s">
        <v>899</v>
      </c>
      <c r="C844" s="93">
        <v>33006296</v>
      </c>
      <c r="D844" s="88" t="s">
        <v>901</v>
      </c>
      <c r="E844" s="68" t="s">
        <v>44</v>
      </c>
      <c r="F844" s="68" t="s">
        <v>44</v>
      </c>
      <c r="G844" s="68" t="s">
        <v>44</v>
      </c>
      <c r="H844" s="68" t="s">
        <v>44</v>
      </c>
      <c r="I844" s="68" t="s">
        <v>44</v>
      </c>
      <c r="J844" s="68" t="s">
        <v>44</v>
      </c>
      <c r="K844" s="68" t="s">
        <v>44</v>
      </c>
      <c r="L844" s="68" t="s">
        <v>44</v>
      </c>
      <c r="M844" s="68" t="s">
        <v>44</v>
      </c>
      <c r="N844" s="68" t="s">
        <v>44</v>
      </c>
      <c r="O844" s="68" t="s">
        <v>44</v>
      </c>
      <c r="P844" s="68" t="s">
        <v>44</v>
      </c>
      <c r="Q844" s="44">
        <f>COUNTIF(F844:P844,"ENTREGUE")/COUNTA(MESES[[#This Row],[FEV]:[DEZ]])</f>
        <v>1</v>
      </c>
    </row>
    <row r="845" spans="1:42" s="39" customFormat="1" ht="15" customHeight="1" x14ac:dyDescent="0.25">
      <c r="A845" s="86" t="s">
        <v>21</v>
      </c>
      <c r="B845" s="87" t="s">
        <v>899</v>
      </c>
      <c r="C845" s="93">
        <v>33006458</v>
      </c>
      <c r="D845" s="88" t="s">
        <v>902</v>
      </c>
      <c r="E845" s="68" t="s">
        <v>44</v>
      </c>
      <c r="F845" s="68" t="s">
        <v>44</v>
      </c>
      <c r="G845" s="68" t="s">
        <v>44</v>
      </c>
      <c r="H845" s="68" t="s">
        <v>44</v>
      </c>
      <c r="I845" s="68" t="s">
        <v>44</v>
      </c>
      <c r="J845" s="68" t="s">
        <v>44</v>
      </c>
      <c r="K845" s="68" t="s">
        <v>44</v>
      </c>
      <c r="L845" s="68" t="s">
        <v>44</v>
      </c>
      <c r="M845" s="68" t="s">
        <v>44</v>
      </c>
      <c r="N845" s="68" t="s">
        <v>44</v>
      </c>
      <c r="O845" s="68" t="s">
        <v>44</v>
      </c>
      <c r="P845" s="68" t="s">
        <v>44</v>
      </c>
      <c r="Q845" s="44">
        <f>COUNTIF(F845:P845,"ENTREGUE")/COUNTA(MESES[[#This Row],[FEV]:[DEZ]])</f>
        <v>1</v>
      </c>
    </row>
    <row r="846" spans="1:42" s="39" customFormat="1" ht="15" customHeight="1" x14ac:dyDescent="0.25">
      <c r="A846" s="86" t="s">
        <v>21</v>
      </c>
      <c r="B846" s="87" t="s">
        <v>899</v>
      </c>
      <c r="C846" s="93">
        <v>33006571</v>
      </c>
      <c r="D846" s="88" t="s">
        <v>903</v>
      </c>
      <c r="E846" s="68" t="s">
        <v>44</v>
      </c>
      <c r="F846" s="68" t="s">
        <v>44</v>
      </c>
      <c r="G846" s="68" t="s">
        <v>44</v>
      </c>
      <c r="H846" s="68" t="s">
        <v>44</v>
      </c>
      <c r="I846" s="68" t="s">
        <v>44</v>
      </c>
      <c r="J846" s="68" t="s">
        <v>44</v>
      </c>
      <c r="K846" s="68" t="s">
        <v>44</v>
      </c>
      <c r="L846" s="68" t="s">
        <v>44</v>
      </c>
      <c r="M846" s="68" t="s">
        <v>44</v>
      </c>
      <c r="N846" s="68" t="s">
        <v>44</v>
      </c>
      <c r="O846" s="68" t="s">
        <v>44</v>
      </c>
      <c r="P846" s="68" t="s">
        <v>44</v>
      </c>
      <c r="Q846" s="44">
        <f>COUNTIF(F846:P846,"ENTREGUE")/COUNTA(MESES[[#This Row],[FEV]:[DEZ]])</f>
        <v>1</v>
      </c>
    </row>
    <row r="847" spans="1:42" s="39" customFormat="1" ht="15" customHeight="1" x14ac:dyDescent="0.25">
      <c r="A847" s="113" t="s">
        <v>21</v>
      </c>
      <c r="B847" s="87" t="s">
        <v>899</v>
      </c>
      <c r="C847" s="93">
        <v>33099278</v>
      </c>
      <c r="D847" s="88" t="s">
        <v>904</v>
      </c>
      <c r="E847" s="68" t="s">
        <v>44</v>
      </c>
      <c r="F847" s="68" t="s">
        <v>44</v>
      </c>
      <c r="G847" s="68" t="s">
        <v>44</v>
      </c>
      <c r="H847" s="68" t="s">
        <v>44</v>
      </c>
      <c r="I847" s="68" t="s">
        <v>44</v>
      </c>
      <c r="J847" s="68" t="s">
        <v>44</v>
      </c>
      <c r="K847" s="68" t="s">
        <v>44</v>
      </c>
      <c r="L847" s="68" t="s">
        <v>44</v>
      </c>
      <c r="M847" s="68" t="s">
        <v>44</v>
      </c>
      <c r="N847" s="68" t="s">
        <v>44</v>
      </c>
      <c r="O847" s="68" t="s">
        <v>44</v>
      </c>
      <c r="P847" s="68" t="s">
        <v>45</v>
      </c>
      <c r="Q847" s="44">
        <f>COUNTIF(F847:P847,"ENTREGUE")/COUNTA(MESES[[#This Row],[FEV]:[DEZ]])</f>
        <v>0.90909090909090906</v>
      </c>
    </row>
    <row r="848" spans="1:42" s="39" customFormat="1" ht="15" customHeight="1" x14ac:dyDescent="0.25">
      <c r="A848" s="86" t="s">
        <v>21</v>
      </c>
      <c r="B848" s="87" t="s">
        <v>905</v>
      </c>
      <c r="C848" s="93">
        <v>33001278</v>
      </c>
      <c r="D848" s="114" t="s">
        <v>906</v>
      </c>
      <c r="E848" s="68" t="s">
        <v>44</v>
      </c>
      <c r="F848" s="68" t="s">
        <v>44</v>
      </c>
      <c r="G848" s="68" t="s">
        <v>44</v>
      </c>
      <c r="H848" s="68" t="s">
        <v>44</v>
      </c>
      <c r="I848" s="68" t="s">
        <v>44</v>
      </c>
      <c r="J848" s="68" t="s">
        <v>44</v>
      </c>
      <c r="K848" s="68" t="s">
        <v>44</v>
      </c>
      <c r="L848" s="68" t="s">
        <v>44</v>
      </c>
      <c r="M848" s="68" t="s">
        <v>44</v>
      </c>
      <c r="N848" s="68" t="s">
        <v>44</v>
      </c>
      <c r="O848" s="68" t="s">
        <v>44</v>
      </c>
      <c r="P848" s="68" t="s">
        <v>44</v>
      </c>
      <c r="Q848" s="44">
        <f>COUNTIF(F848:P848,"ENTREGUE")/COUNTA(MESES[[#This Row],[FEV]:[DEZ]])</f>
        <v>1</v>
      </c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</row>
    <row r="849" spans="1:42" s="39" customFormat="1" ht="15" customHeight="1" x14ac:dyDescent="0.25">
      <c r="A849" s="86" t="s">
        <v>21</v>
      </c>
      <c r="B849" s="87" t="s">
        <v>905</v>
      </c>
      <c r="C849" s="93">
        <v>33001286</v>
      </c>
      <c r="D849" s="88" t="s">
        <v>907</v>
      </c>
      <c r="E849" s="68" t="s">
        <v>44</v>
      </c>
      <c r="F849" s="68" t="s">
        <v>44</v>
      </c>
      <c r="G849" s="68" t="s">
        <v>44</v>
      </c>
      <c r="H849" s="68" t="s">
        <v>44</v>
      </c>
      <c r="I849" s="68" t="s">
        <v>44</v>
      </c>
      <c r="J849" s="68" t="s">
        <v>44</v>
      </c>
      <c r="K849" s="68" t="s">
        <v>44</v>
      </c>
      <c r="L849" s="68" t="s">
        <v>44</v>
      </c>
      <c r="M849" s="68" t="s">
        <v>44</v>
      </c>
      <c r="N849" s="68" t="s">
        <v>44</v>
      </c>
      <c r="O849" s="68" t="s">
        <v>44</v>
      </c>
      <c r="P849" s="68" t="s">
        <v>44</v>
      </c>
      <c r="Q849" s="44">
        <f>COUNTIF(F849:P849,"ENTREGUE")/COUNTA(MESES[[#This Row],[FEV]:[DEZ]])</f>
        <v>1</v>
      </c>
    </row>
    <row r="850" spans="1:42" s="39" customFormat="1" ht="15" customHeight="1" x14ac:dyDescent="0.25">
      <c r="A850" s="86" t="s">
        <v>21</v>
      </c>
      <c r="B850" s="115" t="s">
        <v>905</v>
      </c>
      <c r="C850" s="135" t="s">
        <v>908</v>
      </c>
      <c r="D850" s="116" t="s">
        <v>909</v>
      </c>
      <c r="E850" s="68" t="s">
        <v>44</v>
      </c>
      <c r="F850" s="68" t="s">
        <v>44</v>
      </c>
      <c r="G850" s="68" t="s">
        <v>44</v>
      </c>
      <c r="H850" s="68" t="s">
        <v>44</v>
      </c>
      <c r="I850" s="68" t="s">
        <v>44</v>
      </c>
      <c r="J850" s="68" t="s">
        <v>44</v>
      </c>
      <c r="K850" s="68" t="s">
        <v>44</v>
      </c>
      <c r="L850" s="68" t="s">
        <v>44</v>
      </c>
      <c r="M850" s="68" t="s">
        <v>44</v>
      </c>
      <c r="N850" s="68" t="s">
        <v>44</v>
      </c>
      <c r="O850" s="68" t="s">
        <v>44</v>
      </c>
      <c r="P850" s="68" t="s">
        <v>44</v>
      </c>
      <c r="Q850" s="44">
        <f>COUNTIF(F850:P850,"ENTREGUE")/COUNTA(MESES[[#This Row],[FEV]:[DEZ]])</f>
        <v>1</v>
      </c>
    </row>
    <row r="851" spans="1:42" s="39" customFormat="1" ht="15" customHeight="1" x14ac:dyDescent="0.25">
      <c r="A851" s="113" t="s">
        <v>21</v>
      </c>
      <c r="B851" s="87" t="s">
        <v>905</v>
      </c>
      <c r="C851" s="93">
        <v>33001316</v>
      </c>
      <c r="D851" s="88" t="s">
        <v>910</v>
      </c>
      <c r="E851" s="68" t="s">
        <v>44</v>
      </c>
      <c r="F851" s="68" t="s">
        <v>44</v>
      </c>
      <c r="G851" s="68" t="s">
        <v>44</v>
      </c>
      <c r="H851" s="68" t="s">
        <v>44</v>
      </c>
      <c r="I851" s="68" t="s">
        <v>44</v>
      </c>
      <c r="J851" s="68" t="s">
        <v>44</v>
      </c>
      <c r="K851" s="68" t="s">
        <v>44</v>
      </c>
      <c r="L851" s="68" t="s">
        <v>44</v>
      </c>
      <c r="M851" s="68" t="s">
        <v>44</v>
      </c>
      <c r="N851" s="68" t="s">
        <v>44</v>
      </c>
      <c r="O851" s="68" t="s">
        <v>44</v>
      </c>
      <c r="P851" s="68" t="s">
        <v>44</v>
      </c>
      <c r="Q851" s="44">
        <f>COUNTIF(F851:P851,"ENTREGUE")/COUNTA(MESES[[#This Row],[FEV]:[DEZ]])</f>
        <v>1</v>
      </c>
    </row>
    <row r="852" spans="1:42" s="39" customFormat="1" ht="15" customHeight="1" x14ac:dyDescent="0.25">
      <c r="A852" s="86" t="s">
        <v>21</v>
      </c>
      <c r="B852" s="87" t="s">
        <v>905</v>
      </c>
      <c r="C852" s="93">
        <v>33001332</v>
      </c>
      <c r="D852" s="88" t="s">
        <v>911</v>
      </c>
      <c r="E852" s="68" t="s">
        <v>44</v>
      </c>
      <c r="F852" s="68" t="s">
        <v>44</v>
      </c>
      <c r="G852" s="68" t="s">
        <v>44</v>
      </c>
      <c r="H852" s="68" t="s">
        <v>44</v>
      </c>
      <c r="I852" s="68" t="s">
        <v>44</v>
      </c>
      <c r="J852" s="68" t="s">
        <v>44</v>
      </c>
      <c r="K852" s="68" t="s">
        <v>44</v>
      </c>
      <c r="L852" s="68" t="s">
        <v>44</v>
      </c>
      <c r="M852" s="68" t="s">
        <v>44</v>
      </c>
      <c r="N852" s="68" t="s">
        <v>44</v>
      </c>
      <c r="O852" s="68" t="s">
        <v>44</v>
      </c>
      <c r="P852" s="68" t="s">
        <v>44</v>
      </c>
      <c r="Q852" s="44">
        <f>COUNTIF(F852:P852,"ENTREGUE")/COUNTA(MESES[[#This Row],[FEV]:[DEZ]])</f>
        <v>1</v>
      </c>
    </row>
    <row r="853" spans="1:42" s="39" customFormat="1" ht="15" customHeight="1" x14ac:dyDescent="0.25">
      <c r="A853" s="86" t="s">
        <v>21</v>
      </c>
      <c r="B853" s="87" t="s">
        <v>905</v>
      </c>
      <c r="C853" s="93">
        <v>33001359</v>
      </c>
      <c r="D853" s="88" t="s">
        <v>519</v>
      </c>
      <c r="E853" s="68" t="s">
        <v>44</v>
      </c>
      <c r="F853" s="68" t="s">
        <v>44</v>
      </c>
      <c r="G853" s="68" t="s">
        <v>44</v>
      </c>
      <c r="H853" s="68" t="s">
        <v>44</v>
      </c>
      <c r="I853" s="68" t="s">
        <v>44</v>
      </c>
      <c r="J853" s="68" t="s">
        <v>44</v>
      </c>
      <c r="K853" s="68" t="s">
        <v>44</v>
      </c>
      <c r="L853" s="68" t="s">
        <v>44</v>
      </c>
      <c r="M853" s="68" t="s">
        <v>44</v>
      </c>
      <c r="N853" s="68" t="s">
        <v>44</v>
      </c>
      <c r="O853" s="68" t="s">
        <v>44</v>
      </c>
      <c r="P853" s="68" t="s">
        <v>44</v>
      </c>
      <c r="Q853" s="44">
        <f>COUNTIF(F853:P853,"ENTREGUE")/COUNTA(MESES[[#This Row],[FEV]:[DEZ]])</f>
        <v>1</v>
      </c>
    </row>
    <row r="854" spans="1:42" s="39" customFormat="1" ht="15" customHeight="1" x14ac:dyDescent="0.25">
      <c r="A854" s="86" t="s">
        <v>21</v>
      </c>
      <c r="B854" s="87" t="s">
        <v>905</v>
      </c>
      <c r="C854" s="93">
        <v>33001456</v>
      </c>
      <c r="D854" s="88" t="s">
        <v>912</v>
      </c>
      <c r="E854" s="68" t="s">
        <v>44</v>
      </c>
      <c r="F854" s="68" t="s">
        <v>44</v>
      </c>
      <c r="G854" s="68" t="s">
        <v>44</v>
      </c>
      <c r="H854" s="68" t="s">
        <v>44</v>
      </c>
      <c r="I854" s="68" t="s">
        <v>44</v>
      </c>
      <c r="J854" s="68" t="s">
        <v>44</v>
      </c>
      <c r="K854" s="68" t="s">
        <v>44</v>
      </c>
      <c r="L854" s="68" t="s">
        <v>44</v>
      </c>
      <c r="M854" s="68" t="s">
        <v>44</v>
      </c>
      <c r="N854" s="68" t="s">
        <v>44</v>
      </c>
      <c r="O854" s="68" t="s">
        <v>44</v>
      </c>
      <c r="P854" s="68" t="s">
        <v>44</v>
      </c>
      <c r="Q854" s="44">
        <f>COUNTIF(F854:P854,"ENTREGUE")/COUNTA(MESES[[#This Row],[FEV]:[DEZ]])</f>
        <v>1</v>
      </c>
    </row>
    <row r="855" spans="1:42" s="39" customFormat="1" ht="15" customHeight="1" x14ac:dyDescent="0.25">
      <c r="A855" s="86" t="s">
        <v>21</v>
      </c>
      <c r="B855" s="87" t="s">
        <v>905</v>
      </c>
      <c r="C855" s="93">
        <v>33001650</v>
      </c>
      <c r="D855" s="88" t="s">
        <v>913</v>
      </c>
      <c r="E855" s="68" t="s">
        <v>44</v>
      </c>
      <c r="F855" s="68" t="s">
        <v>44</v>
      </c>
      <c r="G855" s="68" t="s">
        <v>44</v>
      </c>
      <c r="H855" s="68" t="s">
        <v>44</v>
      </c>
      <c r="I855" s="68" t="s">
        <v>44</v>
      </c>
      <c r="J855" s="68" t="s">
        <v>44</v>
      </c>
      <c r="K855" s="68" t="s">
        <v>44</v>
      </c>
      <c r="L855" s="68" t="s">
        <v>44</v>
      </c>
      <c r="M855" s="68" t="s">
        <v>44</v>
      </c>
      <c r="N855" s="68" t="s">
        <v>44</v>
      </c>
      <c r="O855" s="68" t="s">
        <v>44</v>
      </c>
      <c r="P855" s="68" t="s">
        <v>44</v>
      </c>
      <c r="Q855" s="44">
        <f>COUNTIF(F855:P855,"ENTREGUE")/COUNTA(MESES[[#This Row],[FEV]:[DEZ]])</f>
        <v>1</v>
      </c>
    </row>
    <row r="856" spans="1:42" s="39" customFormat="1" ht="15" customHeight="1" x14ac:dyDescent="0.25">
      <c r="A856" s="86" t="s">
        <v>21</v>
      </c>
      <c r="B856" s="87" t="s">
        <v>905</v>
      </c>
      <c r="C856" s="93">
        <v>33002126</v>
      </c>
      <c r="D856" s="88" t="s">
        <v>914</v>
      </c>
      <c r="E856" s="68" t="s">
        <v>44</v>
      </c>
      <c r="F856" s="68" t="s">
        <v>44</v>
      </c>
      <c r="G856" s="68" t="s">
        <v>44</v>
      </c>
      <c r="H856" s="68" t="s">
        <v>44</v>
      </c>
      <c r="I856" s="68" t="s">
        <v>44</v>
      </c>
      <c r="J856" s="68" t="s">
        <v>44</v>
      </c>
      <c r="K856" s="68" t="s">
        <v>44</v>
      </c>
      <c r="L856" s="68" t="s">
        <v>44</v>
      </c>
      <c r="M856" s="68" t="s">
        <v>44</v>
      </c>
      <c r="N856" s="68" t="s">
        <v>44</v>
      </c>
      <c r="O856" s="68" t="s">
        <v>44</v>
      </c>
      <c r="P856" s="68" t="s">
        <v>44</v>
      </c>
      <c r="Q856" s="44">
        <f>COUNTIF(F856:P856,"ENTREGUE")/COUNTA(MESES[[#This Row],[FEV]:[DEZ]])</f>
        <v>1</v>
      </c>
      <c r="AP856" s="39" t="s">
        <v>915</v>
      </c>
    </row>
    <row r="857" spans="1:42" s="39" customFormat="1" ht="15" customHeight="1" x14ac:dyDescent="0.25">
      <c r="A857" s="86" t="s">
        <v>21</v>
      </c>
      <c r="B857" s="87" t="s">
        <v>905</v>
      </c>
      <c r="C857" s="93">
        <v>33002258</v>
      </c>
      <c r="D857" s="88" t="s">
        <v>916</v>
      </c>
      <c r="E857" s="68" t="s">
        <v>44</v>
      </c>
      <c r="F857" s="68" t="s">
        <v>44</v>
      </c>
      <c r="G857" s="68" t="s">
        <v>44</v>
      </c>
      <c r="H857" s="68" t="s">
        <v>44</v>
      </c>
      <c r="I857" s="68" t="s">
        <v>44</v>
      </c>
      <c r="J857" s="68" t="s">
        <v>44</v>
      </c>
      <c r="K857" s="68" t="s">
        <v>44</v>
      </c>
      <c r="L857" s="68" t="s">
        <v>44</v>
      </c>
      <c r="M857" s="68" t="s">
        <v>44</v>
      </c>
      <c r="N857" s="68" t="s">
        <v>44</v>
      </c>
      <c r="O857" s="68" t="s">
        <v>44</v>
      </c>
      <c r="P857" s="68" t="s">
        <v>44</v>
      </c>
      <c r="Q857" s="44">
        <f>COUNTIF(F857:P857,"ENTREGUE")/COUNTA(MESES[[#This Row],[FEV]:[DEZ]])</f>
        <v>1</v>
      </c>
    </row>
    <row r="858" spans="1:42" s="39" customFormat="1" ht="15" customHeight="1" x14ac:dyDescent="0.25">
      <c r="A858" s="86" t="s">
        <v>21</v>
      </c>
      <c r="B858" s="87" t="s">
        <v>905</v>
      </c>
      <c r="C858" s="93">
        <v>33002312</v>
      </c>
      <c r="D858" s="88" t="s">
        <v>917</v>
      </c>
      <c r="E858" s="68" t="s">
        <v>44</v>
      </c>
      <c r="F858" s="68" t="s">
        <v>44</v>
      </c>
      <c r="G858" s="68" t="s">
        <v>44</v>
      </c>
      <c r="H858" s="68" t="s">
        <v>44</v>
      </c>
      <c r="I858" s="68" t="s">
        <v>44</v>
      </c>
      <c r="J858" s="68" t="s">
        <v>44</v>
      </c>
      <c r="K858" s="68" t="s">
        <v>44</v>
      </c>
      <c r="L858" s="68" t="s">
        <v>44</v>
      </c>
      <c r="M858" s="68" t="s">
        <v>44</v>
      </c>
      <c r="N858" s="68" t="s">
        <v>44</v>
      </c>
      <c r="O858" s="68" t="s">
        <v>44</v>
      </c>
      <c r="P858" s="68" t="s">
        <v>44</v>
      </c>
      <c r="Q858" s="44">
        <f>COUNTIF(F858:P858,"ENTREGUE")/COUNTA(MESES[[#This Row],[FEV]:[DEZ]])</f>
        <v>1</v>
      </c>
    </row>
    <row r="859" spans="1:42" s="39" customFormat="1" ht="15" customHeight="1" x14ac:dyDescent="0.25">
      <c r="A859" s="86" t="s">
        <v>21</v>
      </c>
      <c r="B859" s="87" t="s">
        <v>905</v>
      </c>
      <c r="C859" s="93">
        <v>33002614</v>
      </c>
      <c r="D859" s="88" t="s">
        <v>918</v>
      </c>
      <c r="E859" s="68" t="s">
        <v>44</v>
      </c>
      <c r="F859" s="68" t="s">
        <v>44</v>
      </c>
      <c r="G859" s="68" t="s">
        <v>44</v>
      </c>
      <c r="H859" s="68" t="s">
        <v>44</v>
      </c>
      <c r="I859" s="68" t="s">
        <v>44</v>
      </c>
      <c r="J859" s="68" t="s">
        <v>44</v>
      </c>
      <c r="K859" s="68" t="s">
        <v>44</v>
      </c>
      <c r="L859" s="68" t="s">
        <v>44</v>
      </c>
      <c r="M859" s="68" t="s">
        <v>44</v>
      </c>
      <c r="N859" s="68" t="s">
        <v>44</v>
      </c>
      <c r="O859" s="68" t="s">
        <v>44</v>
      </c>
      <c r="P859" s="68" t="s">
        <v>44</v>
      </c>
      <c r="Q859" s="44">
        <f>COUNTIF(F859:P859,"ENTREGUE")/COUNTA(MESES[[#This Row],[FEV]:[DEZ]])</f>
        <v>1</v>
      </c>
    </row>
    <row r="860" spans="1:42" s="39" customFormat="1" ht="15" customHeight="1" x14ac:dyDescent="0.25">
      <c r="A860" s="86" t="s">
        <v>21</v>
      </c>
      <c r="B860" s="87" t="s">
        <v>905</v>
      </c>
      <c r="C860" s="93">
        <v>33002827</v>
      </c>
      <c r="D860" s="88" t="s">
        <v>919</v>
      </c>
      <c r="E860" s="68" t="s">
        <v>44</v>
      </c>
      <c r="F860" s="68" t="s">
        <v>44</v>
      </c>
      <c r="G860" s="68" t="s">
        <v>44</v>
      </c>
      <c r="H860" s="68" t="s">
        <v>44</v>
      </c>
      <c r="I860" s="68" t="s">
        <v>44</v>
      </c>
      <c r="J860" s="68" t="s">
        <v>44</v>
      </c>
      <c r="K860" s="68" t="s">
        <v>44</v>
      </c>
      <c r="L860" s="68" t="s">
        <v>44</v>
      </c>
      <c r="M860" s="68" t="s">
        <v>44</v>
      </c>
      <c r="N860" s="68" t="s">
        <v>44</v>
      </c>
      <c r="O860" s="68" t="s">
        <v>44</v>
      </c>
      <c r="P860" s="68" t="s">
        <v>45</v>
      </c>
      <c r="Q860" s="44">
        <f>COUNTIF(F860:P860,"ENTREGUE")/COUNTA(MESES[[#This Row],[FEV]:[DEZ]])</f>
        <v>0.90909090909090906</v>
      </c>
    </row>
    <row r="861" spans="1:42" s="39" customFormat="1" ht="15" customHeight="1" x14ac:dyDescent="0.25">
      <c r="A861" s="86" t="s">
        <v>21</v>
      </c>
      <c r="B861" s="87" t="s">
        <v>905</v>
      </c>
      <c r="C861" s="93">
        <v>33093890</v>
      </c>
      <c r="D861" s="88" t="s">
        <v>920</v>
      </c>
      <c r="E861" s="68" t="s">
        <v>44</v>
      </c>
      <c r="F861" s="68" t="s">
        <v>44</v>
      </c>
      <c r="G861" s="68" t="s">
        <v>44</v>
      </c>
      <c r="H861" s="68" t="s">
        <v>44</v>
      </c>
      <c r="I861" s="68" t="s">
        <v>44</v>
      </c>
      <c r="J861" s="68" t="s">
        <v>44</v>
      </c>
      <c r="K861" s="68" t="s">
        <v>44</v>
      </c>
      <c r="L861" s="68" t="s">
        <v>44</v>
      </c>
      <c r="M861" s="68" t="s">
        <v>44</v>
      </c>
      <c r="N861" s="68" t="s">
        <v>44</v>
      </c>
      <c r="O861" s="68" t="s">
        <v>44</v>
      </c>
      <c r="P861" s="68" t="s">
        <v>44</v>
      </c>
      <c r="Q861" s="44">
        <f>COUNTIF(F861:P861,"ENTREGUE")/COUNTA(MESES[[#This Row],[FEV]:[DEZ]])</f>
        <v>1</v>
      </c>
    </row>
    <row r="862" spans="1:42" s="39" customFormat="1" ht="15" customHeight="1" x14ac:dyDescent="0.25">
      <c r="A862" s="86" t="s">
        <v>21</v>
      </c>
      <c r="B862" s="87" t="s">
        <v>921</v>
      </c>
      <c r="C862" s="93">
        <v>33093555</v>
      </c>
      <c r="D862" s="88" t="s">
        <v>922</v>
      </c>
      <c r="E862" s="68" t="s">
        <v>44</v>
      </c>
      <c r="F862" s="68" t="s">
        <v>44</v>
      </c>
      <c r="G862" s="68" t="s">
        <v>44</v>
      </c>
      <c r="H862" s="68" t="s">
        <v>44</v>
      </c>
      <c r="I862" s="68" t="s">
        <v>44</v>
      </c>
      <c r="J862" s="68" t="s">
        <v>44</v>
      </c>
      <c r="K862" s="68" t="s">
        <v>44</v>
      </c>
      <c r="L862" s="68" t="s">
        <v>44</v>
      </c>
      <c r="M862" s="68" t="s">
        <v>44</v>
      </c>
      <c r="N862" s="68" t="s">
        <v>44</v>
      </c>
      <c r="O862" s="68" t="s">
        <v>44</v>
      </c>
      <c r="P862" s="68" t="s">
        <v>44</v>
      </c>
      <c r="Q862" s="44">
        <f>COUNTIF(F862:P862,"ENTREGUE")/COUNTA(MESES[[#This Row],[FEV]:[DEZ]])</f>
        <v>1</v>
      </c>
    </row>
    <row r="863" spans="1:42" s="39" customFormat="1" ht="15" customHeight="1" x14ac:dyDescent="0.25">
      <c r="A863" s="86" t="s">
        <v>21</v>
      </c>
      <c r="B863" s="87" t="s">
        <v>923</v>
      </c>
      <c r="C863" s="93">
        <v>33006660</v>
      </c>
      <c r="D863" s="88" t="s">
        <v>924</v>
      </c>
      <c r="E863" s="68" t="s">
        <v>44</v>
      </c>
      <c r="F863" s="68" t="s">
        <v>44</v>
      </c>
      <c r="G863" s="68" t="s">
        <v>44</v>
      </c>
      <c r="H863" s="68" t="s">
        <v>44</v>
      </c>
      <c r="I863" s="68" t="s">
        <v>44</v>
      </c>
      <c r="J863" s="68" t="s">
        <v>44</v>
      </c>
      <c r="K863" s="68" t="s">
        <v>44</v>
      </c>
      <c r="L863" s="68" t="s">
        <v>44</v>
      </c>
      <c r="M863" s="68" t="s">
        <v>44</v>
      </c>
      <c r="N863" s="68" t="s">
        <v>44</v>
      </c>
      <c r="O863" s="68" t="s">
        <v>44</v>
      </c>
      <c r="P863" s="68" t="s">
        <v>44</v>
      </c>
      <c r="Q863" s="44">
        <f>COUNTIF(F863:P863,"ENTREGUE")/COUNTA(MESES[[#This Row],[FEV]:[DEZ]])</f>
        <v>1</v>
      </c>
    </row>
    <row r="864" spans="1:42" s="39" customFormat="1" ht="15" customHeight="1" x14ac:dyDescent="0.25">
      <c r="A864" s="86" t="s">
        <v>21</v>
      </c>
      <c r="B864" s="87" t="s">
        <v>923</v>
      </c>
      <c r="C864" s="93">
        <v>33006679</v>
      </c>
      <c r="D864" s="88" t="s">
        <v>925</v>
      </c>
      <c r="E864" s="68" t="s">
        <v>44</v>
      </c>
      <c r="F864" s="68" t="s">
        <v>44</v>
      </c>
      <c r="G864" s="68" t="s">
        <v>44</v>
      </c>
      <c r="H864" s="68" t="s">
        <v>44</v>
      </c>
      <c r="I864" s="68" t="s">
        <v>44</v>
      </c>
      <c r="J864" s="68" t="s">
        <v>44</v>
      </c>
      <c r="K864" s="68" t="s">
        <v>44</v>
      </c>
      <c r="L864" s="68" t="s">
        <v>44</v>
      </c>
      <c r="M864" s="68" t="s">
        <v>44</v>
      </c>
      <c r="N864" s="68" t="s">
        <v>44</v>
      </c>
      <c r="O864" s="68" t="s">
        <v>44</v>
      </c>
      <c r="P864" s="68" t="s">
        <v>44</v>
      </c>
      <c r="Q864" s="44">
        <f>COUNTIF(F864:P864,"ENTREGUE")/COUNTA(MESES[[#This Row],[FEV]:[DEZ]])</f>
        <v>1</v>
      </c>
    </row>
    <row r="865" spans="1:17" s="39" customFormat="1" ht="15" customHeight="1" x14ac:dyDescent="0.25">
      <c r="A865" s="86" t="s">
        <v>21</v>
      </c>
      <c r="B865" s="87" t="s">
        <v>923</v>
      </c>
      <c r="C865" s="93">
        <v>33007101</v>
      </c>
      <c r="D865" s="88" t="s">
        <v>926</v>
      </c>
      <c r="E865" s="68" t="s">
        <v>44</v>
      </c>
      <c r="F865" s="68" t="s">
        <v>44</v>
      </c>
      <c r="G865" s="68" t="s">
        <v>44</v>
      </c>
      <c r="H865" s="68" t="s">
        <v>44</v>
      </c>
      <c r="I865" s="68" t="s">
        <v>44</v>
      </c>
      <c r="J865" s="68" t="s">
        <v>44</v>
      </c>
      <c r="K865" s="68" t="s">
        <v>44</v>
      </c>
      <c r="L865" s="68" t="s">
        <v>44</v>
      </c>
      <c r="M865" s="68" t="s">
        <v>44</v>
      </c>
      <c r="N865" s="68" t="s">
        <v>44</v>
      </c>
      <c r="O865" s="68" t="s">
        <v>44</v>
      </c>
      <c r="P865" s="68" t="s">
        <v>44</v>
      </c>
      <c r="Q865" s="44">
        <f>COUNTIF(F865:P865,"ENTREGUE")/COUNTA(MESES[[#This Row],[FEV]:[DEZ]])</f>
        <v>1</v>
      </c>
    </row>
    <row r="866" spans="1:17" s="39" customFormat="1" ht="15" customHeight="1" x14ac:dyDescent="0.25">
      <c r="A866" s="86" t="s">
        <v>21</v>
      </c>
      <c r="B866" s="87" t="s">
        <v>923</v>
      </c>
      <c r="C866" s="93">
        <v>33094063</v>
      </c>
      <c r="D866" s="88" t="s">
        <v>927</v>
      </c>
      <c r="E866" s="68" t="s">
        <v>44</v>
      </c>
      <c r="F866" s="68" t="s">
        <v>44</v>
      </c>
      <c r="G866" s="68" t="s">
        <v>44</v>
      </c>
      <c r="H866" s="68" t="s">
        <v>44</v>
      </c>
      <c r="I866" s="68" t="s">
        <v>44</v>
      </c>
      <c r="J866" s="68" t="s">
        <v>44</v>
      </c>
      <c r="K866" s="68" t="s">
        <v>44</v>
      </c>
      <c r="L866" s="68" t="s">
        <v>44</v>
      </c>
      <c r="M866" s="68" t="s">
        <v>44</v>
      </c>
      <c r="N866" s="68" t="s">
        <v>44</v>
      </c>
      <c r="O866" s="68" t="s">
        <v>44</v>
      </c>
      <c r="P866" s="68" t="s">
        <v>44</v>
      </c>
      <c r="Q866" s="44">
        <f>COUNTIF(F866:P866,"ENTREGUE")/COUNTA(MESES[[#This Row],[FEV]:[DEZ]])</f>
        <v>1</v>
      </c>
    </row>
    <row r="867" spans="1:17" s="39" customFormat="1" ht="15" customHeight="1" x14ac:dyDescent="0.25">
      <c r="A867" s="86" t="s">
        <v>21</v>
      </c>
      <c r="B867" s="87" t="s">
        <v>923</v>
      </c>
      <c r="C867" s="93">
        <v>33184242</v>
      </c>
      <c r="D867" s="88" t="s">
        <v>928</v>
      </c>
      <c r="E867" s="68" t="s">
        <v>44</v>
      </c>
      <c r="F867" s="68" t="s">
        <v>44</v>
      </c>
      <c r="G867" s="68" t="s">
        <v>44</v>
      </c>
      <c r="H867" s="68" t="s">
        <v>44</v>
      </c>
      <c r="I867" s="68" t="s">
        <v>44</v>
      </c>
      <c r="J867" s="68" t="s">
        <v>44</v>
      </c>
      <c r="K867" s="68" t="s">
        <v>44</v>
      </c>
      <c r="L867" s="68" t="s">
        <v>44</v>
      </c>
      <c r="M867" s="68" t="s">
        <v>44</v>
      </c>
      <c r="N867" s="68" t="s">
        <v>44</v>
      </c>
      <c r="O867" s="68" t="s">
        <v>44</v>
      </c>
      <c r="P867" s="68" t="s">
        <v>44</v>
      </c>
      <c r="Q867" s="44">
        <f>COUNTIF(F867:P867,"ENTREGUE")/COUNTA(MESES[[#This Row],[FEV]:[DEZ]])</f>
        <v>1</v>
      </c>
    </row>
    <row r="868" spans="1:17" s="39" customFormat="1" ht="15" customHeight="1" x14ac:dyDescent="0.25">
      <c r="A868" s="86" t="s">
        <v>21</v>
      </c>
      <c r="B868" s="87" t="s">
        <v>929</v>
      </c>
      <c r="C868" s="93">
        <v>33003386</v>
      </c>
      <c r="D868" s="88" t="s">
        <v>930</v>
      </c>
      <c r="E868" s="68" t="s">
        <v>44</v>
      </c>
      <c r="F868" s="68" t="s">
        <v>44</v>
      </c>
      <c r="G868" s="68" t="s">
        <v>44</v>
      </c>
      <c r="H868" s="68" t="s">
        <v>44</v>
      </c>
      <c r="I868" s="68" t="s">
        <v>44</v>
      </c>
      <c r="J868" s="68" t="s">
        <v>44</v>
      </c>
      <c r="K868" s="68" t="s">
        <v>44</v>
      </c>
      <c r="L868" s="68" t="s">
        <v>44</v>
      </c>
      <c r="M868" s="68" t="s">
        <v>44</v>
      </c>
      <c r="N868" s="68" t="s">
        <v>44</v>
      </c>
      <c r="O868" s="68" t="s">
        <v>44</v>
      </c>
      <c r="P868" s="68" t="s">
        <v>44</v>
      </c>
      <c r="Q868" s="44">
        <f>COUNTIF(F868:P868,"ENTREGUE")/COUNTA(MESES[[#This Row],[FEV]:[DEZ]])</f>
        <v>1</v>
      </c>
    </row>
    <row r="869" spans="1:17" s="39" customFormat="1" ht="15" customHeight="1" x14ac:dyDescent="0.25">
      <c r="A869" s="86" t="s">
        <v>21</v>
      </c>
      <c r="B869" s="87" t="s">
        <v>929</v>
      </c>
      <c r="C869" s="93">
        <v>33003394</v>
      </c>
      <c r="D869" s="88" t="s">
        <v>931</v>
      </c>
      <c r="E869" s="68" t="s">
        <v>44</v>
      </c>
      <c r="F869" s="68" t="s">
        <v>44</v>
      </c>
      <c r="G869" s="68" t="s">
        <v>44</v>
      </c>
      <c r="H869" s="68" t="s">
        <v>44</v>
      </c>
      <c r="I869" s="68" t="s">
        <v>44</v>
      </c>
      <c r="J869" s="68" t="s">
        <v>45</v>
      </c>
      <c r="K869" s="68" t="s">
        <v>44</v>
      </c>
      <c r="L869" s="68" t="s">
        <v>44</v>
      </c>
      <c r="M869" s="68" t="s">
        <v>45</v>
      </c>
      <c r="N869" s="68" t="s">
        <v>44</v>
      </c>
      <c r="O869" s="68" t="s">
        <v>45</v>
      </c>
      <c r="P869" s="68" t="s">
        <v>45</v>
      </c>
      <c r="Q869" s="44">
        <f>COUNTIF(F869:P869,"ENTREGUE")/COUNTA(MESES[[#This Row],[FEV]:[DEZ]])</f>
        <v>0.63636363636363635</v>
      </c>
    </row>
    <row r="870" spans="1:17" s="39" customFormat="1" ht="15" customHeight="1" x14ac:dyDescent="0.25">
      <c r="A870" s="86" t="s">
        <v>21</v>
      </c>
      <c r="B870" s="87" t="s">
        <v>929</v>
      </c>
      <c r="C870" s="93">
        <v>33003424</v>
      </c>
      <c r="D870" s="88" t="s">
        <v>932</v>
      </c>
      <c r="E870" s="68" t="s">
        <v>44</v>
      </c>
      <c r="F870" s="68" t="s">
        <v>44</v>
      </c>
      <c r="G870" s="68" t="s">
        <v>44</v>
      </c>
      <c r="H870" s="68" t="s">
        <v>44</v>
      </c>
      <c r="I870" s="68" t="s">
        <v>44</v>
      </c>
      <c r="J870" s="68" t="s">
        <v>44</v>
      </c>
      <c r="K870" s="68" t="s">
        <v>44</v>
      </c>
      <c r="L870" s="68" t="s">
        <v>44</v>
      </c>
      <c r="M870" s="68" t="s">
        <v>44</v>
      </c>
      <c r="N870" s="68" t="s">
        <v>44</v>
      </c>
      <c r="O870" s="68" t="s">
        <v>44</v>
      </c>
      <c r="P870" s="68" t="s">
        <v>44</v>
      </c>
      <c r="Q870" s="44">
        <f>COUNTIF(F870:P870,"ENTREGUE")/COUNTA(MESES[[#This Row],[FEV]:[DEZ]])</f>
        <v>1</v>
      </c>
    </row>
    <row r="871" spans="1:17" s="39" customFormat="1" ht="15" customHeight="1" x14ac:dyDescent="0.25">
      <c r="A871" s="86" t="s">
        <v>21</v>
      </c>
      <c r="B871" s="87" t="s">
        <v>929</v>
      </c>
      <c r="C871" s="93">
        <v>33131163</v>
      </c>
      <c r="D871" s="88" t="s">
        <v>933</v>
      </c>
      <c r="E871" s="68" t="s">
        <v>44</v>
      </c>
      <c r="F871" s="68" t="s">
        <v>44</v>
      </c>
      <c r="G871" s="68" t="s">
        <v>44</v>
      </c>
      <c r="H871" s="68" t="s">
        <v>44</v>
      </c>
      <c r="I871" s="68" t="s">
        <v>44</v>
      </c>
      <c r="J871" s="68" t="s">
        <v>44</v>
      </c>
      <c r="K871" s="68" t="s">
        <v>44</v>
      </c>
      <c r="L871" s="68" t="s">
        <v>44</v>
      </c>
      <c r="M871" s="68" t="s">
        <v>44</v>
      </c>
      <c r="N871" s="68" t="s">
        <v>44</v>
      </c>
      <c r="O871" s="68" t="s">
        <v>44</v>
      </c>
      <c r="P871" s="68" t="s">
        <v>44</v>
      </c>
      <c r="Q871" s="44">
        <f>COUNTIF(F871:P871,"ENTREGUE")/COUNTA(MESES[[#This Row],[FEV]:[DEZ]])</f>
        <v>1</v>
      </c>
    </row>
    <row r="872" spans="1:17" s="39" customFormat="1" ht="15" customHeight="1" x14ac:dyDescent="0.25">
      <c r="A872" s="86" t="s">
        <v>21</v>
      </c>
      <c r="B872" s="87" t="s">
        <v>934</v>
      </c>
      <c r="C872" s="93">
        <v>33003858</v>
      </c>
      <c r="D872" s="88" t="s">
        <v>1292</v>
      </c>
      <c r="E872" s="68" t="s">
        <v>44</v>
      </c>
      <c r="F872" s="68" t="s">
        <v>44</v>
      </c>
      <c r="G872" s="68" t="s">
        <v>44</v>
      </c>
      <c r="H872" s="68" t="s">
        <v>44</v>
      </c>
      <c r="I872" s="68" t="s">
        <v>44</v>
      </c>
      <c r="J872" s="68" t="s">
        <v>44</v>
      </c>
      <c r="K872" s="68" t="s">
        <v>44</v>
      </c>
      <c r="L872" s="68" t="s">
        <v>44</v>
      </c>
      <c r="M872" s="68" t="s">
        <v>44</v>
      </c>
      <c r="N872" s="68" t="s">
        <v>44</v>
      </c>
      <c r="O872" s="68" t="s">
        <v>44</v>
      </c>
      <c r="P872" s="68" t="s">
        <v>44</v>
      </c>
      <c r="Q872" s="44">
        <f>COUNTIF(F872:P872,"ENTREGUE")/COUNTA(MESES[[#This Row],[FEV]:[DEZ]])</f>
        <v>1</v>
      </c>
    </row>
    <row r="873" spans="1:17" s="39" customFormat="1" ht="15" customHeight="1" x14ac:dyDescent="0.25">
      <c r="A873" s="86" t="s">
        <v>21</v>
      </c>
      <c r="B873" s="87" t="s">
        <v>934</v>
      </c>
      <c r="C873" s="93">
        <v>33004129</v>
      </c>
      <c r="D873" s="88" t="s">
        <v>935</v>
      </c>
      <c r="E873" s="68" t="s">
        <v>44</v>
      </c>
      <c r="F873" s="68" t="s">
        <v>44</v>
      </c>
      <c r="G873" s="68" t="s">
        <v>44</v>
      </c>
      <c r="H873" s="68" t="s">
        <v>44</v>
      </c>
      <c r="I873" s="68" t="s">
        <v>44</v>
      </c>
      <c r="J873" s="68" t="s">
        <v>44</v>
      </c>
      <c r="K873" s="68" t="s">
        <v>44</v>
      </c>
      <c r="L873" s="68" t="s">
        <v>44</v>
      </c>
      <c r="M873" s="68" t="s">
        <v>44</v>
      </c>
      <c r="N873" s="68" t="s">
        <v>44</v>
      </c>
      <c r="O873" s="68" t="s">
        <v>44</v>
      </c>
      <c r="P873" s="68" t="s">
        <v>44</v>
      </c>
      <c r="Q873" s="44">
        <f>COUNTIF(F873:P873,"ENTREGUE")/COUNTA(MESES[[#This Row],[FEV]:[DEZ]])</f>
        <v>1</v>
      </c>
    </row>
    <row r="874" spans="1:17" s="39" customFormat="1" ht="15" customHeight="1" x14ac:dyDescent="0.25">
      <c r="A874" s="86" t="s">
        <v>21</v>
      </c>
      <c r="B874" s="87" t="s">
        <v>934</v>
      </c>
      <c r="C874" s="93">
        <v>33004226</v>
      </c>
      <c r="D874" s="88" t="s">
        <v>936</v>
      </c>
      <c r="E874" s="68" t="s">
        <v>44</v>
      </c>
      <c r="F874" s="68" t="s">
        <v>44</v>
      </c>
      <c r="G874" s="68" t="s">
        <v>44</v>
      </c>
      <c r="H874" s="68" t="s">
        <v>44</v>
      </c>
      <c r="I874" s="68" t="s">
        <v>44</v>
      </c>
      <c r="J874" s="68" t="s">
        <v>44</v>
      </c>
      <c r="K874" s="68" t="s">
        <v>45</v>
      </c>
      <c r="L874" s="68" t="s">
        <v>45</v>
      </c>
      <c r="M874" s="68" t="s">
        <v>45</v>
      </c>
      <c r="N874" s="68" t="s">
        <v>45</v>
      </c>
      <c r="O874" s="68" t="s">
        <v>45</v>
      </c>
      <c r="P874" s="68" t="s">
        <v>45</v>
      </c>
      <c r="Q874" s="44">
        <f>COUNTIF(F874:P874,"ENTREGUE")/COUNTA(MESES[[#This Row],[FEV]:[DEZ]])</f>
        <v>0.45454545454545453</v>
      </c>
    </row>
    <row r="875" spans="1:17" s="39" customFormat="1" ht="15" customHeight="1" x14ac:dyDescent="0.25">
      <c r="A875" s="86" t="s">
        <v>21</v>
      </c>
      <c r="B875" s="87" t="s">
        <v>934</v>
      </c>
      <c r="C875" s="93">
        <v>33097216</v>
      </c>
      <c r="D875" s="88" t="s">
        <v>937</v>
      </c>
      <c r="E875" s="68" t="s">
        <v>44</v>
      </c>
      <c r="F875" s="68" t="s">
        <v>44</v>
      </c>
      <c r="G875" s="68" t="s">
        <v>44</v>
      </c>
      <c r="H875" s="68" t="s">
        <v>44</v>
      </c>
      <c r="I875" s="68" t="s">
        <v>44</v>
      </c>
      <c r="J875" s="68" t="s">
        <v>44</v>
      </c>
      <c r="K875" s="68" t="s">
        <v>44</v>
      </c>
      <c r="L875" s="68" t="s">
        <v>44</v>
      </c>
      <c r="M875" s="68" t="s">
        <v>44</v>
      </c>
      <c r="N875" s="68" t="s">
        <v>44</v>
      </c>
      <c r="O875" s="68" t="s">
        <v>44</v>
      </c>
      <c r="P875" s="68" t="s">
        <v>44</v>
      </c>
      <c r="Q875" s="44">
        <f>COUNTIF(F875:P875,"ENTREGUE")/COUNTA(MESES[[#This Row],[FEV]:[DEZ]])</f>
        <v>1</v>
      </c>
    </row>
    <row r="876" spans="1:17" s="39" customFormat="1" ht="15" customHeight="1" x14ac:dyDescent="0.25">
      <c r="A876" s="86" t="s">
        <v>21</v>
      </c>
      <c r="B876" s="87" t="s">
        <v>938</v>
      </c>
      <c r="C876" s="93">
        <v>33007306</v>
      </c>
      <c r="D876" s="88" t="s">
        <v>939</v>
      </c>
      <c r="E876" s="68" t="s">
        <v>44</v>
      </c>
      <c r="F876" s="68" t="s">
        <v>44</v>
      </c>
      <c r="G876" s="68" t="s">
        <v>44</v>
      </c>
      <c r="H876" s="68" t="s">
        <v>44</v>
      </c>
      <c r="I876" s="68" t="s">
        <v>44</v>
      </c>
      <c r="J876" s="68" t="s">
        <v>44</v>
      </c>
      <c r="K876" s="68" t="s">
        <v>44</v>
      </c>
      <c r="L876" s="68" t="s">
        <v>44</v>
      </c>
      <c r="M876" s="68" t="s">
        <v>44</v>
      </c>
      <c r="N876" s="68" t="s">
        <v>44</v>
      </c>
      <c r="O876" s="68" t="s">
        <v>44</v>
      </c>
      <c r="P876" s="68" t="s">
        <v>44</v>
      </c>
      <c r="Q876" s="44">
        <f>COUNTIF(F876:P876,"ENTREGUE")/COUNTA(MESES[[#This Row],[FEV]:[DEZ]])</f>
        <v>1</v>
      </c>
    </row>
    <row r="877" spans="1:17" s="39" customFormat="1" ht="15" customHeight="1" x14ac:dyDescent="0.25">
      <c r="A877" s="86" t="s">
        <v>21</v>
      </c>
      <c r="B877" s="87" t="s">
        <v>938</v>
      </c>
      <c r="C877" s="93">
        <v>33007403</v>
      </c>
      <c r="D877" s="88" t="s">
        <v>940</v>
      </c>
      <c r="E877" s="68" t="s">
        <v>44</v>
      </c>
      <c r="F877" s="68" t="s">
        <v>44</v>
      </c>
      <c r="G877" s="68" t="s">
        <v>44</v>
      </c>
      <c r="H877" s="68" t="s">
        <v>44</v>
      </c>
      <c r="I877" s="68" t="s">
        <v>44</v>
      </c>
      <c r="J877" s="68" t="s">
        <v>44</v>
      </c>
      <c r="K877" s="68" t="s">
        <v>44</v>
      </c>
      <c r="L877" s="68" t="s">
        <v>44</v>
      </c>
      <c r="M877" s="68" t="s">
        <v>44</v>
      </c>
      <c r="N877" s="68" t="s">
        <v>44</v>
      </c>
      <c r="O877" s="68" t="s">
        <v>44</v>
      </c>
      <c r="P877" s="68" t="s">
        <v>44</v>
      </c>
      <c r="Q877" s="44">
        <f>COUNTIF(F877:P877,"ENTREGUE")/COUNTA(MESES[[#This Row],[FEV]:[DEZ]])</f>
        <v>1</v>
      </c>
    </row>
    <row r="878" spans="1:17" s="39" customFormat="1" ht="15" customHeight="1" x14ac:dyDescent="0.25">
      <c r="A878" s="86" t="s">
        <v>21</v>
      </c>
      <c r="B878" s="87" t="s">
        <v>938</v>
      </c>
      <c r="C878" s="93">
        <v>33007420</v>
      </c>
      <c r="D878" s="114" t="s">
        <v>941</v>
      </c>
      <c r="E878" s="68" t="s">
        <v>44</v>
      </c>
      <c r="F878" s="68" t="s">
        <v>44</v>
      </c>
      <c r="G878" s="68" t="s">
        <v>44</v>
      </c>
      <c r="H878" s="68" t="s">
        <v>44</v>
      </c>
      <c r="I878" s="68" t="s">
        <v>44</v>
      </c>
      <c r="J878" s="68" t="s">
        <v>44</v>
      </c>
      <c r="K878" s="68" t="s">
        <v>44</v>
      </c>
      <c r="L878" s="68" t="s">
        <v>44</v>
      </c>
      <c r="M878" s="68" t="s">
        <v>44</v>
      </c>
      <c r="N878" s="68" t="s">
        <v>44</v>
      </c>
      <c r="O878" s="68" t="s">
        <v>44</v>
      </c>
      <c r="P878" s="68" t="s">
        <v>44</v>
      </c>
      <c r="Q878" s="44">
        <f>COUNTIF(F878:P878,"ENTREGUE")/COUNTA(MESES[[#This Row],[FEV]:[DEZ]])</f>
        <v>1</v>
      </c>
    </row>
    <row r="879" spans="1:17" s="39" customFormat="1" ht="15" customHeight="1" x14ac:dyDescent="0.25">
      <c r="A879" s="86" t="s">
        <v>21</v>
      </c>
      <c r="B879" s="87" t="s">
        <v>938</v>
      </c>
      <c r="C879" s="93">
        <v>33007900</v>
      </c>
      <c r="D879" s="88" t="s">
        <v>942</v>
      </c>
      <c r="E879" s="68" t="s">
        <v>44</v>
      </c>
      <c r="F879" s="68" t="s">
        <v>44</v>
      </c>
      <c r="G879" s="68" t="s">
        <v>44</v>
      </c>
      <c r="H879" s="68" t="s">
        <v>44</v>
      </c>
      <c r="I879" s="68" t="s">
        <v>44</v>
      </c>
      <c r="J879" s="68" t="s">
        <v>44</v>
      </c>
      <c r="K879" s="68" t="s">
        <v>44</v>
      </c>
      <c r="L879" s="68" t="s">
        <v>44</v>
      </c>
      <c r="M879" s="68" t="s">
        <v>44</v>
      </c>
      <c r="N879" s="68" t="s">
        <v>44</v>
      </c>
      <c r="O879" s="68" t="s">
        <v>44</v>
      </c>
      <c r="P879" s="68" t="s">
        <v>44</v>
      </c>
      <c r="Q879" s="44">
        <f>COUNTIF(F879:P879,"ENTREGUE")/COUNTA(MESES[[#This Row],[FEV]:[DEZ]])</f>
        <v>1</v>
      </c>
    </row>
    <row r="880" spans="1:17" s="39" customFormat="1" ht="15" customHeight="1" x14ac:dyDescent="0.25">
      <c r="A880" s="86" t="s">
        <v>21</v>
      </c>
      <c r="B880" s="87" t="s">
        <v>938</v>
      </c>
      <c r="C880" s="93">
        <v>33142319</v>
      </c>
      <c r="D880" s="94" t="s">
        <v>943</v>
      </c>
      <c r="E880" s="68" t="s">
        <v>44</v>
      </c>
      <c r="F880" s="68" t="s">
        <v>44</v>
      </c>
      <c r="G880" s="68" t="s">
        <v>44</v>
      </c>
      <c r="H880" s="68" t="s">
        <v>44</v>
      </c>
      <c r="I880" s="68" t="s">
        <v>44</v>
      </c>
      <c r="J880" s="68" t="s">
        <v>44</v>
      </c>
      <c r="K880" s="68" t="s">
        <v>44</v>
      </c>
      <c r="L880" s="68" t="s">
        <v>44</v>
      </c>
      <c r="M880" s="68" t="s">
        <v>44</v>
      </c>
      <c r="N880" s="68" t="s">
        <v>44</v>
      </c>
      <c r="O880" s="68" t="s">
        <v>44</v>
      </c>
      <c r="P880" s="68" t="s">
        <v>44</v>
      </c>
      <c r="Q880" s="44">
        <f>COUNTIF(F880:P880,"ENTREGUE")/COUNTA(MESES[[#This Row],[FEV]:[DEZ]])</f>
        <v>1</v>
      </c>
    </row>
    <row r="881" spans="1:17" s="39" customFormat="1" ht="15" customHeight="1" x14ac:dyDescent="0.25">
      <c r="A881" s="86" t="s">
        <v>21</v>
      </c>
      <c r="B881" s="87" t="s">
        <v>938</v>
      </c>
      <c r="C881" s="93">
        <v>33518211</v>
      </c>
      <c r="D881" s="88" t="s">
        <v>1298</v>
      </c>
      <c r="E881" s="68" t="s">
        <v>44</v>
      </c>
      <c r="F881" s="68" t="s">
        <v>44</v>
      </c>
      <c r="G881" s="68" t="s">
        <v>44</v>
      </c>
      <c r="H881" s="68" t="s">
        <v>44</v>
      </c>
      <c r="I881" s="68" t="s">
        <v>44</v>
      </c>
      <c r="J881" s="68" t="s">
        <v>44</v>
      </c>
      <c r="K881" s="68" t="s">
        <v>44</v>
      </c>
      <c r="L881" s="68" t="s">
        <v>44</v>
      </c>
      <c r="M881" s="68" t="s">
        <v>44</v>
      </c>
      <c r="N881" s="68" t="s">
        <v>44</v>
      </c>
      <c r="O881" s="68" t="s">
        <v>44</v>
      </c>
      <c r="P881" s="68" t="s">
        <v>44</v>
      </c>
      <c r="Q881" s="44">
        <f>COUNTIF(F881:P881,"ENTREGUE")/COUNTA(MESES[[#This Row],[FEV]:[DEZ]])</f>
        <v>1</v>
      </c>
    </row>
    <row r="882" spans="1:17" s="39" customFormat="1" ht="15" customHeight="1" x14ac:dyDescent="0.25">
      <c r="A882" s="86" t="s">
        <v>21</v>
      </c>
      <c r="B882" s="87" t="s">
        <v>938</v>
      </c>
      <c r="C882" s="93">
        <v>33183775</v>
      </c>
      <c r="D882" s="88" t="s">
        <v>944</v>
      </c>
      <c r="E882" s="68" t="s">
        <v>44</v>
      </c>
      <c r="F882" s="68" t="s">
        <v>44</v>
      </c>
      <c r="G882" s="68" t="s">
        <v>44</v>
      </c>
      <c r="H882" s="68" t="s">
        <v>44</v>
      </c>
      <c r="I882" s="68" t="s">
        <v>44</v>
      </c>
      <c r="J882" s="68" t="s">
        <v>44</v>
      </c>
      <c r="K882" s="68" t="s">
        <v>44</v>
      </c>
      <c r="L882" s="68" t="s">
        <v>45</v>
      </c>
      <c r="M882" s="68" t="s">
        <v>45</v>
      </c>
      <c r="N882" s="68" t="s">
        <v>45</v>
      </c>
      <c r="O882" s="68" t="s">
        <v>45</v>
      </c>
      <c r="P882" s="68" t="s">
        <v>45</v>
      </c>
      <c r="Q882" s="44">
        <f>COUNTIF(F882:P882,"ENTREGUE")/COUNTA(MESES[[#This Row],[FEV]:[DEZ]])</f>
        <v>0.54545454545454541</v>
      </c>
    </row>
    <row r="883" spans="1:17" s="39" customFormat="1" ht="15" customHeight="1" x14ac:dyDescent="0.25">
      <c r="A883" s="86" t="s">
        <v>21</v>
      </c>
      <c r="B883" s="87" t="s">
        <v>945</v>
      </c>
      <c r="C883" s="93">
        <v>33005664</v>
      </c>
      <c r="D883" s="88" t="s">
        <v>946</v>
      </c>
      <c r="E883" s="68" t="s">
        <v>44</v>
      </c>
      <c r="F883" s="68" t="s">
        <v>44</v>
      </c>
      <c r="G883" s="68" t="s">
        <v>44</v>
      </c>
      <c r="H883" s="68" t="s">
        <v>44</v>
      </c>
      <c r="I883" s="68" t="s">
        <v>44</v>
      </c>
      <c r="J883" s="68" t="s">
        <v>44</v>
      </c>
      <c r="K883" s="68" t="s">
        <v>44</v>
      </c>
      <c r="L883" s="68" t="s">
        <v>44</v>
      </c>
      <c r="M883" s="68" t="s">
        <v>45</v>
      </c>
      <c r="N883" s="68" t="s">
        <v>45</v>
      </c>
      <c r="O883" s="68" t="s">
        <v>45</v>
      </c>
      <c r="P883" s="68" t="s">
        <v>45</v>
      </c>
      <c r="Q883" s="44">
        <f>COUNTIF(F883:P883,"ENTREGUE")/COUNTA(MESES[[#This Row],[FEV]:[DEZ]])</f>
        <v>0.63636363636363635</v>
      </c>
    </row>
    <row r="884" spans="1:17" s="39" customFormat="1" ht="15" customHeight="1" x14ac:dyDescent="0.25">
      <c r="A884" s="86" t="s">
        <v>21</v>
      </c>
      <c r="B884" s="87" t="s">
        <v>947</v>
      </c>
      <c r="C884" s="93">
        <v>33004447</v>
      </c>
      <c r="D884" s="88" t="s">
        <v>948</v>
      </c>
      <c r="E884" s="68" t="s">
        <v>44</v>
      </c>
      <c r="F884" s="68" t="s">
        <v>44</v>
      </c>
      <c r="G884" s="68" t="s">
        <v>44</v>
      </c>
      <c r="H884" s="68" t="s">
        <v>44</v>
      </c>
      <c r="I884" s="68" t="s">
        <v>44</v>
      </c>
      <c r="J884" s="68" t="s">
        <v>44</v>
      </c>
      <c r="K884" s="68" t="s">
        <v>44</v>
      </c>
      <c r="L884" s="68" t="s">
        <v>44</v>
      </c>
      <c r="M884" s="68" t="s">
        <v>44</v>
      </c>
      <c r="N884" s="68" t="s">
        <v>44</v>
      </c>
      <c r="O884" s="68" t="s">
        <v>44</v>
      </c>
      <c r="P884" s="68" t="s">
        <v>44</v>
      </c>
      <c r="Q884" s="44">
        <f>COUNTIF(F884:P884,"ENTREGUE")/COUNTA(MESES[[#This Row],[FEV]:[DEZ]])</f>
        <v>1</v>
      </c>
    </row>
    <row r="885" spans="1:17" s="39" customFormat="1" ht="15" customHeight="1" x14ac:dyDescent="0.25">
      <c r="A885" s="86" t="s">
        <v>21</v>
      </c>
      <c r="B885" s="87" t="s">
        <v>949</v>
      </c>
      <c r="C885" s="93">
        <v>33004927</v>
      </c>
      <c r="D885" s="139" t="s">
        <v>1299</v>
      </c>
      <c r="E885" s="68" t="s">
        <v>44</v>
      </c>
      <c r="F885" s="68" t="s">
        <v>44</v>
      </c>
      <c r="G885" s="68" t="s">
        <v>44</v>
      </c>
      <c r="H885" s="68" t="s">
        <v>44</v>
      </c>
      <c r="I885" s="68" t="s">
        <v>44</v>
      </c>
      <c r="J885" s="68" t="s">
        <v>44</v>
      </c>
      <c r="K885" s="68" t="s">
        <v>44</v>
      </c>
      <c r="L885" s="68" t="s">
        <v>44</v>
      </c>
      <c r="M885" s="68" t="s">
        <v>44</v>
      </c>
      <c r="N885" s="68" t="s">
        <v>44</v>
      </c>
      <c r="O885" s="68" t="s">
        <v>44</v>
      </c>
      <c r="P885" s="68" t="s">
        <v>44</v>
      </c>
      <c r="Q885" s="44">
        <f>COUNTIF(F885:P885,"ENTREGUE")/COUNTA(MESES[[#This Row],[FEV]:[DEZ]])</f>
        <v>1</v>
      </c>
    </row>
    <row r="886" spans="1:17" s="39" customFormat="1" ht="15" customHeight="1" x14ac:dyDescent="0.25">
      <c r="A886" s="86" t="s">
        <v>21</v>
      </c>
      <c r="B886" s="87" t="s">
        <v>949</v>
      </c>
      <c r="C886" s="93">
        <v>33005362</v>
      </c>
      <c r="D886" s="88" t="s">
        <v>950</v>
      </c>
      <c r="E886" s="68" t="s">
        <v>44</v>
      </c>
      <c r="F886" s="68" t="s">
        <v>44</v>
      </c>
      <c r="G886" s="68" t="s">
        <v>44</v>
      </c>
      <c r="H886" s="68" t="s">
        <v>44</v>
      </c>
      <c r="I886" s="68" t="s">
        <v>44</v>
      </c>
      <c r="J886" s="68" t="s">
        <v>44</v>
      </c>
      <c r="K886" s="68" t="s">
        <v>44</v>
      </c>
      <c r="L886" s="68" t="s">
        <v>44</v>
      </c>
      <c r="M886" s="68" t="s">
        <v>44</v>
      </c>
      <c r="N886" s="68" t="s">
        <v>44</v>
      </c>
      <c r="O886" s="68" t="s">
        <v>44</v>
      </c>
      <c r="P886" s="68" t="s">
        <v>44</v>
      </c>
      <c r="Q886" s="44">
        <f>COUNTIF(F886:P886,"ENTREGUE")/COUNTA(MESES[[#This Row],[FEV]:[DEZ]])</f>
        <v>1</v>
      </c>
    </row>
    <row r="887" spans="1:17" s="39" customFormat="1" ht="15" customHeight="1" x14ac:dyDescent="0.25">
      <c r="A887" s="86" t="s">
        <v>21</v>
      </c>
      <c r="B887" s="87" t="s">
        <v>949</v>
      </c>
      <c r="C887" s="93">
        <v>33005478</v>
      </c>
      <c r="D887" s="88" t="s">
        <v>951</v>
      </c>
      <c r="E887" s="68" t="s">
        <v>44</v>
      </c>
      <c r="F887" s="68" t="s">
        <v>44</v>
      </c>
      <c r="G887" s="68" t="s">
        <v>44</v>
      </c>
      <c r="H887" s="68" t="s">
        <v>44</v>
      </c>
      <c r="I887" s="68" t="s">
        <v>44</v>
      </c>
      <c r="J887" s="68" t="s">
        <v>44</v>
      </c>
      <c r="K887" s="68" t="s">
        <v>44</v>
      </c>
      <c r="L887" s="68" t="s">
        <v>44</v>
      </c>
      <c r="M887" s="68" t="s">
        <v>44</v>
      </c>
      <c r="N887" s="68" t="s">
        <v>44</v>
      </c>
      <c r="O887" s="68" t="s">
        <v>44</v>
      </c>
      <c r="P887" s="68" t="s">
        <v>44</v>
      </c>
      <c r="Q887" s="44">
        <f>COUNTIF(F887:P887,"ENTREGUE")/COUNTA(MESES[[#This Row],[FEV]:[DEZ]])</f>
        <v>1</v>
      </c>
    </row>
    <row r="888" spans="1:17" s="39" customFormat="1" ht="15" customHeight="1" x14ac:dyDescent="0.25">
      <c r="A888" s="86" t="s">
        <v>22</v>
      </c>
      <c r="B888" s="87" t="s">
        <v>952</v>
      </c>
      <c r="C888" s="93">
        <v>33025487</v>
      </c>
      <c r="D888" s="88" t="s">
        <v>953</v>
      </c>
      <c r="E888" s="68" t="s">
        <v>45</v>
      </c>
      <c r="F888" s="68" t="s">
        <v>44</v>
      </c>
      <c r="G888" s="68" t="s">
        <v>44</v>
      </c>
      <c r="H888" s="68" t="s">
        <v>45</v>
      </c>
      <c r="I888" s="68" t="s">
        <v>45</v>
      </c>
      <c r="J888" s="68" t="s">
        <v>45</v>
      </c>
      <c r="K888" s="68" t="s">
        <v>45</v>
      </c>
      <c r="L888" s="68" t="s">
        <v>45</v>
      </c>
      <c r="M888" s="68" t="s">
        <v>45</v>
      </c>
      <c r="N888" s="68" t="s">
        <v>45</v>
      </c>
      <c r="O888" s="68" t="s">
        <v>45</v>
      </c>
      <c r="P888" s="68" t="s">
        <v>45</v>
      </c>
      <c r="Q888" s="44">
        <f>COUNTIF(F888:P888,"ENTREGUE")/COUNTA(MESES[[#This Row],[FEV]:[DEZ]])</f>
        <v>0.18181818181818182</v>
      </c>
    </row>
    <row r="889" spans="1:17" s="39" customFormat="1" ht="15" customHeight="1" x14ac:dyDescent="0.25">
      <c r="A889" s="86" t="s">
        <v>22</v>
      </c>
      <c r="B889" s="87" t="s">
        <v>952</v>
      </c>
      <c r="C889" s="93">
        <v>33025525</v>
      </c>
      <c r="D889" s="88" t="s">
        <v>954</v>
      </c>
      <c r="E889" s="68" t="s">
        <v>45</v>
      </c>
      <c r="F889" s="68" t="s">
        <v>45</v>
      </c>
      <c r="G889" s="68" t="s">
        <v>45</v>
      </c>
      <c r="H889" s="68" t="s">
        <v>45</v>
      </c>
      <c r="I889" s="68" t="s">
        <v>45</v>
      </c>
      <c r="J889" s="68" t="s">
        <v>45</v>
      </c>
      <c r="K889" s="68" t="s">
        <v>45</v>
      </c>
      <c r="L889" s="68" t="s">
        <v>45</v>
      </c>
      <c r="M889" s="68" t="s">
        <v>45</v>
      </c>
      <c r="N889" s="68" t="s">
        <v>45</v>
      </c>
      <c r="O889" s="68" t="s">
        <v>45</v>
      </c>
      <c r="P889" s="68" t="s">
        <v>45</v>
      </c>
      <c r="Q889" s="44">
        <f>COUNTIF(F889:P889,"ENTREGUE")/COUNTA(MESES[[#This Row],[FEV]:[DEZ]])</f>
        <v>0</v>
      </c>
    </row>
    <row r="890" spans="1:17" s="39" customFormat="1" ht="15" customHeight="1" x14ac:dyDescent="0.25">
      <c r="A890" s="86" t="s">
        <v>22</v>
      </c>
      <c r="B890" s="87" t="s">
        <v>952</v>
      </c>
      <c r="C890" s="93">
        <v>33025576</v>
      </c>
      <c r="D890" s="88" t="s">
        <v>1293</v>
      </c>
      <c r="E890" s="68" t="s">
        <v>44</v>
      </c>
      <c r="F890" s="68" t="s">
        <v>44</v>
      </c>
      <c r="G890" s="68" t="s">
        <v>44</v>
      </c>
      <c r="H890" s="68" t="s">
        <v>44</v>
      </c>
      <c r="I890" s="68" t="s">
        <v>44</v>
      </c>
      <c r="J890" s="68" t="s">
        <v>44</v>
      </c>
      <c r="K890" s="68" t="s">
        <v>44</v>
      </c>
      <c r="L890" s="68" t="s">
        <v>44</v>
      </c>
      <c r="M890" s="68" t="s">
        <v>44</v>
      </c>
      <c r="N890" s="68" t="s">
        <v>44</v>
      </c>
      <c r="O890" s="68" t="s">
        <v>45</v>
      </c>
      <c r="P890" s="68" t="s">
        <v>45</v>
      </c>
      <c r="Q890" s="44">
        <f>COUNTIF(F890:P890,"ENTREGUE")/COUNTA(MESES[[#This Row],[FEV]:[DEZ]])</f>
        <v>0.81818181818181823</v>
      </c>
    </row>
    <row r="891" spans="1:17" s="39" customFormat="1" ht="15" customHeight="1" x14ac:dyDescent="0.25">
      <c r="A891" s="86" t="s">
        <v>22</v>
      </c>
      <c r="B891" s="87" t="s">
        <v>952</v>
      </c>
      <c r="C891" s="93">
        <v>33097437</v>
      </c>
      <c r="D891" s="88" t="s">
        <v>955</v>
      </c>
      <c r="E891" s="68" t="s">
        <v>44</v>
      </c>
      <c r="F891" s="68" t="s">
        <v>44</v>
      </c>
      <c r="G891" s="68" t="s">
        <v>44</v>
      </c>
      <c r="H891" s="68" t="s">
        <v>44</v>
      </c>
      <c r="I891" s="68" t="s">
        <v>44</v>
      </c>
      <c r="J891" s="68" t="s">
        <v>44</v>
      </c>
      <c r="K891" s="68" t="s">
        <v>44</v>
      </c>
      <c r="L891" s="68" t="s">
        <v>44</v>
      </c>
      <c r="M891" s="68" t="s">
        <v>44</v>
      </c>
      <c r="N891" s="68" t="s">
        <v>44</v>
      </c>
      <c r="O891" s="68" t="s">
        <v>44</v>
      </c>
      <c r="P891" s="68" t="s">
        <v>45</v>
      </c>
      <c r="Q891" s="44">
        <f>COUNTIF(F891:P891,"ENTREGUE")/COUNTA(MESES[[#This Row],[FEV]:[DEZ]])</f>
        <v>0.90909090909090906</v>
      </c>
    </row>
    <row r="892" spans="1:17" s="39" customFormat="1" ht="15" customHeight="1" x14ac:dyDescent="0.25">
      <c r="A892" s="86" t="s">
        <v>22</v>
      </c>
      <c r="B892" s="87" t="s">
        <v>236</v>
      </c>
      <c r="C892" s="93">
        <v>33008272</v>
      </c>
      <c r="D892" s="88" t="s">
        <v>956</v>
      </c>
      <c r="E892" s="68" t="s">
        <v>44</v>
      </c>
      <c r="F892" s="68" t="s">
        <v>44</v>
      </c>
      <c r="G892" s="68" t="s">
        <v>44</v>
      </c>
      <c r="H892" s="68" t="s">
        <v>44</v>
      </c>
      <c r="I892" s="68" t="s">
        <v>44</v>
      </c>
      <c r="J892" s="68" t="s">
        <v>44</v>
      </c>
      <c r="K892" s="68" t="s">
        <v>44</v>
      </c>
      <c r="L892" s="68" t="s">
        <v>44</v>
      </c>
      <c r="M892" s="68" t="s">
        <v>44</v>
      </c>
      <c r="N892" s="68" t="s">
        <v>44</v>
      </c>
      <c r="O892" s="68" t="s">
        <v>44</v>
      </c>
      <c r="P892" s="68" t="s">
        <v>44</v>
      </c>
      <c r="Q892" s="44">
        <f>COUNTIF(F892:P892,"ENTREGUE")/COUNTA(MESES[[#This Row],[FEV]:[DEZ]])</f>
        <v>1</v>
      </c>
    </row>
    <row r="893" spans="1:17" s="39" customFormat="1" ht="15" customHeight="1" x14ac:dyDescent="0.25">
      <c r="A893" s="86" t="s">
        <v>22</v>
      </c>
      <c r="B893" s="87" t="s">
        <v>236</v>
      </c>
      <c r="C893" s="93">
        <v>33008299</v>
      </c>
      <c r="D893" s="88" t="s">
        <v>957</v>
      </c>
      <c r="E893" s="68" t="s">
        <v>44</v>
      </c>
      <c r="F893" s="68" t="s">
        <v>44</v>
      </c>
      <c r="G893" s="68" t="s">
        <v>44</v>
      </c>
      <c r="H893" s="68" t="s">
        <v>44</v>
      </c>
      <c r="I893" s="68" t="s">
        <v>44</v>
      </c>
      <c r="J893" s="68" t="s">
        <v>44</v>
      </c>
      <c r="K893" s="68" t="s">
        <v>44</v>
      </c>
      <c r="L893" s="68" t="s">
        <v>44</v>
      </c>
      <c r="M893" s="68" t="s">
        <v>44</v>
      </c>
      <c r="N893" s="68" t="s">
        <v>44</v>
      </c>
      <c r="O893" s="68" t="s">
        <v>44</v>
      </c>
      <c r="P893" s="68" t="s">
        <v>44</v>
      </c>
      <c r="Q893" s="44">
        <f>COUNTIF(F893:P893,"ENTREGUE")/COUNTA(MESES[[#This Row],[FEV]:[DEZ]])</f>
        <v>1</v>
      </c>
    </row>
    <row r="894" spans="1:17" s="39" customFormat="1" ht="15" customHeight="1" x14ac:dyDescent="0.25">
      <c r="A894" s="86" t="s">
        <v>22</v>
      </c>
      <c r="B894" s="87" t="s">
        <v>236</v>
      </c>
      <c r="C894" s="93">
        <v>33008388</v>
      </c>
      <c r="D894" s="88" t="s">
        <v>958</v>
      </c>
      <c r="E894" s="68" t="s">
        <v>44</v>
      </c>
      <c r="F894" s="68" t="s">
        <v>44</v>
      </c>
      <c r="G894" s="68" t="s">
        <v>44</v>
      </c>
      <c r="H894" s="68" t="s">
        <v>44</v>
      </c>
      <c r="I894" s="68" t="s">
        <v>44</v>
      </c>
      <c r="J894" s="68" t="s">
        <v>44</v>
      </c>
      <c r="K894" s="68" t="s">
        <v>44</v>
      </c>
      <c r="L894" s="68" t="s">
        <v>44</v>
      </c>
      <c r="M894" s="68" t="s">
        <v>44</v>
      </c>
      <c r="N894" s="68" t="s">
        <v>44</v>
      </c>
      <c r="O894" s="68" t="s">
        <v>44</v>
      </c>
      <c r="P894" s="68" t="s">
        <v>44</v>
      </c>
      <c r="Q894" s="44">
        <f>COUNTIF(F894:P894,"ENTREGUE")/COUNTA(MESES[[#This Row],[FEV]:[DEZ]])</f>
        <v>1</v>
      </c>
    </row>
    <row r="895" spans="1:17" s="39" customFormat="1" ht="15" customHeight="1" x14ac:dyDescent="0.25">
      <c r="A895" s="86" t="s">
        <v>22</v>
      </c>
      <c r="B895" s="87" t="s">
        <v>236</v>
      </c>
      <c r="C895" s="93">
        <v>33008396</v>
      </c>
      <c r="D895" s="88" t="s">
        <v>959</v>
      </c>
      <c r="E895" s="68" t="s">
        <v>44</v>
      </c>
      <c r="F895" s="68" t="s">
        <v>44</v>
      </c>
      <c r="G895" s="68" t="s">
        <v>44</v>
      </c>
      <c r="H895" s="68" t="s">
        <v>44</v>
      </c>
      <c r="I895" s="68" t="s">
        <v>44</v>
      </c>
      <c r="J895" s="68" t="s">
        <v>44</v>
      </c>
      <c r="K895" s="68" t="s">
        <v>44</v>
      </c>
      <c r="L895" s="68" t="s">
        <v>45</v>
      </c>
      <c r="M895" s="68" t="s">
        <v>45</v>
      </c>
      <c r="N895" s="68" t="s">
        <v>45</v>
      </c>
      <c r="O895" s="68" t="s">
        <v>45</v>
      </c>
      <c r="P895" s="68" t="s">
        <v>45</v>
      </c>
      <c r="Q895" s="44">
        <f>COUNTIF(F895:P895,"ENTREGUE")/COUNTA(MESES[[#This Row],[FEV]:[DEZ]])</f>
        <v>0.54545454545454541</v>
      </c>
    </row>
    <row r="896" spans="1:17" s="39" customFormat="1" ht="15" customHeight="1" x14ac:dyDescent="0.25">
      <c r="A896" s="86" t="s">
        <v>22</v>
      </c>
      <c r="B896" s="87" t="s">
        <v>236</v>
      </c>
      <c r="C896" s="93">
        <v>33008418</v>
      </c>
      <c r="D896" s="88" t="s">
        <v>960</v>
      </c>
      <c r="E896" s="68" t="s">
        <v>44</v>
      </c>
      <c r="F896" s="68" t="s">
        <v>44</v>
      </c>
      <c r="G896" s="68" t="s">
        <v>44</v>
      </c>
      <c r="H896" s="68" t="s">
        <v>44</v>
      </c>
      <c r="I896" s="68" t="s">
        <v>44</v>
      </c>
      <c r="J896" s="68" t="s">
        <v>44</v>
      </c>
      <c r="K896" s="68" t="s">
        <v>44</v>
      </c>
      <c r="L896" s="68" t="s">
        <v>44</v>
      </c>
      <c r="M896" s="68" t="s">
        <v>44</v>
      </c>
      <c r="N896" s="68" t="s">
        <v>44</v>
      </c>
      <c r="O896" s="68" t="s">
        <v>44</v>
      </c>
      <c r="P896" s="68" t="s">
        <v>45</v>
      </c>
      <c r="Q896" s="44">
        <f>COUNTIF(F896:P896,"ENTREGUE")/COUNTA(MESES[[#This Row],[FEV]:[DEZ]])</f>
        <v>0.90909090909090906</v>
      </c>
    </row>
    <row r="897" spans="1:17" s="39" customFormat="1" ht="15" customHeight="1" x14ac:dyDescent="0.25">
      <c r="A897" s="86" t="s">
        <v>22</v>
      </c>
      <c r="B897" s="87" t="s">
        <v>236</v>
      </c>
      <c r="C897" s="93">
        <v>33008434</v>
      </c>
      <c r="D897" s="88" t="s">
        <v>961</v>
      </c>
      <c r="E897" s="68" t="s">
        <v>45</v>
      </c>
      <c r="F897" s="68" t="s">
        <v>45</v>
      </c>
      <c r="G897" s="68" t="s">
        <v>45</v>
      </c>
      <c r="H897" s="68" t="s">
        <v>45</v>
      </c>
      <c r="I897" s="68" t="s">
        <v>45</v>
      </c>
      <c r="J897" s="68" t="s">
        <v>45</v>
      </c>
      <c r="K897" s="68" t="s">
        <v>45</v>
      </c>
      <c r="L897" s="68" t="s">
        <v>45</v>
      </c>
      <c r="M897" s="68" t="s">
        <v>45</v>
      </c>
      <c r="N897" s="68" t="s">
        <v>45</v>
      </c>
      <c r="O897" s="68" t="s">
        <v>45</v>
      </c>
      <c r="P897" s="68" t="s">
        <v>45</v>
      </c>
      <c r="Q897" s="44">
        <f>COUNTIF(F897:P897,"ENTREGUE")/COUNTA(MESES[[#This Row],[FEV]:[DEZ]])</f>
        <v>0</v>
      </c>
    </row>
    <row r="898" spans="1:17" s="39" customFormat="1" ht="15" customHeight="1" x14ac:dyDescent="0.25">
      <c r="A898" s="86" t="s">
        <v>22</v>
      </c>
      <c r="B898" s="87" t="s">
        <v>236</v>
      </c>
      <c r="C898" s="93">
        <v>33008442</v>
      </c>
      <c r="D898" s="88" t="s">
        <v>962</v>
      </c>
      <c r="E898" s="68" t="s">
        <v>44</v>
      </c>
      <c r="F898" s="68" t="s">
        <v>44</v>
      </c>
      <c r="G898" s="68" t="s">
        <v>44</v>
      </c>
      <c r="H898" s="68" t="s">
        <v>44</v>
      </c>
      <c r="I898" s="68" t="s">
        <v>44</v>
      </c>
      <c r="J898" s="68" t="s">
        <v>44</v>
      </c>
      <c r="K898" s="68" t="s">
        <v>44</v>
      </c>
      <c r="L898" s="68" t="s">
        <v>44</v>
      </c>
      <c r="M898" s="68" t="s">
        <v>44</v>
      </c>
      <c r="N898" s="68" t="s">
        <v>44</v>
      </c>
      <c r="O898" s="68" t="s">
        <v>45</v>
      </c>
      <c r="P898" s="68" t="s">
        <v>45</v>
      </c>
      <c r="Q898" s="44">
        <f>COUNTIF(F898:P898,"ENTREGUE")/COUNTA(MESES[[#This Row],[FEV]:[DEZ]])</f>
        <v>0.81818181818181823</v>
      </c>
    </row>
    <row r="899" spans="1:17" s="39" customFormat="1" ht="15" customHeight="1" x14ac:dyDescent="0.25">
      <c r="A899" s="86" t="s">
        <v>22</v>
      </c>
      <c r="B899" s="87" t="s">
        <v>236</v>
      </c>
      <c r="C899" s="93">
        <v>33008450</v>
      </c>
      <c r="D899" s="88" t="s">
        <v>865</v>
      </c>
      <c r="E899" s="68" t="s">
        <v>44</v>
      </c>
      <c r="F899" s="68" t="s">
        <v>44</v>
      </c>
      <c r="G899" s="68" t="s">
        <v>44</v>
      </c>
      <c r="H899" s="68" t="s">
        <v>44</v>
      </c>
      <c r="I899" s="68" t="s">
        <v>44</v>
      </c>
      <c r="J899" s="68" t="s">
        <v>44</v>
      </c>
      <c r="K899" s="68" t="s">
        <v>44</v>
      </c>
      <c r="L899" s="68" t="s">
        <v>44</v>
      </c>
      <c r="M899" s="68" t="s">
        <v>44</v>
      </c>
      <c r="N899" s="68" t="s">
        <v>44</v>
      </c>
      <c r="O899" s="68" t="s">
        <v>44</v>
      </c>
      <c r="P899" s="68" t="s">
        <v>44</v>
      </c>
      <c r="Q899" s="44">
        <f>COUNTIF(F899:P899,"ENTREGUE")/COUNTA(MESES[[#This Row],[FEV]:[DEZ]])</f>
        <v>1</v>
      </c>
    </row>
    <row r="900" spans="1:17" s="39" customFormat="1" ht="15" customHeight="1" x14ac:dyDescent="0.25">
      <c r="A900" s="86" t="s">
        <v>22</v>
      </c>
      <c r="B900" s="87" t="s">
        <v>236</v>
      </c>
      <c r="C900" s="93">
        <v>33008485</v>
      </c>
      <c r="D900" s="88" t="s">
        <v>180</v>
      </c>
      <c r="E900" s="68" t="s">
        <v>44</v>
      </c>
      <c r="F900" s="68" t="s">
        <v>44</v>
      </c>
      <c r="G900" s="68" t="s">
        <v>44</v>
      </c>
      <c r="H900" s="68" t="s">
        <v>44</v>
      </c>
      <c r="I900" s="68" t="s">
        <v>44</v>
      </c>
      <c r="J900" s="68" t="s">
        <v>44</v>
      </c>
      <c r="K900" s="68" t="s">
        <v>44</v>
      </c>
      <c r="L900" s="68" t="s">
        <v>44</v>
      </c>
      <c r="M900" s="68" t="s">
        <v>45</v>
      </c>
      <c r="N900" s="68" t="s">
        <v>45</v>
      </c>
      <c r="O900" s="68" t="s">
        <v>45</v>
      </c>
      <c r="P900" s="68" t="s">
        <v>45</v>
      </c>
      <c r="Q900" s="44">
        <f>COUNTIF(F900:P900,"ENTREGUE")/COUNTA(MESES[[#This Row],[FEV]:[DEZ]])</f>
        <v>0.63636363636363635</v>
      </c>
    </row>
    <row r="901" spans="1:17" s="39" customFormat="1" ht="15" customHeight="1" x14ac:dyDescent="0.25">
      <c r="A901" s="86" t="s">
        <v>22</v>
      </c>
      <c r="B901" s="87" t="s">
        <v>236</v>
      </c>
      <c r="C901" s="93">
        <v>33008493</v>
      </c>
      <c r="D901" s="88" t="s">
        <v>963</v>
      </c>
      <c r="E901" s="68" t="s">
        <v>44</v>
      </c>
      <c r="F901" s="68" t="s">
        <v>44</v>
      </c>
      <c r="G901" s="68" t="s">
        <v>44</v>
      </c>
      <c r="H901" s="68" t="s">
        <v>44</v>
      </c>
      <c r="I901" s="68" t="s">
        <v>44</v>
      </c>
      <c r="J901" s="68" t="s">
        <v>44</v>
      </c>
      <c r="K901" s="68" t="s">
        <v>44</v>
      </c>
      <c r="L901" s="68" t="s">
        <v>44</v>
      </c>
      <c r="M901" s="68" t="s">
        <v>44</v>
      </c>
      <c r="N901" s="68" t="s">
        <v>45</v>
      </c>
      <c r="O901" s="68" t="s">
        <v>45</v>
      </c>
      <c r="P901" s="68" t="s">
        <v>45</v>
      </c>
      <c r="Q901" s="44">
        <f>COUNTIF(F901:P901,"ENTREGUE")/COUNTA(MESES[[#This Row],[FEV]:[DEZ]])</f>
        <v>0.72727272727272729</v>
      </c>
    </row>
    <row r="902" spans="1:17" s="39" customFormat="1" ht="15" customHeight="1" x14ac:dyDescent="0.25">
      <c r="A902" s="86" t="s">
        <v>22</v>
      </c>
      <c r="B902" s="87" t="s">
        <v>236</v>
      </c>
      <c r="C902" s="93">
        <v>33008663</v>
      </c>
      <c r="D902" s="88" t="s">
        <v>964</v>
      </c>
      <c r="E902" s="68" t="s">
        <v>44</v>
      </c>
      <c r="F902" s="68" t="s">
        <v>44</v>
      </c>
      <c r="G902" s="68" t="s">
        <v>44</v>
      </c>
      <c r="H902" s="68" t="s">
        <v>44</v>
      </c>
      <c r="I902" s="68" t="s">
        <v>44</v>
      </c>
      <c r="J902" s="68" t="s">
        <v>44</v>
      </c>
      <c r="K902" s="68" t="s">
        <v>44</v>
      </c>
      <c r="L902" s="68" t="s">
        <v>45</v>
      </c>
      <c r="M902" s="68" t="s">
        <v>45</v>
      </c>
      <c r="N902" s="68" t="s">
        <v>45</v>
      </c>
      <c r="O902" s="68" t="s">
        <v>45</v>
      </c>
      <c r="P902" s="68" t="s">
        <v>45</v>
      </c>
      <c r="Q902" s="44">
        <f>COUNTIF(F902:P902,"ENTREGUE")/COUNTA(MESES[[#This Row],[FEV]:[DEZ]])</f>
        <v>0.54545454545454541</v>
      </c>
    </row>
    <row r="903" spans="1:17" s="39" customFormat="1" ht="15" customHeight="1" x14ac:dyDescent="0.25">
      <c r="A903" s="86" t="s">
        <v>22</v>
      </c>
      <c r="B903" s="87" t="s">
        <v>236</v>
      </c>
      <c r="C903" s="93">
        <v>33008728</v>
      </c>
      <c r="D903" s="88" t="s">
        <v>965</v>
      </c>
      <c r="E903" s="68" t="s">
        <v>44</v>
      </c>
      <c r="F903" s="68" t="s">
        <v>44</v>
      </c>
      <c r="G903" s="68" t="s">
        <v>44</v>
      </c>
      <c r="H903" s="68" t="s">
        <v>44</v>
      </c>
      <c r="I903" s="68" t="s">
        <v>44</v>
      </c>
      <c r="J903" s="68" t="s">
        <v>44</v>
      </c>
      <c r="K903" s="68" t="s">
        <v>44</v>
      </c>
      <c r="L903" s="68" t="s">
        <v>44</v>
      </c>
      <c r="M903" s="68" t="s">
        <v>44</v>
      </c>
      <c r="N903" s="68" t="s">
        <v>44</v>
      </c>
      <c r="O903" s="68" t="s">
        <v>45</v>
      </c>
      <c r="P903" s="68" t="s">
        <v>45</v>
      </c>
      <c r="Q903" s="44">
        <f>COUNTIF(F903:P903,"ENTREGUE")/COUNTA(MESES[[#This Row],[FEV]:[DEZ]])</f>
        <v>0.81818181818181823</v>
      </c>
    </row>
    <row r="904" spans="1:17" s="39" customFormat="1" ht="15" customHeight="1" x14ac:dyDescent="0.25">
      <c r="A904" s="86" t="s">
        <v>22</v>
      </c>
      <c r="B904" s="87" t="s">
        <v>236</v>
      </c>
      <c r="C904" s="93">
        <v>33008736</v>
      </c>
      <c r="D904" s="88" t="s">
        <v>966</v>
      </c>
      <c r="E904" s="68" t="s">
        <v>44</v>
      </c>
      <c r="F904" s="68" t="s">
        <v>44</v>
      </c>
      <c r="G904" s="68" t="s">
        <v>44</v>
      </c>
      <c r="H904" s="68" t="s">
        <v>44</v>
      </c>
      <c r="I904" s="68" t="s">
        <v>44</v>
      </c>
      <c r="J904" s="68" t="s">
        <v>44</v>
      </c>
      <c r="K904" s="68" t="s">
        <v>44</v>
      </c>
      <c r="L904" s="68" t="s">
        <v>44</v>
      </c>
      <c r="M904" s="68" t="s">
        <v>45</v>
      </c>
      <c r="N904" s="68" t="s">
        <v>45</v>
      </c>
      <c r="O904" s="68" t="s">
        <v>45</v>
      </c>
      <c r="P904" s="68" t="s">
        <v>45</v>
      </c>
      <c r="Q904" s="44">
        <f>COUNTIF(F904:P904,"ENTREGUE")/COUNTA(MESES[[#This Row],[FEV]:[DEZ]])</f>
        <v>0.63636363636363635</v>
      </c>
    </row>
    <row r="905" spans="1:17" s="39" customFormat="1" ht="15" customHeight="1" x14ac:dyDescent="0.25">
      <c r="A905" s="86" t="s">
        <v>22</v>
      </c>
      <c r="B905" s="87" t="s">
        <v>236</v>
      </c>
      <c r="C905" s="93">
        <v>33008752</v>
      </c>
      <c r="D905" s="88" t="s">
        <v>967</v>
      </c>
      <c r="E905" s="68" t="s">
        <v>45</v>
      </c>
      <c r="F905" s="68" t="s">
        <v>45</v>
      </c>
      <c r="G905" s="68" t="s">
        <v>45</v>
      </c>
      <c r="H905" s="68" t="s">
        <v>45</v>
      </c>
      <c r="I905" s="68" t="s">
        <v>45</v>
      </c>
      <c r="J905" s="68" t="s">
        <v>45</v>
      </c>
      <c r="K905" s="68" t="s">
        <v>45</v>
      </c>
      <c r="L905" s="68" t="s">
        <v>45</v>
      </c>
      <c r="M905" s="68" t="s">
        <v>45</v>
      </c>
      <c r="N905" s="68" t="s">
        <v>45</v>
      </c>
      <c r="O905" s="68" t="s">
        <v>45</v>
      </c>
      <c r="P905" s="68" t="s">
        <v>45</v>
      </c>
      <c r="Q905" s="44">
        <f>COUNTIF(F905:P905,"ENTREGUE")/COUNTA(MESES[[#This Row],[FEV]:[DEZ]])</f>
        <v>0</v>
      </c>
    </row>
    <row r="906" spans="1:17" s="39" customFormat="1" ht="15" customHeight="1" x14ac:dyDescent="0.25">
      <c r="A906" s="86" t="s">
        <v>22</v>
      </c>
      <c r="B906" s="87" t="s">
        <v>236</v>
      </c>
      <c r="C906" s="93">
        <v>33008795</v>
      </c>
      <c r="D906" s="88" t="s">
        <v>968</v>
      </c>
      <c r="E906" s="68" t="s">
        <v>44</v>
      </c>
      <c r="F906" s="68" t="s">
        <v>44</v>
      </c>
      <c r="G906" s="68" t="s">
        <v>44</v>
      </c>
      <c r="H906" s="68" t="s">
        <v>44</v>
      </c>
      <c r="I906" s="68" t="s">
        <v>44</v>
      </c>
      <c r="J906" s="68" t="s">
        <v>44</v>
      </c>
      <c r="K906" s="68" t="s">
        <v>44</v>
      </c>
      <c r="L906" s="68" t="s">
        <v>44</v>
      </c>
      <c r="M906" s="68" t="s">
        <v>44</v>
      </c>
      <c r="N906" s="68" t="s">
        <v>44</v>
      </c>
      <c r="O906" s="68" t="s">
        <v>44</v>
      </c>
      <c r="P906" s="68" t="s">
        <v>44</v>
      </c>
      <c r="Q906" s="44">
        <f>COUNTIF(F906:P906,"ENTREGUE")/COUNTA(MESES[[#This Row],[FEV]:[DEZ]])</f>
        <v>1</v>
      </c>
    </row>
    <row r="907" spans="1:17" s="39" customFormat="1" ht="15" customHeight="1" x14ac:dyDescent="0.25">
      <c r="A907" s="86" t="s">
        <v>22</v>
      </c>
      <c r="B907" s="87" t="s">
        <v>236</v>
      </c>
      <c r="C907" s="93">
        <v>33008817</v>
      </c>
      <c r="D907" s="88" t="s">
        <v>969</v>
      </c>
      <c r="E907" s="68" t="s">
        <v>45</v>
      </c>
      <c r="F907" s="68" t="s">
        <v>45</v>
      </c>
      <c r="G907" s="68" t="s">
        <v>45</v>
      </c>
      <c r="H907" s="68" t="s">
        <v>45</v>
      </c>
      <c r="I907" s="68" t="s">
        <v>45</v>
      </c>
      <c r="J907" s="68" t="s">
        <v>45</v>
      </c>
      <c r="K907" s="68" t="s">
        <v>45</v>
      </c>
      <c r="L907" s="68" t="s">
        <v>45</v>
      </c>
      <c r="M907" s="68" t="s">
        <v>45</v>
      </c>
      <c r="N907" s="68" t="s">
        <v>45</v>
      </c>
      <c r="O907" s="68" t="s">
        <v>45</v>
      </c>
      <c r="P907" s="68" t="s">
        <v>45</v>
      </c>
      <c r="Q907" s="44">
        <f>COUNTIF(F907:P907,"ENTREGUE")/COUNTA(MESES[[#This Row],[FEV]:[DEZ]])</f>
        <v>0</v>
      </c>
    </row>
    <row r="908" spans="1:17" s="39" customFormat="1" ht="15" customHeight="1" x14ac:dyDescent="0.25">
      <c r="A908" s="86" t="s">
        <v>22</v>
      </c>
      <c r="B908" s="87" t="s">
        <v>236</v>
      </c>
      <c r="C908" s="93">
        <v>33008841</v>
      </c>
      <c r="D908" s="88" t="s">
        <v>970</v>
      </c>
      <c r="E908" s="68" t="s">
        <v>44</v>
      </c>
      <c r="F908" s="68" t="s">
        <v>44</v>
      </c>
      <c r="G908" s="68" t="s">
        <v>44</v>
      </c>
      <c r="H908" s="68" t="s">
        <v>44</v>
      </c>
      <c r="I908" s="68" t="s">
        <v>44</v>
      </c>
      <c r="J908" s="68" t="s">
        <v>44</v>
      </c>
      <c r="K908" s="68" t="s">
        <v>44</v>
      </c>
      <c r="L908" s="68" t="s">
        <v>44</v>
      </c>
      <c r="M908" s="68" t="s">
        <v>44</v>
      </c>
      <c r="N908" s="68" t="s">
        <v>44</v>
      </c>
      <c r="O908" s="68" t="s">
        <v>44</v>
      </c>
      <c r="P908" s="68" t="s">
        <v>44</v>
      </c>
      <c r="Q908" s="44">
        <f>COUNTIF(F908:P908,"ENTREGUE")/COUNTA(MESES[[#This Row],[FEV]:[DEZ]])</f>
        <v>1</v>
      </c>
    </row>
    <row r="909" spans="1:17" s="39" customFormat="1" ht="15" customHeight="1" x14ac:dyDescent="0.25">
      <c r="A909" s="86" t="s">
        <v>22</v>
      </c>
      <c r="B909" s="87" t="s">
        <v>236</v>
      </c>
      <c r="C909" s="93">
        <v>33008850</v>
      </c>
      <c r="D909" s="88" t="s">
        <v>971</v>
      </c>
      <c r="E909" s="68" t="s">
        <v>44</v>
      </c>
      <c r="F909" s="68" t="s">
        <v>44</v>
      </c>
      <c r="G909" s="68" t="s">
        <v>44</v>
      </c>
      <c r="H909" s="68" t="s">
        <v>44</v>
      </c>
      <c r="I909" s="68" t="s">
        <v>44</v>
      </c>
      <c r="J909" s="68" t="s">
        <v>44</v>
      </c>
      <c r="K909" s="68" t="s">
        <v>44</v>
      </c>
      <c r="L909" s="68" t="s">
        <v>44</v>
      </c>
      <c r="M909" s="68" t="s">
        <v>44</v>
      </c>
      <c r="N909" s="68" t="s">
        <v>44</v>
      </c>
      <c r="O909" s="68" t="s">
        <v>44</v>
      </c>
      <c r="P909" s="68" t="s">
        <v>44</v>
      </c>
      <c r="Q909" s="44">
        <f>COUNTIF(F909:P909,"ENTREGUE")/COUNTA(MESES[[#This Row],[FEV]:[DEZ]])</f>
        <v>1</v>
      </c>
    </row>
    <row r="910" spans="1:17" s="39" customFormat="1" ht="15" customHeight="1" x14ac:dyDescent="0.25">
      <c r="A910" s="86" t="s">
        <v>22</v>
      </c>
      <c r="B910" s="87" t="s">
        <v>236</v>
      </c>
      <c r="C910" s="93">
        <v>33008868</v>
      </c>
      <c r="D910" s="88" t="s">
        <v>972</v>
      </c>
      <c r="E910" s="68" t="s">
        <v>44</v>
      </c>
      <c r="F910" s="68" t="s">
        <v>44</v>
      </c>
      <c r="G910" s="68" t="s">
        <v>44</v>
      </c>
      <c r="H910" s="68" t="s">
        <v>44</v>
      </c>
      <c r="I910" s="68" t="s">
        <v>44</v>
      </c>
      <c r="J910" s="68" t="s">
        <v>44</v>
      </c>
      <c r="K910" s="68" t="s">
        <v>44</v>
      </c>
      <c r="L910" s="68" t="s">
        <v>44</v>
      </c>
      <c r="M910" s="68" t="s">
        <v>44</v>
      </c>
      <c r="N910" s="68" t="s">
        <v>44</v>
      </c>
      <c r="O910" s="68" t="s">
        <v>44</v>
      </c>
      <c r="P910" s="68" t="s">
        <v>44</v>
      </c>
      <c r="Q910" s="44">
        <f>COUNTIF(F910:P910,"ENTREGUE")/COUNTA(MESES[[#This Row],[FEV]:[DEZ]])</f>
        <v>1</v>
      </c>
    </row>
    <row r="911" spans="1:17" s="39" customFormat="1" ht="15" customHeight="1" x14ac:dyDescent="0.25">
      <c r="A911" s="86" t="s">
        <v>22</v>
      </c>
      <c r="B911" s="87" t="s">
        <v>236</v>
      </c>
      <c r="C911" s="93">
        <v>33008892</v>
      </c>
      <c r="D911" s="88" t="s">
        <v>973</v>
      </c>
      <c r="E911" s="68" t="s">
        <v>44</v>
      </c>
      <c r="F911" s="68" t="s">
        <v>44</v>
      </c>
      <c r="G911" s="68" t="s">
        <v>44</v>
      </c>
      <c r="H911" s="68" t="s">
        <v>44</v>
      </c>
      <c r="I911" s="68" t="s">
        <v>44</v>
      </c>
      <c r="J911" s="68" t="s">
        <v>44</v>
      </c>
      <c r="K911" s="68" t="s">
        <v>44</v>
      </c>
      <c r="L911" s="68" t="s">
        <v>44</v>
      </c>
      <c r="M911" s="68" t="s">
        <v>44</v>
      </c>
      <c r="N911" s="68" t="s">
        <v>44</v>
      </c>
      <c r="O911" s="68" t="s">
        <v>44</v>
      </c>
      <c r="P911" s="68" t="s">
        <v>44</v>
      </c>
      <c r="Q911" s="44">
        <f>COUNTIF(F911:P911,"ENTREGUE")/COUNTA(MESES[[#This Row],[FEV]:[DEZ]])</f>
        <v>1</v>
      </c>
    </row>
    <row r="912" spans="1:17" s="39" customFormat="1" ht="15" customHeight="1" x14ac:dyDescent="0.25">
      <c r="A912" s="86" t="s">
        <v>22</v>
      </c>
      <c r="B912" s="87" t="s">
        <v>236</v>
      </c>
      <c r="C912" s="93">
        <v>33008957</v>
      </c>
      <c r="D912" s="88" t="s">
        <v>974</v>
      </c>
      <c r="E912" s="68" t="s">
        <v>44</v>
      </c>
      <c r="F912" s="68" t="s">
        <v>44</v>
      </c>
      <c r="G912" s="68" t="s">
        <v>44</v>
      </c>
      <c r="H912" s="68" t="s">
        <v>44</v>
      </c>
      <c r="I912" s="68" t="s">
        <v>44</v>
      </c>
      <c r="J912" s="68" t="s">
        <v>44</v>
      </c>
      <c r="K912" s="68" t="s">
        <v>44</v>
      </c>
      <c r="L912" s="68" t="s">
        <v>44</v>
      </c>
      <c r="M912" s="68" t="s">
        <v>44</v>
      </c>
      <c r="N912" s="68" t="s">
        <v>44</v>
      </c>
      <c r="O912" s="68" t="s">
        <v>44</v>
      </c>
      <c r="P912" s="68" t="s">
        <v>44</v>
      </c>
      <c r="Q912" s="44">
        <f>COUNTIF(F912:P912,"ENTREGUE")/COUNTA(MESES[[#This Row],[FEV]:[DEZ]])</f>
        <v>1</v>
      </c>
    </row>
    <row r="913" spans="1:17" s="39" customFormat="1" ht="15" customHeight="1" x14ac:dyDescent="0.25">
      <c r="A913" s="86" t="s">
        <v>22</v>
      </c>
      <c r="B913" s="87" t="s">
        <v>236</v>
      </c>
      <c r="C913" s="93">
        <v>33008981</v>
      </c>
      <c r="D913" s="88" t="s">
        <v>975</v>
      </c>
      <c r="E913" s="68" t="s">
        <v>45</v>
      </c>
      <c r="F913" s="68" t="s">
        <v>45</v>
      </c>
      <c r="G913" s="68" t="s">
        <v>45</v>
      </c>
      <c r="H913" s="68" t="s">
        <v>45</v>
      </c>
      <c r="I913" s="68" t="s">
        <v>45</v>
      </c>
      <c r="J913" s="68" t="s">
        <v>45</v>
      </c>
      <c r="K913" s="68" t="s">
        <v>45</v>
      </c>
      <c r="L913" s="68" t="s">
        <v>45</v>
      </c>
      <c r="M913" s="68" t="s">
        <v>45</v>
      </c>
      <c r="N913" s="68" t="s">
        <v>45</v>
      </c>
      <c r="O913" s="68" t="s">
        <v>45</v>
      </c>
      <c r="P913" s="68" t="s">
        <v>45</v>
      </c>
      <c r="Q913" s="44">
        <f>COUNTIF(F913:P913,"ENTREGUE")/COUNTA(MESES[[#This Row],[FEV]:[DEZ]])</f>
        <v>0</v>
      </c>
    </row>
    <row r="914" spans="1:17" s="39" customFormat="1" ht="15" customHeight="1" x14ac:dyDescent="0.25">
      <c r="A914" s="86" t="s">
        <v>22</v>
      </c>
      <c r="B914" s="87" t="s">
        <v>236</v>
      </c>
      <c r="C914" s="93">
        <v>33009007</v>
      </c>
      <c r="D914" s="88" t="s">
        <v>976</v>
      </c>
      <c r="E914" s="68" t="s">
        <v>44</v>
      </c>
      <c r="F914" s="68" t="s">
        <v>44</v>
      </c>
      <c r="G914" s="68" t="s">
        <v>44</v>
      </c>
      <c r="H914" s="68" t="s">
        <v>44</v>
      </c>
      <c r="I914" s="68" t="s">
        <v>44</v>
      </c>
      <c r="J914" s="68" t="s">
        <v>44</v>
      </c>
      <c r="K914" s="68" t="s">
        <v>44</v>
      </c>
      <c r="L914" s="68" t="s">
        <v>44</v>
      </c>
      <c r="M914" s="68" t="s">
        <v>44</v>
      </c>
      <c r="N914" s="68" t="s">
        <v>44</v>
      </c>
      <c r="O914" s="68" t="s">
        <v>44</v>
      </c>
      <c r="P914" s="68" t="s">
        <v>45</v>
      </c>
      <c r="Q914" s="44">
        <f>COUNTIF(F914:P914,"ENTREGUE")/COUNTA(MESES[[#This Row],[FEV]:[DEZ]])</f>
        <v>0.90909090909090906</v>
      </c>
    </row>
    <row r="915" spans="1:17" s="39" customFormat="1" ht="15" customHeight="1" x14ac:dyDescent="0.25">
      <c r="A915" s="86" t="s">
        <v>22</v>
      </c>
      <c r="B915" s="87" t="s">
        <v>236</v>
      </c>
      <c r="C915" s="93">
        <v>33009120</v>
      </c>
      <c r="D915" s="88" t="s">
        <v>977</v>
      </c>
      <c r="E915" s="68" t="s">
        <v>44</v>
      </c>
      <c r="F915" s="68" t="s">
        <v>44</v>
      </c>
      <c r="G915" s="68" t="s">
        <v>44</v>
      </c>
      <c r="H915" s="68" t="s">
        <v>44</v>
      </c>
      <c r="I915" s="68" t="s">
        <v>44</v>
      </c>
      <c r="J915" s="68" t="s">
        <v>44</v>
      </c>
      <c r="K915" s="68" t="s">
        <v>44</v>
      </c>
      <c r="L915" s="68" t="s">
        <v>44</v>
      </c>
      <c r="M915" s="68" t="s">
        <v>44</v>
      </c>
      <c r="N915" s="68" t="s">
        <v>44</v>
      </c>
      <c r="O915" s="68" t="s">
        <v>44</v>
      </c>
      <c r="P915" s="68" t="s">
        <v>44</v>
      </c>
      <c r="Q915" s="44">
        <f>COUNTIF(F915:P915,"ENTREGUE")/COUNTA(MESES[[#This Row],[FEV]:[DEZ]])</f>
        <v>1</v>
      </c>
    </row>
    <row r="916" spans="1:17" s="39" customFormat="1" ht="15" customHeight="1" x14ac:dyDescent="0.25">
      <c r="A916" s="86" t="s">
        <v>22</v>
      </c>
      <c r="B916" s="87" t="s">
        <v>236</v>
      </c>
      <c r="C916" s="93">
        <v>33010110</v>
      </c>
      <c r="D916" s="88" t="s">
        <v>978</v>
      </c>
      <c r="E916" s="68" t="s">
        <v>44</v>
      </c>
      <c r="F916" s="68" t="s">
        <v>44</v>
      </c>
      <c r="G916" s="68" t="s">
        <v>44</v>
      </c>
      <c r="H916" s="68" t="s">
        <v>44</v>
      </c>
      <c r="I916" s="68" t="s">
        <v>44</v>
      </c>
      <c r="J916" s="68" t="s">
        <v>44</v>
      </c>
      <c r="K916" s="68" t="s">
        <v>44</v>
      </c>
      <c r="L916" s="68" t="s">
        <v>44</v>
      </c>
      <c r="M916" s="68" t="s">
        <v>44</v>
      </c>
      <c r="N916" s="68" t="s">
        <v>44</v>
      </c>
      <c r="O916" s="68" t="s">
        <v>44</v>
      </c>
      <c r="P916" s="68" t="s">
        <v>44</v>
      </c>
      <c r="Q916" s="44">
        <f>COUNTIF(F916:P916,"ENTREGUE")/COUNTA(MESES[[#This Row],[FEV]:[DEZ]])</f>
        <v>1</v>
      </c>
    </row>
    <row r="917" spans="1:17" s="39" customFormat="1" ht="15" customHeight="1" x14ac:dyDescent="0.25">
      <c r="A917" s="86" t="s">
        <v>22</v>
      </c>
      <c r="B917" s="87" t="s">
        <v>236</v>
      </c>
      <c r="C917" s="93">
        <v>33010170</v>
      </c>
      <c r="D917" s="88" t="s">
        <v>979</v>
      </c>
      <c r="E917" s="68" t="s">
        <v>45</v>
      </c>
      <c r="F917" s="68" t="s">
        <v>45</v>
      </c>
      <c r="G917" s="68" t="s">
        <v>45</v>
      </c>
      <c r="H917" s="68" t="s">
        <v>45</v>
      </c>
      <c r="I917" s="68" t="s">
        <v>45</v>
      </c>
      <c r="J917" s="68" t="s">
        <v>45</v>
      </c>
      <c r="K917" s="68" t="s">
        <v>45</v>
      </c>
      <c r="L917" s="68" t="s">
        <v>45</v>
      </c>
      <c r="M917" s="68" t="s">
        <v>45</v>
      </c>
      <c r="N917" s="68" t="s">
        <v>45</v>
      </c>
      <c r="O917" s="68" t="s">
        <v>45</v>
      </c>
      <c r="P917" s="68" t="s">
        <v>45</v>
      </c>
      <c r="Q917" s="44">
        <f>COUNTIF(F917:P917,"ENTREGUE")/COUNTA(MESES[[#This Row],[FEV]:[DEZ]])</f>
        <v>0</v>
      </c>
    </row>
    <row r="918" spans="1:17" s="39" customFormat="1" ht="15" customHeight="1" x14ac:dyDescent="0.25">
      <c r="A918" s="86" t="s">
        <v>22</v>
      </c>
      <c r="B918" s="87" t="s">
        <v>236</v>
      </c>
      <c r="C918" s="93">
        <v>33010269</v>
      </c>
      <c r="D918" s="88" t="s">
        <v>980</v>
      </c>
      <c r="E918" s="68" t="s">
        <v>44</v>
      </c>
      <c r="F918" s="68" t="s">
        <v>44</v>
      </c>
      <c r="G918" s="68" t="s">
        <v>44</v>
      </c>
      <c r="H918" s="68" t="s">
        <v>44</v>
      </c>
      <c r="I918" s="68" t="s">
        <v>44</v>
      </c>
      <c r="J918" s="68" t="s">
        <v>44</v>
      </c>
      <c r="K918" s="68" t="s">
        <v>44</v>
      </c>
      <c r="L918" s="68" t="s">
        <v>45</v>
      </c>
      <c r="M918" s="68" t="s">
        <v>45</v>
      </c>
      <c r="N918" s="68" t="s">
        <v>45</v>
      </c>
      <c r="O918" s="68" t="s">
        <v>45</v>
      </c>
      <c r="P918" s="68" t="s">
        <v>45</v>
      </c>
      <c r="Q918" s="44">
        <f>COUNTIF(F918:P918,"ENTREGUE")/COUNTA(MESES[[#This Row],[FEV]:[DEZ]])</f>
        <v>0.54545454545454541</v>
      </c>
    </row>
    <row r="919" spans="1:17" s="39" customFormat="1" ht="15" customHeight="1" x14ac:dyDescent="0.25">
      <c r="A919" s="86" t="s">
        <v>22</v>
      </c>
      <c r="B919" s="87" t="s">
        <v>236</v>
      </c>
      <c r="C919" s="93">
        <v>33010315</v>
      </c>
      <c r="D919" s="88" t="s">
        <v>981</v>
      </c>
      <c r="E919" s="68" t="s">
        <v>44</v>
      </c>
      <c r="F919" s="68" t="s">
        <v>44</v>
      </c>
      <c r="G919" s="68" t="s">
        <v>44</v>
      </c>
      <c r="H919" s="68" t="s">
        <v>44</v>
      </c>
      <c r="I919" s="68" t="s">
        <v>44</v>
      </c>
      <c r="J919" s="68" t="s">
        <v>44</v>
      </c>
      <c r="K919" s="68" t="s">
        <v>44</v>
      </c>
      <c r="L919" s="68" t="s">
        <v>44</v>
      </c>
      <c r="M919" s="68" t="s">
        <v>44</v>
      </c>
      <c r="N919" s="68" t="s">
        <v>44</v>
      </c>
      <c r="O919" s="68" t="s">
        <v>44</v>
      </c>
      <c r="P919" s="68" t="s">
        <v>44</v>
      </c>
      <c r="Q919" s="44">
        <f>COUNTIF(F919:P919,"ENTREGUE")/COUNTA(MESES[[#This Row],[FEV]:[DEZ]])</f>
        <v>1</v>
      </c>
    </row>
    <row r="920" spans="1:17" s="39" customFormat="1" ht="15" customHeight="1" x14ac:dyDescent="0.25">
      <c r="A920" s="86" t="s">
        <v>22</v>
      </c>
      <c r="B920" s="87" t="s">
        <v>236</v>
      </c>
      <c r="C920" s="93">
        <v>33010528</v>
      </c>
      <c r="D920" s="88" t="s">
        <v>982</v>
      </c>
      <c r="E920" s="68" t="s">
        <v>44</v>
      </c>
      <c r="F920" s="68" t="s">
        <v>44</v>
      </c>
      <c r="G920" s="68" t="s">
        <v>44</v>
      </c>
      <c r="H920" s="68" t="s">
        <v>44</v>
      </c>
      <c r="I920" s="68" t="s">
        <v>44</v>
      </c>
      <c r="J920" s="68" t="s">
        <v>44</v>
      </c>
      <c r="K920" s="68" t="s">
        <v>44</v>
      </c>
      <c r="L920" s="68" t="s">
        <v>44</v>
      </c>
      <c r="M920" s="68" t="s">
        <v>44</v>
      </c>
      <c r="N920" s="68" t="s">
        <v>44</v>
      </c>
      <c r="O920" s="68" t="s">
        <v>44</v>
      </c>
      <c r="P920" s="68" t="s">
        <v>44</v>
      </c>
      <c r="Q920" s="44">
        <f>COUNTIF(F920:P920,"ENTREGUE")/COUNTA(MESES[[#This Row],[FEV]:[DEZ]])</f>
        <v>1</v>
      </c>
    </row>
    <row r="921" spans="1:17" s="39" customFormat="1" ht="15" customHeight="1" x14ac:dyDescent="0.25">
      <c r="A921" s="86" t="s">
        <v>22</v>
      </c>
      <c r="B921" s="87" t="s">
        <v>236</v>
      </c>
      <c r="C921" s="93">
        <v>33010650</v>
      </c>
      <c r="D921" s="88" t="s">
        <v>983</v>
      </c>
      <c r="E921" s="68" t="s">
        <v>44</v>
      </c>
      <c r="F921" s="68" t="s">
        <v>44</v>
      </c>
      <c r="G921" s="68" t="s">
        <v>44</v>
      </c>
      <c r="H921" s="68" t="s">
        <v>44</v>
      </c>
      <c r="I921" s="68" t="s">
        <v>44</v>
      </c>
      <c r="J921" s="68" t="s">
        <v>44</v>
      </c>
      <c r="K921" s="68" t="s">
        <v>44</v>
      </c>
      <c r="L921" s="68" t="s">
        <v>44</v>
      </c>
      <c r="M921" s="68" t="s">
        <v>44</v>
      </c>
      <c r="N921" s="68" t="s">
        <v>44</v>
      </c>
      <c r="O921" s="68" t="s">
        <v>44</v>
      </c>
      <c r="P921" s="68" t="s">
        <v>44</v>
      </c>
      <c r="Q921" s="44">
        <f>COUNTIF(F921:P921,"ENTREGUE")/COUNTA(MESES[[#This Row],[FEV]:[DEZ]])</f>
        <v>1</v>
      </c>
    </row>
    <row r="922" spans="1:17" s="39" customFormat="1" ht="15" customHeight="1" x14ac:dyDescent="0.25">
      <c r="A922" s="86" t="s">
        <v>22</v>
      </c>
      <c r="B922" s="87" t="s">
        <v>236</v>
      </c>
      <c r="C922" s="93">
        <v>33010889</v>
      </c>
      <c r="D922" s="88" t="s">
        <v>984</v>
      </c>
      <c r="E922" s="68" t="s">
        <v>44</v>
      </c>
      <c r="F922" s="68" t="s">
        <v>44</v>
      </c>
      <c r="G922" s="68" t="s">
        <v>44</v>
      </c>
      <c r="H922" s="68" t="s">
        <v>44</v>
      </c>
      <c r="I922" s="68" t="s">
        <v>44</v>
      </c>
      <c r="J922" s="68" t="s">
        <v>44</v>
      </c>
      <c r="K922" s="68" t="s">
        <v>44</v>
      </c>
      <c r="L922" s="68" t="s">
        <v>44</v>
      </c>
      <c r="M922" s="68" t="s">
        <v>44</v>
      </c>
      <c r="N922" s="68" t="s">
        <v>44</v>
      </c>
      <c r="O922" s="68" t="s">
        <v>44</v>
      </c>
      <c r="P922" s="68" t="s">
        <v>44</v>
      </c>
      <c r="Q922" s="44">
        <f>COUNTIF(F922:P922,"ENTREGUE")/COUNTA(MESES[[#This Row],[FEV]:[DEZ]])</f>
        <v>1</v>
      </c>
    </row>
    <row r="923" spans="1:17" s="39" customFormat="1" ht="15" customHeight="1" x14ac:dyDescent="0.25">
      <c r="A923" s="86" t="s">
        <v>22</v>
      </c>
      <c r="B923" s="87" t="s">
        <v>236</v>
      </c>
      <c r="C923" s="93">
        <v>33011095</v>
      </c>
      <c r="D923" s="88" t="s">
        <v>985</v>
      </c>
      <c r="E923" s="68" t="s">
        <v>44</v>
      </c>
      <c r="F923" s="68" t="s">
        <v>44</v>
      </c>
      <c r="G923" s="68" t="s">
        <v>44</v>
      </c>
      <c r="H923" s="68" t="s">
        <v>44</v>
      </c>
      <c r="I923" s="68" t="s">
        <v>44</v>
      </c>
      <c r="J923" s="68" t="s">
        <v>44</v>
      </c>
      <c r="K923" s="68" t="s">
        <v>44</v>
      </c>
      <c r="L923" s="68" t="s">
        <v>44</v>
      </c>
      <c r="M923" s="68" t="s">
        <v>44</v>
      </c>
      <c r="N923" s="68" t="s">
        <v>44</v>
      </c>
      <c r="O923" s="68" t="s">
        <v>44</v>
      </c>
      <c r="P923" s="68" t="s">
        <v>44</v>
      </c>
      <c r="Q923" s="44">
        <f>COUNTIF(F923:P923,"ENTREGUE")/COUNTA(MESES[[#This Row],[FEV]:[DEZ]])</f>
        <v>1</v>
      </c>
    </row>
    <row r="924" spans="1:17" s="39" customFormat="1" ht="15" customHeight="1" x14ac:dyDescent="0.25">
      <c r="A924" s="86" t="s">
        <v>22</v>
      </c>
      <c r="B924" s="87" t="s">
        <v>236</v>
      </c>
      <c r="C924" s="93">
        <v>33011311</v>
      </c>
      <c r="D924" s="88" t="s">
        <v>986</v>
      </c>
      <c r="E924" s="68" t="s">
        <v>44</v>
      </c>
      <c r="F924" s="68" t="s">
        <v>44</v>
      </c>
      <c r="G924" s="68" t="s">
        <v>44</v>
      </c>
      <c r="H924" s="68" t="s">
        <v>44</v>
      </c>
      <c r="I924" s="68" t="s">
        <v>44</v>
      </c>
      <c r="J924" s="68" t="s">
        <v>44</v>
      </c>
      <c r="K924" s="68" t="s">
        <v>44</v>
      </c>
      <c r="L924" s="68" t="s">
        <v>44</v>
      </c>
      <c r="M924" s="68" t="s">
        <v>44</v>
      </c>
      <c r="N924" s="68" t="s">
        <v>44</v>
      </c>
      <c r="O924" s="68" t="s">
        <v>44</v>
      </c>
      <c r="P924" s="68" t="s">
        <v>44</v>
      </c>
      <c r="Q924" s="44">
        <f>COUNTIF(F924:P924,"ENTREGUE")/COUNTA(MESES[[#This Row],[FEV]:[DEZ]])</f>
        <v>1</v>
      </c>
    </row>
    <row r="925" spans="1:17" s="39" customFormat="1" ht="15" customHeight="1" x14ac:dyDescent="0.25">
      <c r="A925" s="86" t="s">
        <v>22</v>
      </c>
      <c r="B925" s="87" t="s">
        <v>236</v>
      </c>
      <c r="C925" s="93">
        <v>33011400</v>
      </c>
      <c r="D925" s="88" t="s">
        <v>987</v>
      </c>
      <c r="E925" s="68" t="s">
        <v>44</v>
      </c>
      <c r="F925" s="68" t="s">
        <v>44</v>
      </c>
      <c r="G925" s="68" t="s">
        <v>44</v>
      </c>
      <c r="H925" s="68" t="s">
        <v>44</v>
      </c>
      <c r="I925" s="68" t="s">
        <v>44</v>
      </c>
      <c r="J925" s="68" t="s">
        <v>44</v>
      </c>
      <c r="K925" s="68" t="s">
        <v>44</v>
      </c>
      <c r="L925" s="68" t="s">
        <v>44</v>
      </c>
      <c r="M925" s="68" t="s">
        <v>44</v>
      </c>
      <c r="N925" s="68" t="s">
        <v>44</v>
      </c>
      <c r="O925" s="68" t="s">
        <v>44</v>
      </c>
      <c r="P925" s="68" t="s">
        <v>44</v>
      </c>
      <c r="Q925" s="44">
        <f>COUNTIF(F925:P925,"ENTREGUE")/COUNTA(MESES[[#This Row],[FEV]:[DEZ]])</f>
        <v>1</v>
      </c>
    </row>
    <row r="926" spans="1:17" s="39" customFormat="1" ht="15" customHeight="1" x14ac:dyDescent="0.25">
      <c r="A926" s="86" t="s">
        <v>22</v>
      </c>
      <c r="B926" s="87" t="s">
        <v>236</v>
      </c>
      <c r="C926" s="93">
        <v>33011427</v>
      </c>
      <c r="D926" s="88" t="s">
        <v>988</v>
      </c>
      <c r="E926" s="68" t="s">
        <v>44</v>
      </c>
      <c r="F926" s="68" t="s">
        <v>44</v>
      </c>
      <c r="G926" s="68" t="s">
        <v>44</v>
      </c>
      <c r="H926" s="68" t="s">
        <v>44</v>
      </c>
      <c r="I926" s="68" t="s">
        <v>44</v>
      </c>
      <c r="J926" s="68" t="s">
        <v>44</v>
      </c>
      <c r="K926" s="68" t="s">
        <v>44</v>
      </c>
      <c r="L926" s="68" t="s">
        <v>44</v>
      </c>
      <c r="M926" s="68" t="s">
        <v>45</v>
      </c>
      <c r="N926" s="68" t="s">
        <v>44</v>
      </c>
      <c r="O926" s="68" t="s">
        <v>45</v>
      </c>
      <c r="P926" s="68" t="s">
        <v>45</v>
      </c>
      <c r="Q926" s="44">
        <f>COUNTIF(F926:P926,"ENTREGUE")/COUNTA(MESES[[#This Row],[FEV]:[DEZ]])</f>
        <v>0.72727272727272729</v>
      </c>
    </row>
    <row r="927" spans="1:17" s="39" customFormat="1" ht="15" customHeight="1" x14ac:dyDescent="0.25">
      <c r="A927" s="86" t="s">
        <v>22</v>
      </c>
      <c r="B927" s="87" t="s">
        <v>236</v>
      </c>
      <c r="C927" s="93">
        <v>33011435</v>
      </c>
      <c r="D927" s="88" t="s">
        <v>989</v>
      </c>
      <c r="E927" s="68" t="s">
        <v>44</v>
      </c>
      <c r="F927" s="68" t="s">
        <v>44</v>
      </c>
      <c r="G927" s="68" t="s">
        <v>44</v>
      </c>
      <c r="H927" s="68" t="s">
        <v>44</v>
      </c>
      <c r="I927" s="68" t="s">
        <v>45</v>
      </c>
      <c r="J927" s="68" t="s">
        <v>45</v>
      </c>
      <c r="K927" s="68" t="s">
        <v>45</v>
      </c>
      <c r="L927" s="68" t="s">
        <v>45</v>
      </c>
      <c r="M927" s="68" t="s">
        <v>45</v>
      </c>
      <c r="N927" s="68" t="s">
        <v>45</v>
      </c>
      <c r="O927" s="68" t="s">
        <v>45</v>
      </c>
      <c r="P927" s="68" t="s">
        <v>45</v>
      </c>
      <c r="Q927" s="44">
        <f>COUNTIF(F927:P927,"ENTREGUE")/COUNTA(MESES[[#This Row],[FEV]:[DEZ]])</f>
        <v>0.27272727272727271</v>
      </c>
    </row>
    <row r="928" spans="1:17" s="39" customFormat="1" ht="15" customHeight="1" x14ac:dyDescent="0.25">
      <c r="A928" s="86" t="s">
        <v>22</v>
      </c>
      <c r="B928" s="87" t="s">
        <v>236</v>
      </c>
      <c r="C928" s="93">
        <v>33011460</v>
      </c>
      <c r="D928" s="88" t="s">
        <v>990</v>
      </c>
      <c r="E928" s="68" t="s">
        <v>44</v>
      </c>
      <c r="F928" s="68" t="s">
        <v>44</v>
      </c>
      <c r="G928" s="68" t="s">
        <v>44</v>
      </c>
      <c r="H928" s="68" t="s">
        <v>44</v>
      </c>
      <c r="I928" s="68" t="s">
        <v>44</v>
      </c>
      <c r="J928" s="68" t="s">
        <v>45</v>
      </c>
      <c r="K928" s="68" t="s">
        <v>44</v>
      </c>
      <c r="L928" s="68" t="s">
        <v>44</v>
      </c>
      <c r="M928" s="68" t="s">
        <v>44</v>
      </c>
      <c r="N928" s="68" t="s">
        <v>44</v>
      </c>
      <c r="O928" s="68" t="s">
        <v>44</v>
      </c>
      <c r="P928" s="68" t="s">
        <v>44</v>
      </c>
      <c r="Q928" s="44">
        <f>COUNTIF(F928:P928,"ENTREGUE")/COUNTA(MESES[[#This Row],[FEV]:[DEZ]])</f>
        <v>0.90909090909090906</v>
      </c>
    </row>
    <row r="929" spans="1:17" s="39" customFormat="1" ht="15" customHeight="1" x14ac:dyDescent="0.25">
      <c r="A929" s="86" t="s">
        <v>22</v>
      </c>
      <c r="B929" s="87" t="s">
        <v>236</v>
      </c>
      <c r="C929" s="93">
        <v>33011621</v>
      </c>
      <c r="D929" s="88" t="s">
        <v>991</v>
      </c>
      <c r="E929" s="68" t="s">
        <v>44</v>
      </c>
      <c r="F929" s="68" t="s">
        <v>44</v>
      </c>
      <c r="G929" s="68" t="s">
        <v>44</v>
      </c>
      <c r="H929" s="68" t="s">
        <v>44</v>
      </c>
      <c r="I929" s="68" t="s">
        <v>44</v>
      </c>
      <c r="J929" s="68" t="s">
        <v>44</v>
      </c>
      <c r="K929" s="68" t="s">
        <v>44</v>
      </c>
      <c r="L929" s="68" t="s">
        <v>44</v>
      </c>
      <c r="M929" s="68" t="s">
        <v>45</v>
      </c>
      <c r="N929" s="68" t="s">
        <v>45</v>
      </c>
      <c r="O929" s="68" t="s">
        <v>45</v>
      </c>
      <c r="P929" s="68" t="s">
        <v>45</v>
      </c>
      <c r="Q929" s="44">
        <f>COUNTIF(F929:P929,"ENTREGUE")/COUNTA(MESES[[#This Row],[FEV]:[DEZ]])</f>
        <v>0.63636363636363635</v>
      </c>
    </row>
    <row r="930" spans="1:17" s="39" customFormat="1" ht="15" customHeight="1" x14ac:dyDescent="0.25">
      <c r="A930" s="86" t="s">
        <v>22</v>
      </c>
      <c r="B930" s="87" t="s">
        <v>236</v>
      </c>
      <c r="C930" s="93">
        <v>33011842</v>
      </c>
      <c r="D930" s="88" t="s">
        <v>992</v>
      </c>
      <c r="E930" s="68" t="s">
        <v>44</v>
      </c>
      <c r="F930" s="68" t="s">
        <v>44</v>
      </c>
      <c r="G930" s="68" t="s">
        <v>44</v>
      </c>
      <c r="H930" s="68" t="s">
        <v>44</v>
      </c>
      <c r="I930" s="68" t="s">
        <v>44</v>
      </c>
      <c r="J930" s="68" t="s">
        <v>44</v>
      </c>
      <c r="K930" s="68" t="s">
        <v>44</v>
      </c>
      <c r="L930" s="68" t="s">
        <v>44</v>
      </c>
      <c r="M930" s="68" t="s">
        <v>44</v>
      </c>
      <c r="N930" s="68" t="s">
        <v>44</v>
      </c>
      <c r="O930" s="68" t="s">
        <v>44</v>
      </c>
      <c r="P930" s="68" t="s">
        <v>44</v>
      </c>
      <c r="Q930" s="44">
        <f>COUNTIF(F930:P930,"ENTREGUE")/COUNTA(MESES[[#This Row],[FEV]:[DEZ]])</f>
        <v>1</v>
      </c>
    </row>
    <row r="931" spans="1:17" s="39" customFormat="1" ht="15" customHeight="1" x14ac:dyDescent="0.25">
      <c r="A931" s="86" t="s">
        <v>22</v>
      </c>
      <c r="B931" s="87" t="s">
        <v>236</v>
      </c>
      <c r="C931" s="93">
        <v>33012040</v>
      </c>
      <c r="D931" s="88" t="s">
        <v>993</v>
      </c>
      <c r="E931" s="68" t="s">
        <v>44</v>
      </c>
      <c r="F931" s="68" t="s">
        <v>44</v>
      </c>
      <c r="G931" s="68" t="s">
        <v>44</v>
      </c>
      <c r="H931" s="68" t="s">
        <v>44</v>
      </c>
      <c r="I931" s="68" t="s">
        <v>44</v>
      </c>
      <c r="J931" s="68" t="s">
        <v>45</v>
      </c>
      <c r="K931" s="68" t="s">
        <v>45</v>
      </c>
      <c r="L931" s="68" t="s">
        <v>45</v>
      </c>
      <c r="M931" s="68" t="s">
        <v>45</v>
      </c>
      <c r="N931" s="68" t="s">
        <v>45</v>
      </c>
      <c r="O931" s="68" t="s">
        <v>45</v>
      </c>
      <c r="P931" s="68" t="s">
        <v>45</v>
      </c>
      <c r="Q931" s="44">
        <f>COUNTIF(F931:P931,"ENTREGUE")/COUNTA(MESES[[#This Row],[FEV]:[DEZ]])</f>
        <v>0.36363636363636365</v>
      </c>
    </row>
    <row r="932" spans="1:17" s="39" customFormat="1" ht="15" customHeight="1" x14ac:dyDescent="0.25">
      <c r="A932" s="86" t="s">
        <v>22</v>
      </c>
      <c r="B932" s="87" t="s">
        <v>236</v>
      </c>
      <c r="C932" s="93">
        <v>33012083</v>
      </c>
      <c r="D932" s="88" t="s">
        <v>994</v>
      </c>
      <c r="E932" s="68" t="s">
        <v>44</v>
      </c>
      <c r="F932" s="68" t="s">
        <v>44</v>
      </c>
      <c r="G932" s="68" t="s">
        <v>45</v>
      </c>
      <c r="H932" s="68" t="s">
        <v>45</v>
      </c>
      <c r="I932" s="68" t="s">
        <v>45</v>
      </c>
      <c r="J932" s="68" t="s">
        <v>45</v>
      </c>
      <c r="K932" s="68" t="s">
        <v>45</v>
      </c>
      <c r="L932" s="68" t="s">
        <v>45</v>
      </c>
      <c r="M932" s="68" t="s">
        <v>45</v>
      </c>
      <c r="N932" s="68" t="s">
        <v>45</v>
      </c>
      <c r="O932" s="68" t="s">
        <v>45</v>
      </c>
      <c r="P932" s="68" t="s">
        <v>45</v>
      </c>
      <c r="Q932" s="44">
        <f>COUNTIF(F932:P932,"ENTREGUE")/COUNTA(MESES[[#This Row],[FEV]:[DEZ]])</f>
        <v>9.0909090909090912E-2</v>
      </c>
    </row>
    <row r="933" spans="1:17" s="39" customFormat="1" ht="15" customHeight="1" x14ac:dyDescent="0.25">
      <c r="A933" s="86" t="s">
        <v>22</v>
      </c>
      <c r="B933" s="87" t="s">
        <v>236</v>
      </c>
      <c r="C933" s="93">
        <v>33093938</v>
      </c>
      <c r="D933" s="88" t="s">
        <v>995</v>
      </c>
      <c r="E933" s="68" t="s">
        <v>44</v>
      </c>
      <c r="F933" s="68" t="s">
        <v>44</v>
      </c>
      <c r="G933" s="68" t="s">
        <v>44</v>
      </c>
      <c r="H933" s="68" t="s">
        <v>44</v>
      </c>
      <c r="I933" s="68" t="s">
        <v>44</v>
      </c>
      <c r="J933" s="68" t="s">
        <v>44</v>
      </c>
      <c r="K933" s="68" t="s">
        <v>44</v>
      </c>
      <c r="L933" s="68" t="s">
        <v>44</v>
      </c>
      <c r="M933" s="68" t="s">
        <v>44</v>
      </c>
      <c r="N933" s="68" t="s">
        <v>45</v>
      </c>
      <c r="O933" s="68" t="s">
        <v>45</v>
      </c>
      <c r="P933" s="68" t="s">
        <v>45</v>
      </c>
      <c r="Q933" s="44">
        <f>COUNTIF(F933:P933,"ENTREGUE")/COUNTA(MESES[[#This Row],[FEV]:[DEZ]])</f>
        <v>0.72727272727272729</v>
      </c>
    </row>
    <row r="934" spans="1:17" s="39" customFormat="1" ht="15" customHeight="1" x14ac:dyDescent="0.25">
      <c r="A934" s="86" t="s">
        <v>22</v>
      </c>
      <c r="B934" s="87" t="s">
        <v>236</v>
      </c>
      <c r="C934" s="93">
        <v>33093946</v>
      </c>
      <c r="D934" s="88" t="s">
        <v>996</v>
      </c>
      <c r="E934" s="68" t="s">
        <v>44</v>
      </c>
      <c r="F934" s="68" t="s">
        <v>44</v>
      </c>
      <c r="G934" s="68" t="s">
        <v>44</v>
      </c>
      <c r="H934" s="68" t="s">
        <v>44</v>
      </c>
      <c r="I934" s="68" t="s">
        <v>44</v>
      </c>
      <c r="J934" s="68" t="s">
        <v>45</v>
      </c>
      <c r="K934" s="68" t="s">
        <v>45</v>
      </c>
      <c r="L934" s="68" t="s">
        <v>45</v>
      </c>
      <c r="M934" s="68" t="s">
        <v>45</v>
      </c>
      <c r="N934" s="68" t="s">
        <v>45</v>
      </c>
      <c r="O934" s="68" t="s">
        <v>45</v>
      </c>
      <c r="P934" s="68" t="s">
        <v>45</v>
      </c>
      <c r="Q934" s="44">
        <f>COUNTIF(F934:P934,"ENTREGUE")/COUNTA(MESES[[#This Row],[FEV]:[DEZ]])</f>
        <v>0.36363636363636365</v>
      </c>
    </row>
    <row r="935" spans="1:17" s="39" customFormat="1" ht="15" customHeight="1" x14ac:dyDescent="0.25">
      <c r="A935" s="86" t="s">
        <v>22</v>
      </c>
      <c r="B935" s="87" t="s">
        <v>236</v>
      </c>
      <c r="C935" s="93">
        <v>33094128</v>
      </c>
      <c r="D935" s="88" t="s">
        <v>997</v>
      </c>
      <c r="E935" s="68" t="s">
        <v>45</v>
      </c>
      <c r="F935" s="68" t="s">
        <v>45</v>
      </c>
      <c r="G935" s="68" t="s">
        <v>45</v>
      </c>
      <c r="H935" s="68" t="s">
        <v>45</v>
      </c>
      <c r="I935" s="68" t="s">
        <v>45</v>
      </c>
      <c r="J935" s="68" t="s">
        <v>45</v>
      </c>
      <c r="K935" s="68" t="s">
        <v>45</v>
      </c>
      <c r="L935" s="68" t="s">
        <v>45</v>
      </c>
      <c r="M935" s="68" t="s">
        <v>45</v>
      </c>
      <c r="N935" s="68" t="s">
        <v>45</v>
      </c>
      <c r="O935" s="68" t="s">
        <v>45</v>
      </c>
      <c r="P935" s="68" t="s">
        <v>45</v>
      </c>
      <c r="Q935" s="44">
        <f>COUNTIF(F935:P935,"ENTREGUE")/COUNTA(MESES[[#This Row],[FEV]:[DEZ]])</f>
        <v>0</v>
      </c>
    </row>
    <row r="936" spans="1:17" s="39" customFormat="1" ht="15" customHeight="1" x14ac:dyDescent="0.25">
      <c r="A936" s="86" t="s">
        <v>22</v>
      </c>
      <c r="B936" s="87" t="s">
        <v>236</v>
      </c>
      <c r="C936" s="93">
        <v>33097003</v>
      </c>
      <c r="D936" s="88" t="s">
        <v>998</v>
      </c>
      <c r="E936" s="68" t="s">
        <v>44</v>
      </c>
      <c r="F936" s="68" t="s">
        <v>44</v>
      </c>
      <c r="G936" s="68" t="s">
        <v>44</v>
      </c>
      <c r="H936" s="68" t="s">
        <v>44</v>
      </c>
      <c r="I936" s="68" t="s">
        <v>44</v>
      </c>
      <c r="J936" s="68" t="s">
        <v>44</v>
      </c>
      <c r="K936" s="68" t="s">
        <v>44</v>
      </c>
      <c r="L936" s="68" t="s">
        <v>44</v>
      </c>
      <c r="M936" s="68" t="s">
        <v>44</v>
      </c>
      <c r="N936" s="68" t="s">
        <v>44</v>
      </c>
      <c r="O936" s="68" t="s">
        <v>44</v>
      </c>
      <c r="P936" s="68" t="s">
        <v>44</v>
      </c>
      <c r="Q936" s="44">
        <f>COUNTIF(F936:P936,"ENTREGUE")/COUNTA(MESES[[#This Row],[FEV]:[DEZ]])</f>
        <v>1</v>
      </c>
    </row>
    <row r="937" spans="1:17" s="39" customFormat="1" ht="15" customHeight="1" x14ac:dyDescent="0.25">
      <c r="A937" s="86" t="s">
        <v>22</v>
      </c>
      <c r="B937" s="87" t="s">
        <v>236</v>
      </c>
      <c r="C937" s="93">
        <v>33099111</v>
      </c>
      <c r="D937" s="88" t="s">
        <v>999</v>
      </c>
      <c r="E937" s="68" t="s">
        <v>45</v>
      </c>
      <c r="F937" s="68" t="s">
        <v>45</v>
      </c>
      <c r="G937" s="68" t="s">
        <v>45</v>
      </c>
      <c r="H937" s="68" t="s">
        <v>45</v>
      </c>
      <c r="I937" s="68" t="s">
        <v>45</v>
      </c>
      <c r="J937" s="68" t="s">
        <v>45</v>
      </c>
      <c r="K937" s="68" t="s">
        <v>45</v>
      </c>
      <c r="L937" s="68" t="s">
        <v>45</v>
      </c>
      <c r="M937" s="68" t="s">
        <v>45</v>
      </c>
      <c r="N937" s="68" t="s">
        <v>45</v>
      </c>
      <c r="O937" s="68" t="s">
        <v>45</v>
      </c>
      <c r="P937" s="68" t="s">
        <v>45</v>
      </c>
      <c r="Q937" s="44">
        <f>COUNTIF(F937:P937,"ENTREGUE")/COUNTA(MESES[[#This Row],[FEV]:[DEZ]])</f>
        <v>0</v>
      </c>
    </row>
    <row r="938" spans="1:17" s="39" customFormat="1" ht="15" customHeight="1" x14ac:dyDescent="0.25">
      <c r="A938" s="86" t="s">
        <v>22</v>
      </c>
      <c r="B938" s="87" t="s">
        <v>236</v>
      </c>
      <c r="C938" s="93">
        <v>33099758</v>
      </c>
      <c r="D938" s="88" t="s">
        <v>1000</v>
      </c>
      <c r="E938" s="68" t="s">
        <v>45</v>
      </c>
      <c r="F938" s="68" t="s">
        <v>45</v>
      </c>
      <c r="G938" s="68" t="s">
        <v>45</v>
      </c>
      <c r="H938" s="68" t="s">
        <v>45</v>
      </c>
      <c r="I938" s="68" t="s">
        <v>45</v>
      </c>
      <c r="J938" s="68" t="s">
        <v>45</v>
      </c>
      <c r="K938" s="68" t="s">
        <v>45</v>
      </c>
      <c r="L938" s="68" t="s">
        <v>45</v>
      </c>
      <c r="M938" s="68" t="s">
        <v>45</v>
      </c>
      <c r="N938" s="68" t="s">
        <v>45</v>
      </c>
      <c r="O938" s="68" t="s">
        <v>45</v>
      </c>
      <c r="P938" s="68" t="s">
        <v>45</v>
      </c>
      <c r="Q938" s="44">
        <f>COUNTIF(F938:P938,"ENTREGUE")/COUNTA(MESES[[#This Row],[FEV]:[DEZ]])</f>
        <v>0</v>
      </c>
    </row>
    <row r="939" spans="1:17" s="39" customFormat="1" ht="15" customHeight="1" x14ac:dyDescent="0.25">
      <c r="A939" s="86" t="s">
        <v>22</v>
      </c>
      <c r="B939" s="87" t="s">
        <v>236</v>
      </c>
      <c r="C939" s="93">
        <v>33100411</v>
      </c>
      <c r="D939" s="88" t="s">
        <v>1001</v>
      </c>
      <c r="E939" s="68" t="s">
        <v>44</v>
      </c>
      <c r="F939" s="68" t="s">
        <v>44</v>
      </c>
      <c r="G939" s="68" t="s">
        <v>44</v>
      </c>
      <c r="H939" s="68" t="s">
        <v>44</v>
      </c>
      <c r="I939" s="68" t="s">
        <v>44</v>
      </c>
      <c r="J939" s="68" t="s">
        <v>45</v>
      </c>
      <c r="K939" s="68" t="s">
        <v>45</v>
      </c>
      <c r="L939" s="68" t="s">
        <v>45</v>
      </c>
      <c r="M939" s="68" t="s">
        <v>45</v>
      </c>
      <c r="N939" s="68" t="s">
        <v>45</v>
      </c>
      <c r="O939" s="68" t="s">
        <v>45</v>
      </c>
      <c r="P939" s="68" t="s">
        <v>45</v>
      </c>
      <c r="Q939" s="44">
        <f>COUNTIF(F939:P939,"ENTREGUE")/COUNTA(MESES[[#This Row],[FEV]:[DEZ]])</f>
        <v>0.36363636363636365</v>
      </c>
    </row>
    <row r="940" spans="1:17" s="39" customFormat="1" ht="15" customHeight="1" x14ac:dyDescent="0.25">
      <c r="A940" s="86" t="s">
        <v>22</v>
      </c>
      <c r="B940" s="87" t="s">
        <v>1002</v>
      </c>
      <c r="C940" s="93">
        <v>33016070</v>
      </c>
      <c r="D940" s="88" t="s">
        <v>1003</v>
      </c>
      <c r="E940" s="68" t="s">
        <v>44</v>
      </c>
      <c r="F940" s="68" t="s">
        <v>44</v>
      </c>
      <c r="G940" s="68" t="s">
        <v>44</v>
      </c>
      <c r="H940" s="68" t="s">
        <v>44</v>
      </c>
      <c r="I940" s="68" t="s">
        <v>44</v>
      </c>
      <c r="J940" s="68" t="s">
        <v>44</v>
      </c>
      <c r="K940" s="68" t="s">
        <v>44</v>
      </c>
      <c r="L940" s="68" t="s">
        <v>45</v>
      </c>
      <c r="M940" s="68" t="s">
        <v>45</v>
      </c>
      <c r="N940" s="68" t="s">
        <v>45</v>
      </c>
      <c r="O940" s="68" t="s">
        <v>45</v>
      </c>
      <c r="P940" s="68" t="s">
        <v>45</v>
      </c>
      <c r="Q940" s="44">
        <f>COUNTIF(F940:P940,"ENTREGUE")/COUNTA(MESES[[#This Row],[FEV]:[DEZ]])</f>
        <v>0.54545454545454541</v>
      </c>
    </row>
    <row r="941" spans="1:17" s="39" customFormat="1" ht="15" customHeight="1" x14ac:dyDescent="0.25">
      <c r="A941" s="86" t="s">
        <v>22</v>
      </c>
      <c r="B941" s="87" t="s">
        <v>1004</v>
      </c>
      <c r="C941" s="93">
        <v>33012121</v>
      </c>
      <c r="D941" s="88" t="s">
        <v>1005</v>
      </c>
      <c r="E941" s="68" t="s">
        <v>44</v>
      </c>
      <c r="F941" s="68" t="s">
        <v>44</v>
      </c>
      <c r="G941" s="68" t="s">
        <v>44</v>
      </c>
      <c r="H941" s="68" t="s">
        <v>44</v>
      </c>
      <c r="I941" s="68" t="s">
        <v>44</v>
      </c>
      <c r="J941" s="68" t="s">
        <v>44</v>
      </c>
      <c r="K941" s="68" t="s">
        <v>44</v>
      </c>
      <c r="L941" s="68" t="s">
        <v>44</v>
      </c>
      <c r="M941" s="68" t="s">
        <v>45</v>
      </c>
      <c r="N941" s="68" t="s">
        <v>44</v>
      </c>
      <c r="O941" s="68" t="s">
        <v>45</v>
      </c>
      <c r="P941" s="68" t="s">
        <v>44</v>
      </c>
      <c r="Q941" s="44">
        <f>COUNTIF(F941:P941,"ENTREGUE")/COUNTA(MESES[[#This Row],[FEV]:[DEZ]])</f>
        <v>0.81818181818181823</v>
      </c>
    </row>
    <row r="942" spans="1:17" s="39" customFormat="1" ht="15" customHeight="1" x14ac:dyDescent="0.25">
      <c r="A942" s="86" t="s">
        <v>22</v>
      </c>
      <c r="B942" s="87" t="s">
        <v>1004</v>
      </c>
      <c r="C942" s="93">
        <v>33098662</v>
      </c>
      <c r="D942" s="88" t="s">
        <v>1006</v>
      </c>
      <c r="E942" s="68" t="s">
        <v>44</v>
      </c>
      <c r="F942" s="68" t="s">
        <v>44</v>
      </c>
      <c r="G942" s="68" t="s">
        <v>44</v>
      </c>
      <c r="H942" s="68" t="s">
        <v>44</v>
      </c>
      <c r="I942" s="68" t="s">
        <v>44</v>
      </c>
      <c r="J942" s="68" t="s">
        <v>44</v>
      </c>
      <c r="K942" s="68" t="s">
        <v>44</v>
      </c>
      <c r="L942" s="68" t="s">
        <v>44</v>
      </c>
      <c r="M942" s="68" t="s">
        <v>44</v>
      </c>
      <c r="N942" s="68" t="s">
        <v>44</v>
      </c>
      <c r="O942" s="68" t="s">
        <v>44</v>
      </c>
      <c r="P942" s="68" t="s">
        <v>44</v>
      </c>
      <c r="Q942" s="44">
        <f>COUNTIF(F942:P942,"ENTREGUE")/COUNTA(MESES[[#This Row],[FEV]:[DEZ]])</f>
        <v>1</v>
      </c>
    </row>
    <row r="943" spans="1:17" s="39" customFormat="1" ht="15" customHeight="1" x14ac:dyDescent="0.25">
      <c r="A943" s="86" t="s">
        <v>22</v>
      </c>
      <c r="B943" s="87" t="s">
        <v>1007</v>
      </c>
      <c r="C943" s="93">
        <v>33014736</v>
      </c>
      <c r="D943" s="88" t="s">
        <v>1008</v>
      </c>
      <c r="E943" s="68" t="s">
        <v>44</v>
      </c>
      <c r="F943" s="68" t="s">
        <v>44</v>
      </c>
      <c r="G943" s="68" t="s">
        <v>44</v>
      </c>
      <c r="H943" s="68" t="s">
        <v>44</v>
      </c>
      <c r="I943" s="68" t="s">
        <v>45</v>
      </c>
      <c r="J943" s="68" t="s">
        <v>44</v>
      </c>
      <c r="K943" s="68" t="s">
        <v>44</v>
      </c>
      <c r="L943" s="68" t="s">
        <v>44</v>
      </c>
      <c r="M943" s="68" t="s">
        <v>44</v>
      </c>
      <c r="N943" s="68" t="s">
        <v>45</v>
      </c>
      <c r="O943" s="68" t="s">
        <v>44</v>
      </c>
      <c r="P943" s="68" t="s">
        <v>44</v>
      </c>
      <c r="Q943" s="44">
        <f>COUNTIF(F943:P943,"ENTREGUE")/COUNTA(MESES[[#This Row],[FEV]:[DEZ]])</f>
        <v>0.81818181818181823</v>
      </c>
    </row>
    <row r="944" spans="1:17" s="39" customFormat="1" ht="15" customHeight="1" x14ac:dyDescent="0.25">
      <c r="A944" s="86" t="s">
        <v>22</v>
      </c>
      <c r="B944" s="87" t="s">
        <v>1007</v>
      </c>
      <c r="C944" s="93">
        <v>33014760</v>
      </c>
      <c r="D944" s="88" t="s">
        <v>1009</v>
      </c>
      <c r="E944" s="68" t="s">
        <v>44</v>
      </c>
      <c r="F944" s="68" t="s">
        <v>44</v>
      </c>
      <c r="G944" s="68" t="s">
        <v>44</v>
      </c>
      <c r="H944" s="68" t="s">
        <v>44</v>
      </c>
      <c r="I944" s="68" t="s">
        <v>44</v>
      </c>
      <c r="J944" s="68" t="s">
        <v>44</v>
      </c>
      <c r="K944" s="68" t="s">
        <v>44</v>
      </c>
      <c r="L944" s="68" t="s">
        <v>44</v>
      </c>
      <c r="M944" s="68" t="s">
        <v>44</v>
      </c>
      <c r="N944" s="68" t="s">
        <v>44</v>
      </c>
      <c r="O944" s="68" t="s">
        <v>44</v>
      </c>
      <c r="P944" s="68" t="s">
        <v>44</v>
      </c>
      <c r="Q944" s="44">
        <f>COUNTIF(F944:P944,"ENTREGUE")/COUNTA(MESES[[#This Row],[FEV]:[DEZ]])</f>
        <v>1</v>
      </c>
    </row>
    <row r="945" spans="1:17" s="39" customFormat="1" ht="15" customHeight="1" x14ac:dyDescent="0.25">
      <c r="A945" s="86" t="s">
        <v>22</v>
      </c>
      <c r="B945" s="87" t="s">
        <v>1007</v>
      </c>
      <c r="C945" s="93">
        <v>33014809</v>
      </c>
      <c r="D945" s="88" t="s">
        <v>1010</v>
      </c>
      <c r="E945" s="68" t="s">
        <v>44</v>
      </c>
      <c r="F945" s="68" t="s">
        <v>44</v>
      </c>
      <c r="G945" s="68" t="s">
        <v>44</v>
      </c>
      <c r="H945" s="68" t="s">
        <v>44</v>
      </c>
      <c r="I945" s="68" t="s">
        <v>44</v>
      </c>
      <c r="J945" s="68" t="s">
        <v>44</v>
      </c>
      <c r="K945" s="68" t="s">
        <v>44</v>
      </c>
      <c r="L945" s="68" t="s">
        <v>44</v>
      </c>
      <c r="M945" s="68" t="s">
        <v>44</v>
      </c>
      <c r="N945" s="68" t="s">
        <v>44</v>
      </c>
      <c r="O945" s="68" t="s">
        <v>44</v>
      </c>
      <c r="P945" s="68" t="s">
        <v>44</v>
      </c>
      <c r="Q945" s="44">
        <f>COUNTIF(F945:P945,"ENTREGUE")/COUNTA(MESES[[#This Row],[FEV]:[DEZ]])</f>
        <v>1</v>
      </c>
    </row>
    <row r="946" spans="1:17" s="39" customFormat="1" ht="15" customHeight="1" x14ac:dyDescent="0.25">
      <c r="A946" s="86" t="s">
        <v>22</v>
      </c>
      <c r="B946" s="87" t="s">
        <v>1007</v>
      </c>
      <c r="C946" s="93">
        <v>33014817</v>
      </c>
      <c r="D946" s="88" t="s">
        <v>1011</v>
      </c>
      <c r="E946" s="68" t="s">
        <v>44</v>
      </c>
      <c r="F946" s="68" t="s">
        <v>44</v>
      </c>
      <c r="G946" s="68" t="s">
        <v>44</v>
      </c>
      <c r="H946" s="68" t="s">
        <v>44</v>
      </c>
      <c r="I946" s="68" t="s">
        <v>44</v>
      </c>
      <c r="J946" s="68" t="s">
        <v>44</v>
      </c>
      <c r="K946" s="68" t="s">
        <v>44</v>
      </c>
      <c r="L946" s="68" t="s">
        <v>44</v>
      </c>
      <c r="M946" s="68" t="s">
        <v>44</v>
      </c>
      <c r="N946" s="68" t="s">
        <v>44</v>
      </c>
      <c r="O946" s="68" t="s">
        <v>44</v>
      </c>
      <c r="P946" s="68" t="s">
        <v>44</v>
      </c>
      <c r="Q946" s="44">
        <f>COUNTIF(F946:P946,"ENTREGUE")/COUNTA(MESES[[#This Row],[FEV]:[DEZ]])</f>
        <v>1</v>
      </c>
    </row>
    <row r="947" spans="1:17" s="39" customFormat="1" ht="15" customHeight="1" x14ac:dyDescent="0.25">
      <c r="A947" s="86" t="s">
        <v>22</v>
      </c>
      <c r="B947" s="87" t="s">
        <v>1007</v>
      </c>
      <c r="C947" s="93">
        <v>33014833</v>
      </c>
      <c r="D947" s="88" t="s">
        <v>1012</v>
      </c>
      <c r="E947" s="68" t="s">
        <v>44</v>
      </c>
      <c r="F947" s="68" t="s">
        <v>44</v>
      </c>
      <c r="G947" s="68" t="s">
        <v>44</v>
      </c>
      <c r="H947" s="68" t="s">
        <v>44</v>
      </c>
      <c r="I947" s="68" t="s">
        <v>44</v>
      </c>
      <c r="J947" s="68" t="s">
        <v>44</v>
      </c>
      <c r="K947" s="68" t="s">
        <v>44</v>
      </c>
      <c r="L947" s="68" t="s">
        <v>44</v>
      </c>
      <c r="M947" s="68" t="s">
        <v>44</v>
      </c>
      <c r="N947" s="68" t="s">
        <v>45</v>
      </c>
      <c r="O947" s="68" t="s">
        <v>45</v>
      </c>
      <c r="P947" s="68" t="s">
        <v>44</v>
      </c>
      <c r="Q947" s="44">
        <f>COUNTIF(F947:P947,"ENTREGUE")/COUNTA(MESES[[#This Row],[FEV]:[DEZ]])</f>
        <v>0.81818181818181823</v>
      </c>
    </row>
    <row r="948" spans="1:17" s="39" customFormat="1" ht="15" customHeight="1" x14ac:dyDescent="0.25">
      <c r="A948" s="86" t="s">
        <v>22</v>
      </c>
      <c r="B948" s="87" t="s">
        <v>1007</v>
      </c>
      <c r="C948" s="93">
        <v>33015090</v>
      </c>
      <c r="D948" s="88" t="s">
        <v>1013</v>
      </c>
      <c r="E948" s="68" t="s">
        <v>45</v>
      </c>
      <c r="F948" s="68" t="s">
        <v>45</v>
      </c>
      <c r="G948" s="68" t="s">
        <v>45</v>
      </c>
      <c r="H948" s="68" t="s">
        <v>45</v>
      </c>
      <c r="I948" s="68" t="s">
        <v>44</v>
      </c>
      <c r="J948" s="68" t="s">
        <v>45</v>
      </c>
      <c r="K948" s="68" t="s">
        <v>45</v>
      </c>
      <c r="L948" s="68" t="s">
        <v>45</v>
      </c>
      <c r="M948" s="68" t="s">
        <v>45</v>
      </c>
      <c r="N948" s="68" t="s">
        <v>45</v>
      </c>
      <c r="O948" s="68" t="s">
        <v>45</v>
      </c>
      <c r="P948" s="68" t="s">
        <v>45</v>
      </c>
      <c r="Q948" s="44">
        <f>COUNTIF(F948:P948,"ENTREGUE")/COUNTA(MESES[[#This Row],[FEV]:[DEZ]])</f>
        <v>9.0909090909090912E-2</v>
      </c>
    </row>
    <row r="949" spans="1:17" s="39" customFormat="1" ht="15" customHeight="1" x14ac:dyDescent="0.25">
      <c r="A949" s="86" t="s">
        <v>22</v>
      </c>
      <c r="B949" s="87" t="s">
        <v>1014</v>
      </c>
      <c r="C949" s="93">
        <v>33015180</v>
      </c>
      <c r="D949" s="88" t="s">
        <v>1015</v>
      </c>
      <c r="E949" s="68" t="s">
        <v>45</v>
      </c>
      <c r="F949" s="68" t="s">
        <v>44</v>
      </c>
      <c r="G949" s="68" t="s">
        <v>44</v>
      </c>
      <c r="H949" s="68" t="s">
        <v>44</v>
      </c>
      <c r="I949" s="68" t="s">
        <v>44</v>
      </c>
      <c r="J949" s="68" t="s">
        <v>44</v>
      </c>
      <c r="K949" s="68" t="s">
        <v>44</v>
      </c>
      <c r="L949" s="68" t="s">
        <v>44</v>
      </c>
      <c r="M949" s="68" t="s">
        <v>44</v>
      </c>
      <c r="N949" s="68" t="s">
        <v>44</v>
      </c>
      <c r="O949" s="68" t="s">
        <v>44</v>
      </c>
      <c r="P949" s="68" t="s">
        <v>44</v>
      </c>
      <c r="Q949" s="44">
        <f>COUNTIF(F949:P949,"ENTREGUE")/COUNTA(MESES[[#This Row],[FEV]:[DEZ]])</f>
        <v>1</v>
      </c>
    </row>
    <row r="950" spans="1:17" s="39" customFormat="1" ht="15" customHeight="1" x14ac:dyDescent="0.25">
      <c r="A950" s="86" t="s">
        <v>22</v>
      </c>
      <c r="B950" s="87" t="s">
        <v>1014</v>
      </c>
      <c r="C950" s="93">
        <v>33015260</v>
      </c>
      <c r="D950" s="88" t="s">
        <v>1016</v>
      </c>
      <c r="E950" s="68" t="s">
        <v>44</v>
      </c>
      <c r="F950" s="68" t="s">
        <v>44</v>
      </c>
      <c r="G950" s="68" t="s">
        <v>44</v>
      </c>
      <c r="H950" s="68" t="s">
        <v>44</v>
      </c>
      <c r="I950" s="68" t="s">
        <v>44</v>
      </c>
      <c r="J950" s="68" t="s">
        <v>44</v>
      </c>
      <c r="K950" s="68" t="s">
        <v>44</v>
      </c>
      <c r="L950" s="68" t="s">
        <v>44</v>
      </c>
      <c r="M950" s="68" t="s">
        <v>44</v>
      </c>
      <c r="N950" s="68" t="s">
        <v>44</v>
      </c>
      <c r="O950" s="68" t="s">
        <v>45</v>
      </c>
      <c r="P950" s="68" t="s">
        <v>45</v>
      </c>
      <c r="Q950" s="44">
        <f>COUNTIF(F950:P950,"ENTREGUE")/COUNTA(MESES[[#This Row],[FEV]:[DEZ]])</f>
        <v>0.81818181818181823</v>
      </c>
    </row>
    <row r="951" spans="1:17" s="39" customFormat="1" ht="15" customHeight="1" x14ac:dyDescent="0.25">
      <c r="A951" s="86" t="s">
        <v>22</v>
      </c>
      <c r="B951" s="87" t="s">
        <v>1014</v>
      </c>
      <c r="C951" s="93">
        <v>33015279</v>
      </c>
      <c r="D951" s="88" t="s">
        <v>1017</v>
      </c>
      <c r="E951" s="68" t="s">
        <v>44</v>
      </c>
      <c r="F951" s="68" t="s">
        <v>44</v>
      </c>
      <c r="G951" s="68" t="s">
        <v>44</v>
      </c>
      <c r="H951" s="68" t="s">
        <v>44</v>
      </c>
      <c r="I951" s="68" t="s">
        <v>45</v>
      </c>
      <c r="J951" s="68" t="s">
        <v>45</v>
      </c>
      <c r="K951" s="68" t="s">
        <v>45</v>
      </c>
      <c r="L951" s="68" t="s">
        <v>45</v>
      </c>
      <c r="M951" s="68" t="s">
        <v>45</v>
      </c>
      <c r="N951" s="68" t="s">
        <v>45</v>
      </c>
      <c r="O951" s="68" t="s">
        <v>45</v>
      </c>
      <c r="P951" s="68" t="s">
        <v>45</v>
      </c>
      <c r="Q951" s="44">
        <f>COUNTIF(F951:P951,"ENTREGUE")/COUNTA(MESES[[#This Row],[FEV]:[DEZ]])</f>
        <v>0.27272727272727271</v>
      </c>
    </row>
    <row r="952" spans="1:17" s="39" customFormat="1" ht="15" customHeight="1" x14ac:dyDescent="0.25">
      <c r="A952" s="86" t="s">
        <v>22</v>
      </c>
      <c r="B952" s="87" t="s">
        <v>1014</v>
      </c>
      <c r="C952" s="93">
        <v>33015295</v>
      </c>
      <c r="D952" s="88" t="s">
        <v>1018</v>
      </c>
      <c r="E952" s="68" t="s">
        <v>45</v>
      </c>
      <c r="F952" s="68" t="s">
        <v>45</v>
      </c>
      <c r="G952" s="68" t="s">
        <v>45</v>
      </c>
      <c r="H952" s="68" t="s">
        <v>45</v>
      </c>
      <c r="I952" s="68" t="s">
        <v>45</v>
      </c>
      <c r="J952" s="68" t="s">
        <v>45</v>
      </c>
      <c r="K952" s="68" t="s">
        <v>45</v>
      </c>
      <c r="L952" s="68" t="s">
        <v>45</v>
      </c>
      <c r="M952" s="68" t="s">
        <v>45</v>
      </c>
      <c r="N952" s="68" t="s">
        <v>45</v>
      </c>
      <c r="O952" s="68" t="s">
        <v>45</v>
      </c>
      <c r="P952" s="68" t="s">
        <v>45</v>
      </c>
      <c r="Q952" s="44">
        <f>COUNTIF(F952:P952,"ENTREGUE")/COUNTA(MESES[[#This Row],[FEV]:[DEZ]])</f>
        <v>0</v>
      </c>
    </row>
    <row r="953" spans="1:17" s="39" customFormat="1" ht="15" customHeight="1" x14ac:dyDescent="0.25">
      <c r="A953" s="86" t="s">
        <v>22</v>
      </c>
      <c r="B953" s="87" t="s">
        <v>1014</v>
      </c>
      <c r="C953" s="93">
        <v>33015309</v>
      </c>
      <c r="D953" s="88" t="s">
        <v>1019</v>
      </c>
      <c r="E953" s="68" t="s">
        <v>44</v>
      </c>
      <c r="F953" s="68" t="s">
        <v>44</v>
      </c>
      <c r="G953" s="68" t="s">
        <v>44</v>
      </c>
      <c r="H953" s="68" t="s">
        <v>44</v>
      </c>
      <c r="I953" s="68" t="s">
        <v>45</v>
      </c>
      <c r="J953" s="68" t="s">
        <v>45</v>
      </c>
      <c r="K953" s="68" t="s">
        <v>45</v>
      </c>
      <c r="L953" s="68" t="s">
        <v>45</v>
      </c>
      <c r="M953" s="68" t="s">
        <v>45</v>
      </c>
      <c r="N953" s="68" t="s">
        <v>45</v>
      </c>
      <c r="O953" s="68" t="s">
        <v>45</v>
      </c>
      <c r="P953" s="68" t="s">
        <v>45</v>
      </c>
      <c r="Q953" s="44">
        <f>COUNTIF(F953:P953,"ENTREGUE")/COUNTA(MESES[[#This Row],[FEV]:[DEZ]])</f>
        <v>0.27272727272727271</v>
      </c>
    </row>
    <row r="954" spans="1:17" s="39" customFormat="1" ht="15" customHeight="1" x14ac:dyDescent="0.25">
      <c r="A954" s="86" t="s">
        <v>22</v>
      </c>
      <c r="B954" s="87" t="s">
        <v>1014</v>
      </c>
      <c r="C954" s="93">
        <v>33015317</v>
      </c>
      <c r="D954" s="88" t="s">
        <v>1020</v>
      </c>
      <c r="E954" s="68" t="s">
        <v>45</v>
      </c>
      <c r="F954" s="68" t="s">
        <v>45</v>
      </c>
      <c r="G954" s="68" t="s">
        <v>45</v>
      </c>
      <c r="H954" s="68" t="s">
        <v>45</v>
      </c>
      <c r="I954" s="68" t="s">
        <v>45</v>
      </c>
      <c r="J954" s="68" t="s">
        <v>45</v>
      </c>
      <c r="K954" s="68" t="s">
        <v>45</v>
      </c>
      <c r="L954" s="68" t="s">
        <v>45</v>
      </c>
      <c r="M954" s="68" t="s">
        <v>45</v>
      </c>
      <c r="N954" s="68" t="s">
        <v>45</v>
      </c>
      <c r="O954" s="68" t="s">
        <v>45</v>
      </c>
      <c r="P954" s="68" t="s">
        <v>45</v>
      </c>
      <c r="Q954" s="44">
        <f>COUNTIF(F954:P954,"ENTREGUE")/COUNTA(MESES[[#This Row],[FEV]:[DEZ]])</f>
        <v>0</v>
      </c>
    </row>
    <row r="955" spans="1:17" s="39" customFormat="1" ht="15" customHeight="1" x14ac:dyDescent="0.25">
      <c r="A955" s="86" t="s">
        <v>22</v>
      </c>
      <c r="B955" s="87" t="s">
        <v>1014</v>
      </c>
      <c r="C955" s="93">
        <v>33015333</v>
      </c>
      <c r="D955" s="88" t="s">
        <v>1021</v>
      </c>
      <c r="E955" s="68" t="s">
        <v>44</v>
      </c>
      <c r="F955" s="68" t="s">
        <v>44</v>
      </c>
      <c r="G955" s="68" t="s">
        <v>44</v>
      </c>
      <c r="H955" s="68" t="s">
        <v>44</v>
      </c>
      <c r="I955" s="68" t="s">
        <v>44</v>
      </c>
      <c r="J955" s="68" t="s">
        <v>44</v>
      </c>
      <c r="K955" s="68" t="s">
        <v>44</v>
      </c>
      <c r="L955" s="68" t="s">
        <v>44</v>
      </c>
      <c r="M955" s="68" t="s">
        <v>44</v>
      </c>
      <c r="N955" s="68" t="s">
        <v>44</v>
      </c>
      <c r="O955" s="68" t="s">
        <v>45</v>
      </c>
      <c r="P955" s="68" t="s">
        <v>45</v>
      </c>
      <c r="Q955" s="44">
        <f>COUNTIF(F955:P955,"ENTREGUE")/COUNTA(MESES[[#This Row],[FEV]:[DEZ]])</f>
        <v>0.81818181818181823</v>
      </c>
    </row>
    <row r="956" spans="1:17" s="39" customFormat="1" ht="15" customHeight="1" x14ac:dyDescent="0.25">
      <c r="A956" s="86" t="s">
        <v>22</v>
      </c>
      <c r="B956" s="87" t="s">
        <v>1014</v>
      </c>
      <c r="C956" s="93">
        <v>33015341</v>
      </c>
      <c r="D956" s="88" t="s">
        <v>1022</v>
      </c>
      <c r="E956" s="68" t="s">
        <v>45</v>
      </c>
      <c r="F956" s="68" t="s">
        <v>45</v>
      </c>
      <c r="G956" s="68" t="s">
        <v>45</v>
      </c>
      <c r="H956" s="68" t="s">
        <v>45</v>
      </c>
      <c r="I956" s="68" t="s">
        <v>45</v>
      </c>
      <c r="J956" s="68" t="s">
        <v>45</v>
      </c>
      <c r="K956" s="68" t="s">
        <v>45</v>
      </c>
      <c r="L956" s="68" t="s">
        <v>45</v>
      </c>
      <c r="M956" s="68" t="s">
        <v>45</v>
      </c>
      <c r="N956" s="68" t="s">
        <v>45</v>
      </c>
      <c r="O956" s="68" t="s">
        <v>45</v>
      </c>
      <c r="P956" s="68" t="s">
        <v>45</v>
      </c>
      <c r="Q956" s="44">
        <f>COUNTIF(F956:P956,"ENTREGUE")/COUNTA(MESES[[#This Row],[FEV]:[DEZ]])</f>
        <v>0</v>
      </c>
    </row>
    <row r="957" spans="1:17" s="39" customFormat="1" ht="15" customHeight="1" x14ac:dyDescent="0.25">
      <c r="A957" s="86" t="s">
        <v>22</v>
      </c>
      <c r="B957" s="87" t="s">
        <v>1014</v>
      </c>
      <c r="C957" s="93">
        <v>33015740</v>
      </c>
      <c r="D957" s="88" t="s">
        <v>1023</v>
      </c>
      <c r="E957" s="68" t="s">
        <v>44</v>
      </c>
      <c r="F957" s="68" t="s">
        <v>44</v>
      </c>
      <c r="G957" s="68" t="s">
        <v>44</v>
      </c>
      <c r="H957" s="68" t="s">
        <v>44</v>
      </c>
      <c r="I957" s="68" t="s">
        <v>44</v>
      </c>
      <c r="J957" s="68" t="s">
        <v>44</v>
      </c>
      <c r="K957" s="68" t="s">
        <v>44</v>
      </c>
      <c r="L957" s="68" t="s">
        <v>44</v>
      </c>
      <c r="M957" s="68" t="s">
        <v>45</v>
      </c>
      <c r="N957" s="68" t="s">
        <v>45</v>
      </c>
      <c r="O957" s="68" t="s">
        <v>45</v>
      </c>
      <c r="P957" s="68" t="s">
        <v>44</v>
      </c>
      <c r="Q957" s="44">
        <f>COUNTIF(F957:P957,"ENTREGUE")/COUNTA(MESES[[#This Row],[FEV]:[DEZ]])</f>
        <v>0.72727272727272729</v>
      </c>
    </row>
    <row r="958" spans="1:17" s="39" customFormat="1" ht="15" customHeight="1" x14ac:dyDescent="0.25">
      <c r="A958" s="86" t="s">
        <v>22</v>
      </c>
      <c r="B958" s="87" t="s">
        <v>1014</v>
      </c>
      <c r="C958" s="93">
        <v>33103119</v>
      </c>
      <c r="D958" s="88" t="s">
        <v>1024</v>
      </c>
      <c r="E958" s="68" t="s">
        <v>44</v>
      </c>
      <c r="F958" s="68" t="s">
        <v>44</v>
      </c>
      <c r="G958" s="68" t="s">
        <v>44</v>
      </c>
      <c r="H958" s="68" t="s">
        <v>44</v>
      </c>
      <c r="I958" s="68" t="s">
        <v>44</v>
      </c>
      <c r="J958" s="68" t="s">
        <v>44</v>
      </c>
      <c r="K958" s="68" t="s">
        <v>44</v>
      </c>
      <c r="L958" s="68" t="s">
        <v>44</v>
      </c>
      <c r="M958" s="68" t="s">
        <v>44</v>
      </c>
      <c r="N958" s="68" t="s">
        <v>44</v>
      </c>
      <c r="O958" s="68" t="s">
        <v>44</v>
      </c>
      <c r="P958" s="68" t="s">
        <v>44</v>
      </c>
      <c r="Q958" s="44">
        <f>COUNTIF(F958:P958,"ENTREGUE")/COUNTA(MESES[[#This Row],[FEV]:[DEZ]])</f>
        <v>1</v>
      </c>
    </row>
    <row r="959" spans="1:17" s="39" customFormat="1" ht="15" customHeight="1" x14ac:dyDescent="0.25">
      <c r="A959" s="86" t="s">
        <v>22</v>
      </c>
      <c r="B959" s="87" t="s">
        <v>1025</v>
      </c>
      <c r="C959" s="93">
        <v>33016550</v>
      </c>
      <c r="D959" s="88" t="s">
        <v>1026</v>
      </c>
      <c r="E959" s="68" t="s">
        <v>44</v>
      </c>
      <c r="F959" s="68" t="s">
        <v>44</v>
      </c>
      <c r="G959" s="68" t="s">
        <v>44</v>
      </c>
      <c r="H959" s="68" t="s">
        <v>44</v>
      </c>
      <c r="I959" s="68" t="s">
        <v>44</v>
      </c>
      <c r="J959" s="68" t="s">
        <v>44</v>
      </c>
      <c r="K959" s="68" t="s">
        <v>44</v>
      </c>
      <c r="L959" s="68" t="s">
        <v>44</v>
      </c>
      <c r="M959" s="68" t="s">
        <v>44</v>
      </c>
      <c r="N959" s="68" t="s">
        <v>44</v>
      </c>
      <c r="O959" s="68" t="s">
        <v>44</v>
      </c>
      <c r="P959" s="68" t="s">
        <v>44</v>
      </c>
      <c r="Q959" s="44">
        <f>COUNTIF(F959:P959,"ENTREGUE")/COUNTA(MESES[[#This Row],[FEV]:[DEZ]])</f>
        <v>1</v>
      </c>
    </row>
    <row r="960" spans="1:17" s="39" customFormat="1" ht="15" customHeight="1" x14ac:dyDescent="0.25">
      <c r="A960" s="86" t="s">
        <v>22</v>
      </c>
      <c r="B960" s="87" t="s">
        <v>1027</v>
      </c>
      <c r="C960" s="93">
        <v>33012393</v>
      </c>
      <c r="D960" s="88" t="s">
        <v>1028</v>
      </c>
      <c r="E960" s="68" t="s">
        <v>44</v>
      </c>
      <c r="F960" s="68" t="s">
        <v>44</v>
      </c>
      <c r="G960" s="68" t="s">
        <v>44</v>
      </c>
      <c r="H960" s="68" t="s">
        <v>44</v>
      </c>
      <c r="I960" s="68" t="s">
        <v>44</v>
      </c>
      <c r="J960" s="68" t="s">
        <v>44</v>
      </c>
      <c r="K960" s="68" t="s">
        <v>44</v>
      </c>
      <c r="L960" s="68" t="s">
        <v>44</v>
      </c>
      <c r="M960" s="68" t="s">
        <v>44</v>
      </c>
      <c r="N960" s="68" t="s">
        <v>44</v>
      </c>
      <c r="O960" s="68" t="s">
        <v>44</v>
      </c>
      <c r="P960" s="68" t="s">
        <v>44</v>
      </c>
      <c r="Q960" s="44">
        <f>COUNTIF(F960:P960,"ENTREGUE")/COUNTA(MESES[[#This Row],[FEV]:[DEZ]])</f>
        <v>1</v>
      </c>
    </row>
    <row r="961" spans="1:17" s="39" customFormat="1" ht="15" customHeight="1" x14ac:dyDescent="0.25">
      <c r="A961" s="86" t="s">
        <v>22</v>
      </c>
      <c r="B961" s="87" t="s">
        <v>1027</v>
      </c>
      <c r="C961" s="93">
        <v>33012407</v>
      </c>
      <c r="D961" s="88" t="s">
        <v>1029</v>
      </c>
      <c r="E961" s="68" t="s">
        <v>44</v>
      </c>
      <c r="F961" s="68" t="s">
        <v>44</v>
      </c>
      <c r="G961" s="68" t="s">
        <v>44</v>
      </c>
      <c r="H961" s="68" t="s">
        <v>44</v>
      </c>
      <c r="I961" s="68" t="s">
        <v>44</v>
      </c>
      <c r="J961" s="68" t="s">
        <v>44</v>
      </c>
      <c r="K961" s="68" t="s">
        <v>44</v>
      </c>
      <c r="L961" s="68" t="s">
        <v>44</v>
      </c>
      <c r="M961" s="68" t="s">
        <v>44</v>
      </c>
      <c r="N961" s="68" t="s">
        <v>44</v>
      </c>
      <c r="O961" s="68" t="s">
        <v>44</v>
      </c>
      <c r="P961" s="68" t="s">
        <v>44</v>
      </c>
      <c r="Q961" s="44">
        <f>COUNTIF(F961:P961,"ENTREGUE")/COUNTA(MESES[[#This Row],[FEV]:[DEZ]])</f>
        <v>1</v>
      </c>
    </row>
    <row r="962" spans="1:17" s="39" customFormat="1" ht="15" customHeight="1" x14ac:dyDescent="0.25">
      <c r="A962" s="86" t="s">
        <v>22</v>
      </c>
      <c r="B962" s="87" t="s">
        <v>1027</v>
      </c>
      <c r="C962" s="93">
        <v>33012458</v>
      </c>
      <c r="D962" s="88" t="s">
        <v>442</v>
      </c>
      <c r="E962" s="68" t="s">
        <v>44</v>
      </c>
      <c r="F962" s="68" t="s">
        <v>44</v>
      </c>
      <c r="G962" s="68" t="s">
        <v>44</v>
      </c>
      <c r="H962" s="68" t="s">
        <v>44</v>
      </c>
      <c r="I962" s="68" t="s">
        <v>44</v>
      </c>
      <c r="J962" s="68" t="s">
        <v>44</v>
      </c>
      <c r="K962" s="68" t="s">
        <v>44</v>
      </c>
      <c r="L962" s="68" t="s">
        <v>44</v>
      </c>
      <c r="M962" s="68" t="s">
        <v>44</v>
      </c>
      <c r="N962" s="68" t="s">
        <v>44</v>
      </c>
      <c r="O962" s="68" t="s">
        <v>44</v>
      </c>
      <c r="P962" s="68" t="s">
        <v>44</v>
      </c>
      <c r="Q962" s="44">
        <f>COUNTIF(F962:P962,"ENTREGUE")/COUNTA(MESES[[#This Row],[FEV]:[DEZ]])</f>
        <v>1</v>
      </c>
    </row>
    <row r="963" spans="1:17" s="39" customFormat="1" ht="15" customHeight="1" x14ac:dyDescent="0.25">
      <c r="A963" s="86" t="s">
        <v>22</v>
      </c>
      <c r="B963" s="87" t="s">
        <v>1027</v>
      </c>
      <c r="C963" s="93">
        <v>33013160</v>
      </c>
      <c r="D963" s="88" t="s">
        <v>1030</v>
      </c>
      <c r="E963" s="68" t="s">
        <v>44</v>
      </c>
      <c r="F963" s="68" t="s">
        <v>44</v>
      </c>
      <c r="G963" s="68" t="s">
        <v>44</v>
      </c>
      <c r="H963" s="68" t="s">
        <v>44</v>
      </c>
      <c r="I963" s="68" t="s">
        <v>44</v>
      </c>
      <c r="J963" s="68" t="s">
        <v>44</v>
      </c>
      <c r="K963" s="68" t="s">
        <v>44</v>
      </c>
      <c r="L963" s="68" t="s">
        <v>44</v>
      </c>
      <c r="M963" s="68" t="s">
        <v>44</v>
      </c>
      <c r="N963" s="68" t="s">
        <v>44</v>
      </c>
      <c r="O963" s="68" t="s">
        <v>44</v>
      </c>
      <c r="P963" s="68" t="s">
        <v>44</v>
      </c>
      <c r="Q963" s="44">
        <f>COUNTIF(F963:P963,"ENTREGUE")/COUNTA(MESES[[#This Row],[FEV]:[DEZ]])</f>
        <v>1</v>
      </c>
    </row>
    <row r="964" spans="1:17" s="39" customFormat="1" ht="15" customHeight="1" x14ac:dyDescent="0.25">
      <c r="A964" s="86" t="s">
        <v>22</v>
      </c>
      <c r="B964" s="87" t="s">
        <v>1027</v>
      </c>
      <c r="C964" s="93">
        <v>33013322</v>
      </c>
      <c r="D964" s="88" t="s">
        <v>1031</v>
      </c>
      <c r="E964" s="68" t="s">
        <v>44</v>
      </c>
      <c r="F964" s="68" t="s">
        <v>44</v>
      </c>
      <c r="G964" s="68" t="s">
        <v>44</v>
      </c>
      <c r="H964" s="68" t="s">
        <v>44</v>
      </c>
      <c r="I964" s="68" t="s">
        <v>44</v>
      </c>
      <c r="J964" s="68" t="s">
        <v>44</v>
      </c>
      <c r="K964" s="68" t="s">
        <v>44</v>
      </c>
      <c r="L964" s="68" t="s">
        <v>44</v>
      </c>
      <c r="M964" s="68" t="s">
        <v>44</v>
      </c>
      <c r="N964" s="68" t="s">
        <v>44</v>
      </c>
      <c r="O964" s="68" t="s">
        <v>44</v>
      </c>
      <c r="P964" s="68" t="s">
        <v>44</v>
      </c>
      <c r="Q964" s="44">
        <f>COUNTIF(F964:P964,"ENTREGUE")/COUNTA(MESES[[#This Row],[FEV]:[DEZ]])</f>
        <v>1</v>
      </c>
    </row>
    <row r="965" spans="1:17" s="39" customFormat="1" ht="15" customHeight="1" x14ac:dyDescent="0.25">
      <c r="A965" s="86" t="s">
        <v>22</v>
      </c>
      <c r="B965" s="87" t="s">
        <v>1032</v>
      </c>
      <c r="C965" s="93">
        <v>33013772</v>
      </c>
      <c r="D965" s="88" t="s">
        <v>283</v>
      </c>
      <c r="E965" s="68" t="s">
        <v>44</v>
      </c>
      <c r="F965" s="68" t="s">
        <v>44</v>
      </c>
      <c r="G965" s="68" t="s">
        <v>44</v>
      </c>
      <c r="H965" s="68" t="s">
        <v>44</v>
      </c>
      <c r="I965" s="68" t="s">
        <v>44</v>
      </c>
      <c r="J965" s="68" t="s">
        <v>44</v>
      </c>
      <c r="K965" s="68" t="s">
        <v>44</v>
      </c>
      <c r="L965" s="68" t="s">
        <v>44</v>
      </c>
      <c r="M965" s="68" t="s">
        <v>44</v>
      </c>
      <c r="N965" s="68" t="s">
        <v>44</v>
      </c>
      <c r="O965" s="68" t="s">
        <v>45</v>
      </c>
      <c r="P965" s="68" t="s">
        <v>45</v>
      </c>
      <c r="Q965" s="44">
        <f>COUNTIF(F965:P965,"ENTREGUE")/COUNTA(MESES[[#This Row],[FEV]:[DEZ]])</f>
        <v>0.81818181818181823</v>
      </c>
    </row>
    <row r="966" spans="1:17" s="39" customFormat="1" ht="15" customHeight="1" x14ac:dyDescent="0.25">
      <c r="A966" s="86" t="s">
        <v>22</v>
      </c>
      <c r="B966" s="87" t="s">
        <v>1032</v>
      </c>
      <c r="C966" s="93">
        <v>33013802</v>
      </c>
      <c r="D966" s="88" t="s">
        <v>1033</v>
      </c>
      <c r="E966" s="68" t="s">
        <v>44</v>
      </c>
      <c r="F966" s="68" t="s">
        <v>44</v>
      </c>
      <c r="G966" s="68" t="s">
        <v>44</v>
      </c>
      <c r="H966" s="68" t="s">
        <v>44</v>
      </c>
      <c r="I966" s="68" t="s">
        <v>44</v>
      </c>
      <c r="J966" s="68" t="s">
        <v>44</v>
      </c>
      <c r="K966" s="68" t="s">
        <v>44</v>
      </c>
      <c r="L966" s="68" t="s">
        <v>44</v>
      </c>
      <c r="M966" s="68" t="s">
        <v>44</v>
      </c>
      <c r="N966" s="68" t="s">
        <v>44</v>
      </c>
      <c r="O966" s="68" t="s">
        <v>45</v>
      </c>
      <c r="P966" s="68" t="s">
        <v>45</v>
      </c>
      <c r="Q966" s="44">
        <f>COUNTIF(F966:P966,"ENTREGUE")/COUNTA(MESES[[#This Row],[FEV]:[DEZ]])</f>
        <v>0.81818181818181823</v>
      </c>
    </row>
    <row r="967" spans="1:17" s="39" customFormat="1" ht="15" customHeight="1" x14ac:dyDescent="0.25">
      <c r="A967" s="86" t="s">
        <v>22</v>
      </c>
      <c r="B967" s="87" t="s">
        <v>1032</v>
      </c>
      <c r="C967" s="93">
        <v>33013837</v>
      </c>
      <c r="D967" s="88" t="s">
        <v>1034</v>
      </c>
      <c r="E967" s="68" t="s">
        <v>44</v>
      </c>
      <c r="F967" s="68" t="s">
        <v>44</v>
      </c>
      <c r="G967" s="68" t="s">
        <v>44</v>
      </c>
      <c r="H967" s="68" t="s">
        <v>44</v>
      </c>
      <c r="I967" s="68" t="s">
        <v>44</v>
      </c>
      <c r="J967" s="68" t="s">
        <v>44</v>
      </c>
      <c r="K967" s="68" t="s">
        <v>44</v>
      </c>
      <c r="L967" s="68" t="s">
        <v>44</v>
      </c>
      <c r="M967" s="68" t="s">
        <v>44</v>
      </c>
      <c r="N967" s="68" t="s">
        <v>44</v>
      </c>
      <c r="O967" s="68" t="s">
        <v>44</v>
      </c>
      <c r="P967" s="68" t="s">
        <v>44</v>
      </c>
      <c r="Q967" s="44">
        <f>COUNTIF(F967:P967,"ENTREGUE")/COUNTA(MESES[[#This Row],[FEV]:[DEZ]])</f>
        <v>1</v>
      </c>
    </row>
    <row r="968" spans="1:17" s="39" customFormat="1" ht="15" customHeight="1" x14ac:dyDescent="0.25">
      <c r="A968" s="86" t="s">
        <v>22</v>
      </c>
      <c r="B968" s="87" t="s">
        <v>1032</v>
      </c>
      <c r="C968" s="93">
        <v>33013918</v>
      </c>
      <c r="D968" s="88" t="s">
        <v>1035</v>
      </c>
      <c r="E968" s="68" t="s">
        <v>45</v>
      </c>
      <c r="F968" s="68" t="s">
        <v>44</v>
      </c>
      <c r="G968" s="68" t="s">
        <v>44</v>
      </c>
      <c r="H968" s="68" t="s">
        <v>44</v>
      </c>
      <c r="I968" s="68" t="s">
        <v>44</v>
      </c>
      <c r="J968" s="68" t="s">
        <v>45</v>
      </c>
      <c r="K968" s="68" t="s">
        <v>44</v>
      </c>
      <c r="L968" s="68" t="s">
        <v>44</v>
      </c>
      <c r="M968" s="68" t="s">
        <v>44</v>
      </c>
      <c r="N968" s="68" t="s">
        <v>45</v>
      </c>
      <c r="O968" s="68" t="s">
        <v>45</v>
      </c>
      <c r="P968" s="68" t="s">
        <v>45</v>
      </c>
      <c r="Q968" s="44">
        <f>COUNTIF(F968:P968,"ENTREGUE")/COUNTA(MESES[[#This Row],[FEV]:[DEZ]])</f>
        <v>0.63636363636363635</v>
      </c>
    </row>
    <row r="969" spans="1:17" s="39" customFormat="1" ht="15" customHeight="1" x14ac:dyDescent="0.25">
      <c r="A969" s="86" t="s">
        <v>22</v>
      </c>
      <c r="B969" s="87" t="s">
        <v>1032</v>
      </c>
      <c r="C969" s="93">
        <v>33014086</v>
      </c>
      <c r="D969" s="88" t="s">
        <v>1036</v>
      </c>
      <c r="E969" s="68" t="s">
        <v>44</v>
      </c>
      <c r="F969" s="68" t="s">
        <v>44</v>
      </c>
      <c r="G969" s="68" t="s">
        <v>44</v>
      </c>
      <c r="H969" s="68" t="s">
        <v>44</v>
      </c>
      <c r="I969" s="68" t="s">
        <v>44</v>
      </c>
      <c r="J969" s="68" t="s">
        <v>44</v>
      </c>
      <c r="K969" s="68" t="s">
        <v>44</v>
      </c>
      <c r="L969" s="68" t="s">
        <v>44</v>
      </c>
      <c r="M969" s="68" t="s">
        <v>44</v>
      </c>
      <c r="N969" s="68" t="s">
        <v>44</v>
      </c>
      <c r="O969" s="68" t="s">
        <v>44</v>
      </c>
      <c r="P969" s="68" t="s">
        <v>44</v>
      </c>
      <c r="Q969" s="44">
        <f>COUNTIF(F969:P969,"ENTREGUE")/COUNTA(MESES[[#This Row],[FEV]:[DEZ]])</f>
        <v>1</v>
      </c>
    </row>
    <row r="970" spans="1:17" s="39" customFormat="1" ht="15" customHeight="1" x14ac:dyDescent="0.25">
      <c r="A970" s="86" t="s">
        <v>22</v>
      </c>
      <c r="B970" s="87" t="s">
        <v>1032</v>
      </c>
      <c r="C970" s="93">
        <v>33014116</v>
      </c>
      <c r="D970" s="88" t="s">
        <v>1037</v>
      </c>
      <c r="E970" s="68" t="s">
        <v>44</v>
      </c>
      <c r="F970" s="68" t="s">
        <v>44</v>
      </c>
      <c r="G970" s="68" t="s">
        <v>44</v>
      </c>
      <c r="H970" s="68" t="s">
        <v>44</v>
      </c>
      <c r="I970" s="68" t="s">
        <v>44</v>
      </c>
      <c r="J970" s="68" t="s">
        <v>44</v>
      </c>
      <c r="K970" s="68" t="s">
        <v>44</v>
      </c>
      <c r="L970" s="68" t="s">
        <v>44</v>
      </c>
      <c r="M970" s="68" t="s">
        <v>44</v>
      </c>
      <c r="N970" s="68" t="s">
        <v>44</v>
      </c>
      <c r="O970" s="68" t="s">
        <v>44</v>
      </c>
      <c r="P970" s="68" t="s">
        <v>45</v>
      </c>
      <c r="Q970" s="44">
        <f>COUNTIF(F970:P970,"ENTREGUE")/COUNTA(MESES[[#This Row],[FEV]:[DEZ]])</f>
        <v>0.90909090909090906</v>
      </c>
    </row>
    <row r="971" spans="1:17" s="39" customFormat="1" ht="15" customHeight="1" x14ac:dyDescent="0.25">
      <c r="A971" s="86" t="s">
        <v>22</v>
      </c>
      <c r="B971" s="87" t="s">
        <v>1032</v>
      </c>
      <c r="C971" s="93">
        <v>33014310</v>
      </c>
      <c r="D971" s="88" t="s">
        <v>1038</v>
      </c>
      <c r="E971" s="68" t="s">
        <v>45</v>
      </c>
      <c r="F971" s="68" t="s">
        <v>45</v>
      </c>
      <c r="G971" s="68" t="s">
        <v>45</v>
      </c>
      <c r="H971" s="68" t="s">
        <v>45</v>
      </c>
      <c r="I971" s="68" t="s">
        <v>45</v>
      </c>
      <c r="J971" s="68" t="s">
        <v>45</v>
      </c>
      <c r="K971" s="68" t="s">
        <v>45</v>
      </c>
      <c r="L971" s="68" t="s">
        <v>45</v>
      </c>
      <c r="M971" s="68" t="s">
        <v>45</v>
      </c>
      <c r="N971" s="68" t="s">
        <v>45</v>
      </c>
      <c r="O971" s="68" t="s">
        <v>45</v>
      </c>
      <c r="P971" s="68" t="s">
        <v>45</v>
      </c>
      <c r="Q971" s="44">
        <f>COUNTIF(F971:P971,"ENTREGUE")/COUNTA(MESES[[#This Row],[FEV]:[DEZ]])</f>
        <v>0</v>
      </c>
    </row>
    <row r="972" spans="1:17" s="39" customFormat="1" ht="15" customHeight="1" x14ac:dyDescent="0.25">
      <c r="A972" s="86" t="s">
        <v>22</v>
      </c>
      <c r="B972" s="87" t="s">
        <v>1032</v>
      </c>
      <c r="C972" s="93">
        <v>33095140</v>
      </c>
      <c r="D972" s="88" t="s">
        <v>1039</v>
      </c>
      <c r="E972" s="68" t="s">
        <v>44</v>
      </c>
      <c r="F972" s="68" t="s">
        <v>44</v>
      </c>
      <c r="G972" s="68" t="s">
        <v>44</v>
      </c>
      <c r="H972" s="68" t="s">
        <v>44</v>
      </c>
      <c r="I972" s="68" t="s">
        <v>44</v>
      </c>
      <c r="J972" s="68" t="s">
        <v>44</v>
      </c>
      <c r="K972" s="68" t="s">
        <v>45</v>
      </c>
      <c r="L972" s="68" t="s">
        <v>45</v>
      </c>
      <c r="M972" s="68" t="s">
        <v>45</v>
      </c>
      <c r="N972" s="68" t="s">
        <v>45</v>
      </c>
      <c r="O972" s="68" t="s">
        <v>45</v>
      </c>
      <c r="P972" s="68" t="s">
        <v>45</v>
      </c>
      <c r="Q972" s="44">
        <f>COUNTIF(F972:P972,"ENTREGUE")/COUNTA(MESES[[#This Row],[FEV]:[DEZ]])</f>
        <v>0.45454545454545453</v>
      </c>
    </row>
    <row r="973" spans="1:17" s="39" customFormat="1" ht="15" customHeight="1" x14ac:dyDescent="0.25">
      <c r="A973" s="86" t="s">
        <v>22</v>
      </c>
      <c r="B973" s="87" t="s">
        <v>1040</v>
      </c>
      <c r="C973" s="93">
        <v>33013497</v>
      </c>
      <c r="D973" s="88" t="s">
        <v>1041</v>
      </c>
      <c r="E973" s="68" t="s">
        <v>44</v>
      </c>
      <c r="F973" s="68" t="s">
        <v>44</v>
      </c>
      <c r="G973" s="68" t="s">
        <v>44</v>
      </c>
      <c r="H973" s="68" t="s">
        <v>44</v>
      </c>
      <c r="I973" s="68" t="s">
        <v>44</v>
      </c>
      <c r="J973" s="68" t="s">
        <v>44</v>
      </c>
      <c r="K973" s="68" t="s">
        <v>44</v>
      </c>
      <c r="L973" s="68" t="s">
        <v>44</v>
      </c>
      <c r="M973" s="68" t="s">
        <v>44</v>
      </c>
      <c r="N973" s="68" t="s">
        <v>44</v>
      </c>
      <c r="O973" s="68" t="s">
        <v>44</v>
      </c>
      <c r="P973" s="68" t="s">
        <v>44</v>
      </c>
      <c r="Q973" s="44">
        <f>COUNTIF(F973:P973,"ENTREGUE")/COUNTA(MESES[[#This Row],[FEV]:[DEZ]])</f>
        <v>1</v>
      </c>
    </row>
    <row r="974" spans="1:17" s="39" customFormat="1" ht="15" customHeight="1" x14ac:dyDescent="0.25">
      <c r="A974" s="86" t="s">
        <v>22</v>
      </c>
      <c r="B974" s="87" t="s">
        <v>1040</v>
      </c>
      <c r="C974" s="93">
        <v>33013535</v>
      </c>
      <c r="D974" s="88" t="s">
        <v>1042</v>
      </c>
      <c r="E974" s="68" t="s">
        <v>44</v>
      </c>
      <c r="F974" s="68" t="s">
        <v>44</v>
      </c>
      <c r="G974" s="68" t="s">
        <v>44</v>
      </c>
      <c r="H974" s="68" t="s">
        <v>44</v>
      </c>
      <c r="I974" s="68" t="s">
        <v>44</v>
      </c>
      <c r="J974" s="68" t="s">
        <v>44</v>
      </c>
      <c r="K974" s="68" t="s">
        <v>44</v>
      </c>
      <c r="L974" s="68" t="s">
        <v>44</v>
      </c>
      <c r="M974" s="68" t="s">
        <v>44</v>
      </c>
      <c r="N974" s="68" t="s">
        <v>44</v>
      </c>
      <c r="O974" s="68" t="s">
        <v>44</v>
      </c>
      <c r="P974" s="68" t="s">
        <v>44</v>
      </c>
      <c r="Q974" s="44">
        <f>COUNTIF(F974:P974,"ENTREGUE")/COUNTA(MESES[[#This Row],[FEV]:[DEZ]])</f>
        <v>1</v>
      </c>
    </row>
    <row r="975" spans="1:17" s="39" customFormat="1" ht="15" customHeight="1" x14ac:dyDescent="0.25">
      <c r="A975" s="86" t="s">
        <v>22</v>
      </c>
      <c r="B975" s="87" t="s">
        <v>1040</v>
      </c>
      <c r="C975" s="93">
        <v>33013551</v>
      </c>
      <c r="D975" s="88" t="s">
        <v>1043</v>
      </c>
      <c r="E975" s="68" t="s">
        <v>45</v>
      </c>
      <c r="F975" s="68" t="s">
        <v>45</v>
      </c>
      <c r="G975" s="68" t="s">
        <v>45</v>
      </c>
      <c r="H975" s="68" t="s">
        <v>45</v>
      </c>
      <c r="I975" s="68" t="s">
        <v>45</v>
      </c>
      <c r="J975" s="68" t="s">
        <v>45</v>
      </c>
      <c r="K975" s="68" t="s">
        <v>45</v>
      </c>
      <c r="L975" s="68" t="s">
        <v>45</v>
      </c>
      <c r="M975" s="68" t="s">
        <v>45</v>
      </c>
      <c r="N975" s="68" t="s">
        <v>45</v>
      </c>
      <c r="O975" s="68" t="s">
        <v>45</v>
      </c>
      <c r="P975" s="68" t="s">
        <v>45</v>
      </c>
      <c r="Q975" s="44">
        <f>COUNTIF(F975:P975,"ENTREGUE")/COUNTA(MESES[[#This Row],[FEV]:[DEZ]])</f>
        <v>0</v>
      </c>
    </row>
    <row r="976" spans="1:17" s="39" customFormat="1" ht="15" customHeight="1" x14ac:dyDescent="0.25">
      <c r="A976" s="86" t="s">
        <v>22</v>
      </c>
      <c r="B976" s="87" t="s">
        <v>1040</v>
      </c>
      <c r="C976" s="93">
        <v>33013683</v>
      </c>
      <c r="D976" s="88" t="s">
        <v>1294</v>
      </c>
      <c r="E976" s="68" t="s">
        <v>44</v>
      </c>
      <c r="F976" s="68" t="s">
        <v>44</v>
      </c>
      <c r="G976" s="68" t="s">
        <v>44</v>
      </c>
      <c r="H976" s="68" t="s">
        <v>44</v>
      </c>
      <c r="I976" s="68" t="s">
        <v>44</v>
      </c>
      <c r="J976" s="68" t="s">
        <v>44</v>
      </c>
      <c r="K976" s="68" t="s">
        <v>44</v>
      </c>
      <c r="L976" s="68" t="s">
        <v>44</v>
      </c>
      <c r="M976" s="68" t="s">
        <v>44</v>
      </c>
      <c r="N976" s="68" t="s">
        <v>44</v>
      </c>
      <c r="O976" s="68" t="s">
        <v>44</v>
      </c>
      <c r="P976" s="68" t="s">
        <v>44</v>
      </c>
      <c r="Q976" s="44">
        <f>COUNTIF(F976:P976,"ENTREGUE")/COUNTA(MESES[[#This Row],[FEV]:[DEZ]])</f>
        <v>1</v>
      </c>
    </row>
    <row r="977" spans="1:17" s="39" customFormat="1" ht="15" customHeight="1" x14ac:dyDescent="0.25">
      <c r="A977" s="86" t="s">
        <v>22</v>
      </c>
      <c r="B977" s="87" t="s">
        <v>1040</v>
      </c>
      <c r="C977" s="93">
        <v>33013691</v>
      </c>
      <c r="D977" s="88" t="s">
        <v>1044</v>
      </c>
      <c r="E977" s="68" t="s">
        <v>45</v>
      </c>
      <c r="F977" s="68" t="s">
        <v>45</v>
      </c>
      <c r="G977" s="68" t="s">
        <v>45</v>
      </c>
      <c r="H977" s="68" t="s">
        <v>45</v>
      </c>
      <c r="I977" s="68" t="s">
        <v>45</v>
      </c>
      <c r="J977" s="68" t="s">
        <v>45</v>
      </c>
      <c r="K977" s="68" t="s">
        <v>45</v>
      </c>
      <c r="L977" s="68" t="s">
        <v>45</v>
      </c>
      <c r="M977" s="68" t="s">
        <v>45</v>
      </c>
      <c r="N977" s="68" t="s">
        <v>45</v>
      </c>
      <c r="O977" s="68" t="s">
        <v>45</v>
      </c>
      <c r="P977" s="68" t="s">
        <v>45</v>
      </c>
      <c r="Q977" s="44">
        <f>COUNTIF(F977:P977,"ENTREGUE")/COUNTA(MESES[[#This Row],[FEV]:[DEZ]])</f>
        <v>0</v>
      </c>
    </row>
    <row r="978" spans="1:17" s="39" customFormat="1" ht="15" customHeight="1" x14ac:dyDescent="0.25">
      <c r="A978" s="86" t="s">
        <v>22</v>
      </c>
      <c r="B978" s="87" t="s">
        <v>1040</v>
      </c>
      <c r="C978" s="93">
        <v>33014566</v>
      </c>
      <c r="D978" s="88" t="s">
        <v>1045</v>
      </c>
      <c r="E978" s="68" t="s">
        <v>44</v>
      </c>
      <c r="F978" s="68" t="s">
        <v>44</v>
      </c>
      <c r="G978" s="68" t="s">
        <v>44</v>
      </c>
      <c r="H978" s="68" t="s">
        <v>44</v>
      </c>
      <c r="I978" s="68" t="s">
        <v>44</v>
      </c>
      <c r="J978" s="68" t="s">
        <v>45</v>
      </c>
      <c r="K978" s="68" t="s">
        <v>45</v>
      </c>
      <c r="L978" s="68" t="s">
        <v>45</v>
      </c>
      <c r="M978" s="68" t="s">
        <v>45</v>
      </c>
      <c r="N978" s="68" t="s">
        <v>45</v>
      </c>
      <c r="O978" s="68" t="s">
        <v>45</v>
      </c>
      <c r="P978" s="68" t="s">
        <v>45</v>
      </c>
      <c r="Q978" s="44">
        <f>COUNTIF(F978:P978,"ENTREGUE")/COUNTA(MESES[[#This Row],[FEV]:[DEZ]])</f>
        <v>0.36363636363636365</v>
      </c>
    </row>
    <row r="979" spans="1:17" s="39" customFormat="1" ht="15" customHeight="1" x14ac:dyDescent="0.25">
      <c r="A979" s="86" t="s">
        <v>22</v>
      </c>
      <c r="B979" s="87" t="s">
        <v>1040</v>
      </c>
      <c r="C979" s="93">
        <v>33170185</v>
      </c>
      <c r="D979" s="88" t="s">
        <v>1046</v>
      </c>
      <c r="E979" s="68" t="s">
        <v>44</v>
      </c>
      <c r="F979" s="68" t="s">
        <v>44</v>
      </c>
      <c r="G979" s="68" t="s">
        <v>44</v>
      </c>
      <c r="H979" s="68" t="s">
        <v>44</v>
      </c>
      <c r="I979" s="68" t="s">
        <v>44</v>
      </c>
      <c r="J979" s="68" t="s">
        <v>44</v>
      </c>
      <c r="K979" s="68" t="s">
        <v>44</v>
      </c>
      <c r="L979" s="68" t="s">
        <v>45</v>
      </c>
      <c r="M979" s="68" t="s">
        <v>45</v>
      </c>
      <c r="N979" s="68" t="s">
        <v>45</v>
      </c>
      <c r="O979" s="68" t="s">
        <v>45</v>
      </c>
      <c r="P979" s="68" t="s">
        <v>45</v>
      </c>
      <c r="Q979" s="44">
        <f>COUNTIF(F979:P979,"ENTREGUE")/COUNTA(MESES[[#This Row],[FEV]:[DEZ]])</f>
        <v>0.54545454545454541</v>
      </c>
    </row>
    <row r="980" spans="1:17" s="39" customFormat="1" ht="15" customHeight="1" x14ac:dyDescent="0.25">
      <c r="A980" s="86" t="s">
        <v>23</v>
      </c>
      <c r="B980" s="117" t="s">
        <v>1047</v>
      </c>
      <c r="C980" s="136">
        <v>33016836</v>
      </c>
      <c r="D980" s="118" t="s">
        <v>1048</v>
      </c>
      <c r="E980" s="68" t="s">
        <v>44</v>
      </c>
      <c r="F980" s="68" t="s">
        <v>44</v>
      </c>
      <c r="G980" s="68" t="s">
        <v>44</v>
      </c>
      <c r="H980" s="68" t="s">
        <v>44</v>
      </c>
      <c r="I980" s="68" t="s">
        <v>44</v>
      </c>
      <c r="J980" s="68" t="s">
        <v>44</v>
      </c>
      <c r="K980" s="68" t="s">
        <v>44</v>
      </c>
      <c r="L980" s="68" t="s">
        <v>44</v>
      </c>
      <c r="M980" s="68" t="s">
        <v>44</v>
      </c>
      <c r="N980" s="68" t="s">
        <v>44</v>
      </c>
      <c r="O980" s="68" t="s">
        <v>44</v>
      </c>
      <c r="P980" s="68" t="s">
        <v>44</v>
      </c>
      <c r="Q980" s="44">
        <f>COUNTIF(F980:P980,"ENTREGUE")/COUNTA(MESES[[#This Row],[FEV]:[DEZ]])</f>
        <v>1</v>
      </c>
    </row>
    <row r="981" spans="1:17" s="39" customFormat="1" ht="15" customHeight="1" x14ac:dyDescent="0.25">
      <c r="A981" s="86" t="s">
        <v>23</v>
      </c>
      <c r="B981" s="117" t="s">
        <v>1047</v>
      </c>
      <c r="C981" s="136">
        <v>33183716</v>
      </c>
      <c r="D981" s="118" t="s">
        <v>1049</v>
      </c>
      <c r="E981" s="68" t="s">
        <v>44</v>
      </c>
      <c r="F981" s="68" t="s">
        <v>44</v>
      </c>
      <c r="G981" s="68" t="s">
        <v>44</v>
      </c>
      <c r="H981" s="68" t="s">
        <v>44</v>
      </c>
      <c r="I981" s="68" t="s">
        <v>44</v>
      </c>
      <c r="J981" s="68" t="s">
        <v>44</v>
      </c>
      <c r="K981" s="68" t="s">
        <v>45</v>
      </c>
      <c r="L981" s="68" t="s">
        <v>44</v>
      </c>
      <c r="M981" s="68" t="s">
        <v>44</v>
      </c>
      <c r="N981" s="68" t="s">
        <v>45</v>
      </c>
      <c r="O981" s="68" t="s">
        <v>45</v>
      </c>
      <c r="P981" s="68" t="s">
        <v>45</v>
      </c>
      <c r="Q981" s="44">
        <f>COUNTIF(F981:P981,"ENTREGUE")/COUNTA(MESES[[#This Row],[FEV]:[DEZ]])</f>
        <v>0.63636363636363635</v>
      </c>
    </row>
    <row r="982" spans="1:17" s="39" customFormat="1" ht="15" customHeight="1" x14ac:dyDescent="0.25">
      <c r="A982" s="86" t="s">
        <v>23</v>
      </c>
      <c r="B982" s="87" t="s">
        <v>1050</v>
      </c>
      <c r="C982" s="93">
        <v>33017000</v>
      </c>
      <c r="D982" s="92" t="s">
        <v>1051</v>
      </c>
      <c r="E982" s="68" t="s">
        <v>44</v>
      </c>
      <c r="F982" s="68" t="s">
        <v>44</v>
      </c>
      <c r="G982" s="68" t="s">
        <v>44</v>
      </c>
      <c r="H982" s="68" t="s">
        <v>44</v>
      </c>
      <c r="I982" s="68" t="s">
        <v>44</v>
      </c>
      <c r="J982" s="68" t="s">
        <v>44</v>
      </c>
      <c r="K982" s="68" t="s">
        <v>44</v>
      </c>
      <c r="L982" s="68" t="s">
        <v>44</v>
      </c>
      <c r="M982" s="68" t="s">
        <v>44</v>
      </c>
      <c r="N982" s="68" t="s">
        <v>44</v>
      </c>
      <c r="O982" s="68" t="s">
        <v>44</v>
      </c>
      <c r="P982" s="68" t="s">
        <v>44</v>
      </c>
      <c r="Q982" s="44">
        <f>COUNTIF(F982:P982,"ENTREGUE")/COUNTA(MESES[[#This Row],[FEV]:[DEZ]])</f>
        <v>1</v>
      </c>
    </row>
    <row r="983" spans="1:17" s="39" customFormat="1" ht="15" customHeight="1" x14ac:dyDescent="0.25">
      <c r="A983" s="86" t="s">
        <v>23</v>
      </c>
      <c r="B983" s="87" t="s">
        <v>1052</v>
      </c>
      <c r="C983" s="93">
        <v>33017786</v>
      </c>
      <c r="D983" s="92" t="s">
        <v>1053</v>
      </c>
      <c r="E983" s="68" t="s">
        <v>44</v>
      </c>
      <c r="F983" s="68" t="s">
        <v>44</v>
      </c>
      <c r="G983" s="68" t="s">
        <v>44</v>
      </c>
      <c r="H983" s="68" t="s">
        <v>45</v>
      </c>
      <c r="I983" s="68" t="s">
        <v>45</v>
      </c>
      <c r="J983" s="68" t="s">
        <v>45</v>
      </c>
      <c r="K983" s="68" t="s">
        <v>45</v>
      </c>
      <c r="L983" s="68" t="s">
        <v>45</v>
      </c>
      <c r="M983" s="68" t="s">
        <v>45</v>
      </c>
      <c r="N983" s="68" t="s">
        <v>45</v>
      </c>
      <c r="O983" s="68" t="s">
        <v>45</v>
      </c>
      <c r="P983" s="68" t="s">
        <v>45</v>
      </c>
      <c r="Q983" s="44">
        <f>COUNTIF(F983:P983,"ENTREGUE")/COUNTA(MESES[[#This Row],[FEV]:[DEZ]])</f>
        <v>0.18181818181818182</v>
      </c>
    </row>
    <row r="984" spans="1:17" s="39" customFormat="1" ht="15" customHeight="1" x14ac:dyDescent="0.25">
      <c r="A984" s="119" t="s">
        <v>23</v>
      </c>
      <c r="B984" s="117" t="s">
        <v>1052</v>
      </c>
      <c r="C984" s="136">
        <v>33017930</v>
      </c>
      <c r="D984" s="92" t="s">
        <v>1300</v>
      </c>
      <c r="E984" s="68" t="s">
        <v>44</v>
      </c>
      <c r="F984" s="68" t="s">
        <v>44</v>
      </c>
      <c r="G984" s="68" t="s">
        <v>44</v>
      </c>
      <c r="H984" s="68" t="s">
        <v>44</v>
      </c>
      <c r="I984" s="68" t="s">
        <v>44</v>
      </c>
      <c r="J984" s="68" t="s">
        <v>44</v>
      </c>
      <c r="K984" s="68" t="s">
        <v>44</v>
      </c>
      <c r="L984" s="68" t="s">
        <v>44</v>
      </c>
      <c r="M984" s="68" t="s">
        <v>44</v>
      </c>
      <c r="N984" s="68" t="s">
        <v>44</v>
      </c>
      <c r="O984" s="68" t="s">
        <v>44</v>
      </c>
      <c r="P984" s="68" t="s">
        <v>44</v>
      </c>
      <c r="Q984" s="44">
        <f>COUNTIF(F984:P984,"ENTREGUE")/COUNTA(MESES[[#This Row],[FEV]:[DEZ]])</f>
        <v>1</v>
      </c>
    </row>
    <row r="985" spans="1:17" s="39" customFormat="1" ht="15" customHeight="1" x14ac:dyDescent="0.25">
      <c r="A985" s="86" t="s">
        <v>23</v>
      </c>
      <c r="B985" s="87" t="s">
        <v>1052</v>
      </c>
      <c r="C985" s="93">
        <v>33018073</v>
      </c>
      <c r="D985" s="92" t="s">
        <v>1054</v>
      </c>
      <c r="E985" s="68" t="s">
        <v>44</v>
      </c>
      <c r="F985" s="68" t="s">
        <v>44</v>
      </c>
      <c r="G985" s="68" t="s">
        <v>44</v>
      </c>
      <c r="H985" s="68" t="s">
        <v>44</v>
      </c>
      <c r="I985" s="68" t="s">
        <v>45</v>
      </c>
      <c r="J985" s="68" t="s">
        <v>45</v>
      </c>
      <c r="K985" s="68" t="s">
        <v>45</v>
      </c>
      <c r="L985" s="68" t="s">
        <v>45</v>
      </c>
      <c r="M985" s="68" t="s">
        <v>45</v>
      </c>
      <c r="N985" s="68" t="s">
        <v>45</v>
      </c>
      <c r="O985" s="68" t="s">
        <v>45</v>
      </c>
      <c r="P985" s="68" t="s">
        <v>45</v>
      </c>
      <c r="Q985" s="44">
        <f>COUNTIF(F985:P985,"ENTREGUE")/COUNTA(MESES[[#This Row],[FEV]:[DEZ]])</f>
        <v>0.27272727272727271</v>
      </c>
    </row>
    <row r="986" spans="1:17" s="39" customFormat="1" ht="15" customHeight="1" x14ac:dyDescent="0.25">
      <c r="A986" s="86" t="s">
        <v>23</v>
      </c>
      <c r="B986" s="87" t="s">
        <v>1052</v>
      </c>
      <c r="C986" s="93">
        <v>33018197</v>
      </c>
      <c r="D986" s="92" t="s">
        <v>1055</v>
      </c>
      <c r="E986" s="68" t="s">
        <v>44</v>
      </c>
      <c r="F986" s="68" t="s">
        <v>44</v>
      </c>
      <c r="G986" s="68" t="s">
        <v>44</v>
      </c>
      <c r="H986" s="68" t="s">
        <v>44</v>
      </c>
      <c r="I986" s="68" t="s">
        <v>44</v>
      </c>
      <c r="J986" s="68" t="s">
        <v>44</v>
      </c>
      <c r="K986" s="68" t="s">
        <v>44</v>
      </c>
      <c r="L986" s="68" t="s">
        <v>44</v>
      </c>
      <c r="M986" s="68" t="s">
        <v>44</v>
      </c>
      <c r="N986" s="68" t="s">
        <v>44</v>
      </c>
      <c r="O986" s="68" t="s">
        <v>44</v>
      </c>
      <c r="P986" s="68" t="s">
        <v>44</v>
      </c>
      <c r="Q986" s="44">
        <f>COUNTIF(F986:P986,"ENTREGUE")/COUNTA(MESES[[#This Row],[FEV]:[DEZ]])</f>
        <v>1</v>
      </c>
    </row>
    <row r="987" spans="1:17" s="39" customFormat="1" ht="15" customHeight="1" x14ac:dyDescent="0.25">
      <c r="A987" s="86" t="s">
        <v>23</v>
      </c>
      <c r="B987" s="87" t="s">
        <v>1052</v>
      </c>
      <c r="C987" s="93">
        <v>33097950</v>
      </c>
      <c r="D987" s="92" t="s">
        <v>1056</v>
      </c>
      <c r="E987" s="68" t="s">
        <v>44</v>
      </c>
      <c r="F987" s="68" t="s">
        <v>44</v>
      </c>
      <c r="G987" s="68" t="s">
        <v>44</v>
      </c>
      <c r="H987" s="68" t="s">
        <v>44</v>
      </c>
      <c r="I987" s="68" t="s">
        <v>44</v>
      </c>
      <c r="J987" s="68" t="s">
        <v>44</v>
      </c>
      <c r="K987" s="68" t="s">
        <v>44</v>
      </c>
      <c r="L987" s="68" t="s">
        <v>44</v>
      </c>
      <c r="M987" s="68" t="s">
        <v>44</v>
      </c>
      <c r="N987" s="68" t="s">
        <v>44</v>
      </c>
      <c r="O987" s="68" t="s">
        <v>44</v>
      </c>
      <c r="P987" s="68" t="s">
        <v>44</v>
      </c>
      <c r="Q987" s="44">
        <f>COUNTIF(F987:P987,"ENTREGUE")/COUNTA(MESES[[#This Row],[FEV]:[DEZ]])</f>
        <v>1</v>
      </c>
    </row>
    <row r="988" spans="1:17" s="39" customFormat="1" ht="15" customHeight="1" x14ac:dyDescent="0.25">
      <c r="A988" s="86" t="s">
        <v>23</v>
      </c>
      <c r="B988" s="87" t="s">
        <v>1057</v>
      </c>
      <c r="C988" s="93">
        <v>33018286</v>
      </c>
      <c r="D988" s="92" t="s">
        <v>1058</v>
      </c>
      <c r="E988" s="68" t="s">
        <v>45</v>
      </c>
      <c r="F988" s="68" t="s">
        <v>45</v>
      </c>
      <c r="G988" s="68" t="s">
        <v>45</v>
      </c>
      <c r="H988" s="68" t="s">
        <v>44</v>
      </c>
      <c r="I988" s="68" t="s">
        <v>44</v>
      </c>
      <c r="J988" s="68" t="s">
        <v>44</v>
      </c>
      <c r="K988" s="68" t="s">
        <v>44</v>
      </c>
      <c r="L988" s="68" t="s">
        <v>44</v>
      </c>
      <c r="M988" s="68" t="s">
        <v>44</v>
      </c>
      <c r="N988" s="68" t="s">
        <v>44</v>
      </c>
      <c r="O988" s="68" t="s">
        <v>44</v>
      </c>
      <c r="P988" s="68" t="s">
        <v>45</v>
      </c>
      <c r="Q988" s="44">
        <f>COUNTIF(F988:P988,"ENTREGUE")/COUNTA(MESES[[#This Row],[FEV]:[DEZ]])</f>
        <v>0.72727272727272729</v>
      </c>
    </row>
    <row r="989" spans="1:17" s="39" customFormat="1" ht="15" customHeight="1" x14ac:dyDescent="0.25">
      <c r="A989" s="86" t="s">
        <v>23</v>
      </c>
      <c r="B989" s="87" t="s">
        <v>1057</v>
      </c>
      <c r="C989" s="93">
        <v>33018332</v>
      </c>
      <c r="D989" s="92" t="s">
        <v>1059</v>
      </c>
      <c r="E989" s="68" t="s">
        <v>44</v>
      </c>
      <c r="F989" s="68" t="s">
        <v>44</v>
      </c>
      <c r="G989" s="68" t="s">
        <v>44</v>
      </c>
      <c r="H989" s="68" t="s">
        <v>44</v>
      </c>
      <c r="I989" s="68" t="s">
        <v>44</v>
      </c>
      <c r="J989" s="68" t="s">
        <v>44</v>
      </c>
      <c r="K989" s="68" t="s">
        <v>44</v>
      </c>
      <c r="L989" s="68" t="s">
        <v>44</v>
      </c>
      <c r="M989" s="68" t="s">
        <v>44</v>
      </c>
      <c r="N989" s="68" t="s">
        <v>44</v>
      </c>
      <c r="O989" s="68" t="s">
        <v>44</v>
      </c>
      <c r="P989" s="68" t="s">
        <v>44</v>
      </c>
      <c r="Q989" s="44">
        <f>COUNTIF(F989:P989,"ENTREGUE")/COUNTA(MESES[[#This Row],[FEV]:[DEZ]])</f>
        <v>1</v>
      </c>
    </row>
    <row r="990" spans="1:17" s="39" customFormat="1" ht="15" customHeight="1" x14ac:dyDescent="0.25">
      <c r="A990" s="86" t="s">
        <v>23</v>
      </c>
      <c r="B990" s="87" t="s">
        <v>1057</v>
      </c>
      <c r="C990" s="93">
        <v>33018340</v>
      </c>
      <c r="D990" s="92" t="s">
        <v>577</v>
      </c>
      <c r="E990" s="68" t="s">
        <v>44</v>
      </c>
      <c r="F990" s="68" t="s">
        <v>44</v>
      </c>
      <c r="G990" s="68" t="s">
        <v>44</v>
      </c>
      <c r="H990" s="68" t="s">
        <v>44</v>
      </c>
      <c r="I990" s="68" t="s">
        <v>44</v>
      </c>
      <c r="J990" s="68" t="s">
        <v>44</v>
      </c>
      <c r="K990" s="68" t="s">
        <v>44</v>
      </c>
      <c r="L990" s="68" t="s">
        <v>44</v>
      </c>
      <c r="M990" s="68" t="s">
        <v>44</v>
      </c>
      <c r="N990" s="68" t="s">
        <v>44</v>
      </c>
      <c r="O990" s="68" t="s">
        <v>44</v>
      </c>
      <c r="P990" s="68" t="s">
        <v>45</v>
      </c>
      <c r="Q990" s="44">
        <f>COUNTIF(F990:P990,"ENTREGUE")/COUNTA(MESES[[#This Row],[FEV]:[DEZ]])</f>
        <v>0.90909090909090906</v>
      </c>
    </row>
    <row r="991" spans="1:17" s="39" customFormat="1" ht="15" customHeight="1" x14ac:dyDescent="0.25">
      <c r="A991" s="86" t="s">
        <v>23</v>
      </c>
      <c r="B991" s="87" t="s">
        <v>1057</v>
      </c>
      <c r="C991" s="93">
        <v>33018367</v>
      </c>
      <c r="D991" s="92" t="s">
        <v>1060</v>
      </c>
      <c r="E991" s="68" t="s">
        <v>44</v>
      </c>
      <c r="F991" s="68" t="s">
        <v>44</v>
      </c>
      <c r="G991" s="68" t="s">
        <v>44</v>
      </c>
      <c r="H991" s="68" t="s">
        <v>44</v>
      </c>
      <c r="I991" s="68" t="s">
        <v>44</v>
      </c>
      <c r="J991" s="68" t="s">
        <v>44</v>
      </c>
      <c r="K991" s="68" t="s">
        <v>44</v>
      </c>
      <c r="L991" s="68" t="s">
        <v>44</v>
      </c>
      <c r="M991" s="68" t="s">
        <v>44</v>
      </c>
      <c r="N991" s="68" t="s">
        <v>44</v>
      </c>
      <c r="O991" s="68" t="s">
        <v>44</v>
      </c>
      <c r="P991" s="68" t="s">
        <v>44</v>
      </c>
      <c r="Q991" s="44">
        <f>COUNTIF(F991:P991,"ENTREGUE")/COUNTA(MESES[[#This Row],[FEV]:[DEZ]])</f>
        <v>1</v>
      </c>
    </row>
    <row r="992" spans="1:17" s="39" customFormat="1" ht="15" customHeight="1" x14ac:dyDescent="0.25">
      <c r="A992" s="86" t="s">
        <v>23</v>
      </c>
      <c r="B992" s="87" t="s">
        <v>1057</v>
      </c>
      <c r="C992" s="93">
        <v>33018405</v>
      </c>
      <c r="D992" s="92" t="s">
        <v>1061</v>
      </c>
      <c r="E992" s="68" t="s">
        <v>44</v>
      </c>
      <c r="F992" s="68" t="s">
        <v>44</v>
      </c>
      <c r="G992" s="68" t="s">
        <v>44</v>
      </c>
      <c r="H992" s="68" t="s">
        <v>44</v>
      </c>
      <c r="I992" s="68" t="s">
        <v>44</v>
      </c>
      <c r="J992" s="68" t="s">
        <v>45</v>
      </c>
      <c r="K992" s="68" t="s">
        <v>45</v>
      </c>
      <c r="L992" s="68" t="s">
        <v>45</v>
      </c>
      <c r="M992" s="68" t="s">
        <v>45</v>
      </c>
      <c r="N992" s="68" t="s">
        <v>45</v>
      </c>
      <c r="O992" s="68" t="s">
        <v>45</v>
      </c>
      <c r="P992" s="68" t="s">
        <v>45</v>
      </c>
      <c r="Q992" s="44">
        <f>COUNTIF(F992:P992,"ENTREGUE")/COUNTA(MESES[[#This Row],[FEV]:[DEZ]])</f>
        <v>0.36363636363636365</v>
      </c>
    </row>
    <row r="993" spans="1:17" s="39" customFormat="1" ht="15" customHeight="1" x14ac:dyDescent="0.25">
      <c r="A993" s="86" t="s">
        <v>23</v>
      </c>
      <c r="B993" s="87" t="s">
        <v>1057</v>
      </c>
      <c r="C993" s="93">
        <v>33018359</v>
      </c>
      <c r="D993" s="92" t="s">
        <v>1062</v>
      </c>
      <c r="E993" s="68" t="s">
        <v>44</v>
      </c>
      <c r="F993" s="68" t="s">
        <v>44</v>
      </c>
      <c r="G993" s="68" t="s">
        <v>44</v>
      </c>
      <c r="H993" s="68" t="s">
        <v>44</v>
      </c>
      <c r="I993" s="68" t="s">
        <v>44</v>
      </c>
      <c r="J993" s="68" t="s">
        <v>44</v>
      </c>
      <c r="K993" s="68" t="s">
        <v>44</v>
      </c>
      <c r="L993" s="68" t="s">
        <v>44</v>
      </c>
      <c r="M993" s="68" t="s">
        <v>44</v>
      </c>
      <c r="N993" s="68" t="s">
        <v>44</v>
      </c>
      <c r="O993" s="68" t="s">
        <v>44</v>
      </c>
      <c r="P993" s="68" t="s">
        <v>44</v>
      </c>
      <c r="Q993" s="44">
        <f>COUNTIF(F993:P993,"ENTREGUE")/COUNTA(MESES[[#This Row],[FEV]:[DEZ]])</f>
        <v>1</v>
      </c>
    </row>
    <row r="994" spans="1:17" s="39" customFormat="1" ht="15" customHeight="1" x14ac:dyDescent="0.25">
      <c r="A994" s="86" t="s">
        <v>23</v>
      </c>
      <c r="B994" s="87" t="s">
        <v>1057</v>
      </c>
      <c r="C994" s="93">
        <v>33018430</v>
      </c>
      <c r="D994" s="92" t="s">
        <v>1063</v>
      </c>
      <c r="E994" s="68" t="s">
        <v>44</v>
      </c>
      <c r="F994" s="68" t="s">
        <v>44</v>
      </c>
      <c r="G994" s="68" t="s">
        <v>44</v>
      </c>
      <c r="H994" s="68" t="s">
        <v>44</v>
      </c>
      <c r="I994" s="68" t="s">
        <v>44</v>
      </c>
      <c r="J994" s="68" t="s">
        <v>44</v>
      </c>
      <c r="K994" s="68" t="s">
        <v>44</v>
      </c>
      <c r="L994" s="68" t="s">
        <v>44</v>
      </c>
      <c r="M994" s="68" t="s">
        <v>44</v>
      </c>
      <c r="N994" s="68" t="s">
        <v>44</v>
      </c>
      <c r="O994" s="68" t="s">
        <v>44</v>
      </c>
      <c r="P994" s="68" t="s">
        <v>44</v>
      </c>
      <c r="Q994" s="44">
        <f>COUNTIF(F994:P994,"ENTREGUE")/COUNTA(MESES[[#This Row],[FEV]:[DEZ]])</f>
        <v>1</v>
      </c>
    </row>
    <row r="995" spans="1:17" s="39" customFormat="1" ht="15" customHeight="1" x14ac:dyDescent="0.25">
      <c r="A995" s="86" t="s">
        <v>23</v>
      </c>
      <c r="B995" s="87" t="s">
        <v>1057</v>
      </c>
      <c r="C995" s="93">
        <v>33018650</v>
      </c>
      <c r="D995" s="92" t="s">
        <v>1064</v>
      </c>
      <c r="E995" s="68" t="s">
        <v>44</v>
      </c>
      <c r="F995" s="68" t="s">
        <v>44</v>
      </c>
      <c r="G995" s="68" t="s">
        <v>44</v>
      </c>
      <c r="H995" s="68" t="s">
        <v>44</v>
      </c>
      <c r="I995" s="68" t="s">
        <v>44</v>
      </c>
      <c r="J995" s="68" t="s">
        <v>44</v>
      </c>
      <c r="K995" s="68" t="s">
        <v>44</v>
      </c>
      <c r="L995" s="68" t="s">
        <v>44</v>
      </c>
      <c r="M995" s="68" t="s">
        <v>44</v>
      </c>
      <c r="N995" s="68" t="s">
        <v>44</v>
      </c>
      <c r="O995" s="68" t="s">
        <v>44</v>
      </c>
      <c r="P995" s="68" t="s">
        <v>45</v>
      </c>
      <c r="Q995" s="44">
        <f>COUNTIF(F995:P995,"ENTREGUE")/COUNTA(MESES[[#This Row],[FEV]:[DEZ]])</f>
        <v>0.90909090909090906</v>
      </c>
    </row>
    <row r="996" spans="1:17" s="39" customFormat="1" ht="15" customHeight="1" x14ac:dyDescent="0.25">
      <c r="A996" s="86" t="s">
        <v>23</v>
      </c>
      <c r="B996" s="87" t="s">
        <v>1065</v>
      </c>
      <c r="C996" s="93">
        <v>33051097</v>
      </c>
      <c r="D996" s="92" t="s">
        <v>1066</v>
      </c>
      <c r="E996" s="68" t="s">
        <v>44</v>
      </c>
      <c r="F996" s="68" t="s">
        <v>44</v>
      </c>
      <c r="G996" s="68" t="s">
        <v>44</v>
      </c>
      <c r="H996" s="68" t="s">
        <v>44</v>
      </c>
      <c r="I996" s="68" t="s">
        <v>44</v>
      </c>
      <c r="J996" s="68" t="s">
        <v>44</v>
      </c>
      <c r="K996" s="68" t="s">
        <v>44</v>
      </c>
      <c r="L996" s="68" t="s">
        <v>44</v>
      </c>
      <c r="M996" s="68" t="s">
        <v>44</v>
      </c>
      <c r="N996" s="68" t="s">
        <v>44</v>
      </c>
      <c r="O996" s="68" t="s">
        <v>44</v>
      </c>
      <c r="P996" s="68" t="s">
        <v>44</v>
      </c>
      <c r="Q996" s="44">
        <f>COUNTIF(F996:P996,"ENTREGUE")/COUNTA(MESES[[#This Row],[FEV]:[DEZ]])</f>
        <v>1</v>
      </c>
    </row>
    <row r="997" spans="1:17" s="39" customFormat="1" ht="15" customHeight="1" x14ac:dyDescent="0.25">
      <c r="A997" s="86" t="s">
        <v>23</v>
      </c>
      <c r="B997" s="87" t="s">
        <v>1065</v>
      </c>
      <c r="C997" s="93">
        <v>33051100</v>
      </c>
      <c r="D997" s="92" t="s">
        <v>1067</v>
      </c>
      <c r="E997" s="68" t="s">
        <v>44</v>
      </c>
      <c r="F997" s="68" t="s">
        <v>44</v>
      </c>
      <c r="G997" s="68" t="s">
        <v>44</v>
      </c>
      <c r="H997" s="68" t="s">
        <v>44</v>
      </c>
      <c r="I997" s="68" t="s">
        <v>44</v>
      </c>
      <c r="J997" s="68" t="s">
        <v>44</v>
      </c>
      <c r="K997" s="68" t="s">
        <v>44</v>
      </c>
      <c r="L997" s="68" t="s">
        <v>44</v>
      </c>
      <c r="M997" s="68" t="s">
        <v>44</v>
      </c>
      <c r="N997" s="68" t="s">
        <v>44</v>
      </c>
      <c r="O997" s="68" t="s">
        <v>44</v>
      </c>
      <c r="P997" s="68" t="s">
        <v>44</v>
      </c>
      <c r="Q997" s="44">
        <f>COUNTIF(F997:P997,"ENTREGUE")/COUNTA(MESES[[#This Row],[FEV]:[DEZ]])</f>
        <v>1</v>
      </c>
    </row>
    <row r="998" spans="1:17" s="39" customFormat="1" ht="15" customHeight="1" x14ac:dyDescent="0.25">
      <c r="A998" s="86" t="s">
        <v>23</v>
      </c>
      <c r="B998" s="87" t="s">
        <v>1065</v>
      </c>
      <c r="C998" s="93">
        <v>33051127</v>
      </c>
      <c r="D998" s="92" t="s">
        <v>1068</v>
      </c>
      <c r="E998" s="68" t="s">
        <v>44</v>
      </c>
      <c r="F998" s="68" t="s">
        <v>44</v>
      </c>
      <c r="G998" s="68" t="s">
        <v>44</v>
      </c>
      <c r="H998" s="68" t="s">
        <v>44</v>
      </c>
      <c r="I998" s="68" t="s">
        <v>44</v>
      </c>
      <c r="J998" s="68" t="s">
        <v>44</v>
      </c>
      <c r="K998" s="68" t="s">
        <v>44</v>
      </c>
      <c r="L998" s="68" t="s">
        <v>44</v>
      </c>
      <c r="M998" s="68" t="s">
        <v>44</v>
      </c>
      <c r="N998" s="68" t="s">
        <v>44</v>
      </c>
      <c r="O998" s="68" t="s">
        <v>44</v>
      </c>
      <c r="P998" s="68" t="s">
        <v>44</v>
      </c>
      <c r="Q998" s="44">
        <f>COUNTIF(F998:P998,"ENTREGUE")/COUNTA(MESES[[#This Row],[FEV]:[DEZ]])</f>
        <v>1</v>
      </c>
    </row>
    <row r="999" spans="1:17" s="39" customFormat="1" ht="15" customHeight="1" x14ac:dyDescent="0.25">
      <c r="A999" s="86" t="s">
        <v>23</v>
      </c>
      <c r="B999" s="87" t="s">
        <v>1069</v>
      </c>
      <c r="C999" s="93">
        <v>33051070</v>
      </c>
      <c r="D999" s="92" t="s">
        <v>1070</v>
      </c>
      <c r="E999" s="68" t="s">
        <v>44</v>
      </c>
      <c r="F999" s="68" t="s">
        <v>44</v>
      </c>
      <c r="G999" s="68" t="s">
        <v>44</v>
      </c>
      <c r="H999" s="68" t="s">
        <v>44</v>
      </c>
      <c r="I999" s="68" t="s">
        <v>44</v>
      </c>
      <c r="J999" s="68" t="s">
        <v>44</v>
      </c>
      <c r="K999" s="68" t="s">
        <v>44</v>
      </c>
      <c r="L999" s="68" t="s">
        <v>44</v>
      </c>
      <c r="M999" s="68" t="s">
        <v>44</v>
      </c>
      <c r="N999" s="68" t="s">
        <v>44</v>
      </c>
      <c r="O999" s="68" t="s">
        <v>44</v>
      </c>
      <c r="P999" s="68" t="s">
        <v>45</v>
      </c>
      <c r="Q999" s="44">
        <f>COUNTIF(F999:P999,"ENTREGUE")/COUNTA(MESES[[#This Row],[FEV]:[DEZ]])</f>
        <v>0.90909090909090906</v>
      </c>
    </row>
    <row r="1000" spans="1:17" s="39" customFormat="1" ht="15" customHeight="1" x14ac:dyDescent="0.25">
      <c r="A1000" s="86" t="s">
        <v>23</v>
      </c>
      <c r="B1000" s="87" t="s">
        <v>1069</v>
      </c>
      <c r="C1000" s="93">
        <v>33052786</v>
      </c>
      <c r="D1000" s="92" t="s">
        <v>1071</v>
      </c>
      <c r="E1000" s="68" t="s">
        <v>44</v>
      </c>
      <c r="F1000" s="68" t="s">
        <v>44</v>
      </c>
      <c r="G1000" s="68" t="s">
        <v>44</v>
      </c>
      <c r="H1000" s="68" t="s">
        <v>44</v>
      </c>
      <c r="I1000" s="68" t="s">
        <v>44</v>
      </c>
      <c r="J1000" s="68" t="s">
        <v>44</v>
      </c>
      <c r="K1000" s="68" t="s">
        <v>44</v>
      </c>
      <c r="L1000" s="68" t="s">
        <v>44</v>
      </c>
      <c r="M1000" s="68" t="s">
        <v>44</v>
      </c>
      <c r="N1000" s="68" t="s">
        <v>44</v>
      </c>
      <c r="O1000" s="68" t="s">
        <v>44</v>
      </c>
      <c r="P1000" s="68" t="s">
        <v>44</v>
      </c>
      <c r="Q1000" s="44">
        <f>COUNTIF(F1000:P1000,"ENTREGUE")/COUNTA(MESES[[#This Row],[FEV]:[DEZ]])</f>
        <v>1</v>
      </c>
    </row>
    <row r="1001" spans="1:17" s="39" customFormat="1" ht="15" customHeight="1" x14ac:dyDescent="0.25">
      <c r="A1001" s="86" t="s">
        <v>23</v>
      </c>
      <c r="B1001" s="87" t="s">
        <v>1069</v>
      </c>
      <c r="C1001" s="93">
        <v>33052808</v>
      </c>
      <c r="D1001" s="80" t="s">
        <v>1072</v>
      </c>
      <c r="E1001" s="68" t="s">
        <v>44</v>
      </c>
      <c r="F1001" s="68" t="s">
        <v>44</v>
      </c>
      <c r="G1001" s="68" t="s">
        <v>44</v>
      </c>
      <c r="H1001" s="68" t="s">
        <v>44</v>
      </c>
      <c r="I1001" s="68" t="s">
        <v>44</v>
      </c>
      <c r="J1001" s="68" t="s">
        <v>44</v>
      </c>
      <c r="K1001" s="68" t="s">
        <v>44</v>
      </c>
      <c r="L1001" s="68" t="s">
        <v>44</v>
      </c>
      <c r="M1001" s="68" t="s">
        <v>44</v>
      </c>
      <c r="N1001" s="68" t="s">
        <v>44</v>
      </c>
      <c r="O1001" s="68" t="s">
        <v>44</v>
      </c>
      <c r="P1001" s="68" t="s">
        <v>44</v>
      </c>
      <c r="Q1001" s="44">
        <f>COUNTIF(F1001:P1001,"ENTREGUE")/COUNTA(MESES[[#This Row],[FEV]:[DEZ]])</f>
        <v>1</v>
      </c>
    </row>
    <row r="1002" spans="1:17" s="39" customFormat="1" ht="15" customHeight="1" x14ac:dyDescent="0.25">
      <c r="A1002" s="86" t="s">
        <v>23</v>
      </c>
      <c r="B1002" s="87" t="s">
        <v>1069</v>
      </c>
      <c r="C1002" s="93">
        <v>33052816</v>
      </c>
      <c r="D1002" s="80" t="s">
        <v>1073</v>
      </c>
      <c r="E1002" s="68" t="s">
        <v>44</v>
      </c>
      <c r="F1002" s="68" t="s">
        <v>44</v>
      </c>
      <c r="G1002" s="68" t="s">
        <v>44</v>
      </c>
      <c r="H1002" s="68" t="s">
        <v>44</v>
      </c>
      <c r="I1002" s="68" t="s">
        <v>44</v>
      </c>
      <c r="J1002" s="68" t="s">
        <v>44</v>
      </c>
      <c r="K1002" s="68" t="s">
        <v>44</v>
      </c>
      <c r="L1002" s="68" t="s">
        <v>44</v>
      </c>
      <c r="M1002" s="68" t="s">
        <v>44</v>
      </c>
      <c r="N1002" s="68" t="s">
        <v>44</v>
      </c>
      <c r="O1002" s="68" t="s">
        <v>44</v>
      </c>
      <c r="P1002" s="68" t="s">
        <v>45</v>
      </c>
      <c r="Q1002" s="44">
        <f>COUNTIF(F1002:P1002,"ENTREGUE")/COUNTA(MESES[[#This Row],[FEV]:[DEZ]])</f>
        <v>0.90909090909090906</v>
      </c>
    </row>
    <row r="1003" spans="1:17" s="39" customFormat="1" ht="15" customHeight="1" x14ac:dyDescent="0.25">
      <c r="A1003" s="86" t="s">
        <v>23</v>
      </c>
      <c r="B1003" s="87" t="s">
        <v>1069</v>
      </c>
      <c r="C1003" s="93">
        <v>33052891</v>
      </c>
      <c r="D1003" s="80" t="s">
        <v>1074</v>
      </c>
      <c r="E1003" s="68" t="s">
        <v>44</v>
      </c>
      <c r="F1003" s="68" t="s">
        <v>44</v>
      </c>
      <c r="G1003" s="68" t="s">
        <v>44</v>
      </c>
      <c r="H1003" s="68" t="s">
        <v>44</v>
      </c>
      <c r="I1003" s="68" t="s">
        <v>44</v>
      </c>
      <c r="J1003" s="68" t="s">
        <v>44</v>
      </c>
      <c r="K1003" s="68" t="s">
        <v>44</v>
      </c>
      <c r="L1003" s="68" t="s">
        <v>44</v>
      </c>
      <c r="M1003" s="68" t="s">
        <v>44</v>
      </c>
      <c r="N1003" s="68" t="s">
        <v>44</v>
      </c>
      <c r="O1003" s="68" t="s">
        <v>44</v>
      </c>
      <c r="P1003" s="68" t="s">
        <v>44</v>
      </c>
      <c r="Q1003" s="44">
        <f>COUNTIF(F1003:P1003,"ENTREGUE")/COUNTA(MESES[[#This Row],[FEV]:[DEZ]])</f>
        <v>1</v>
      </c>
    </row>
    <row r="1004" spans="1:17" s="39" customFormat="1" ht="15" customHeight="1" x14ac:dyDescent="0.25">
      <c r="A1004" s="86" t="s">
        <v>23</v>
      </c>
      <c r="B1004" s="87" t="s">
        <v>1069</v>
      </c>
      <c r="C1004" s="93">
        <v>33052913</v>
      </c>
      <c r="D1004" s="80" t="s">
        <v>1075</v>
      </c>
      <c r="E1004" s="68" t="s">
        <v>44</v>
      </c>
      <c r="F1004" s="68" t="s">
        <v>44</v>
      </c>
      <c r="G1004" s="68" t="s">
        <v>44</v>
      </c>
      <c r="H1004" s="68" t="s">
        <v>44</v>
      </c>
      <c r="I1004" s="68" t="s">
        <v>44</v>
      </c>
      <c r="J1004" s="68" t="s">
        <v>44</v>
      </c>
      <c r="K1004" s="68" t="s">
        <v>44</v>
      </c>
      <c r="L1004" s="68" t="s">
        <v>44</v>
      </c>
      <c r="M1004" s="68" t="s">
        <v>44</v>
      </c>
      <c r="N1004" s="68" t="s">
        <v>44</v>
      </c>
      <c r="O1004" s="68" t="s">
        <v>44</v>
      </c>
      <c r="P1004" s="68" t="s">
        <v>44</v>
      </c>
      <c r="Q1004" s="44">
        <f>COUNTIF(F1004:P1004,"ENTREGUE")/COUNTA(MESES[[#This Row],[FEV]:[DEZ]])</f>
        <v>1</v>
      </c>
    </row>
    <row r="1005" spans="1:17" s="39" customFormat="1" ht="15" customHeight="1" x14ac:dyDescent="0.25">
      <c r="A1005" s="86" t="s">
        <v>23</v>
      </c>
      <c r="B1005" s="87" t="s">
        <v>1069</v>
      </c>
      <c r="C1005" s="93">
        <v>33052930</v>
      </c>
      <c r="D1005" s="80" t="s">
        <v>1076</v>
      </c>
      <c r="E1005" s="68" t="s">
        <v>44</v>
      </c>
      <c r="F1005" s="68" t="s">
        <v>44</v>
      </c>
      <c r="G1005" s="68" t="s">
        <v>44</v>
      </c>
      <c r="H1005" s="68" t="s">
        <v>44</v>
      </c>
      <c r="I1005" s="68" t="s">
        <v>44</v>
      </c>
      <c r="J1005" s="68" t="s">
        <v>44</v>
      </c>
      <c r="K1005" s="68" t="s">
        <v>44</v>
      </c>
      <c r="L1005" s="68" t="s">
        <v>44</v>
      </c>
      <c r="M1005" s="68" t="s">
        <v>44</v>
      </c>
      <c r="N1005" s="68" t="s">
        <v>44</v>
      </c>
      <c r="O1005" s="68" t="s">
        <v>44</v>
      </c>
      <c r="P1005" s="68" t="s">
        <v>44</v>
      </c>
      <c r="Q1005" s="44">
        <f>COUNTIF(F1005:P1005,"ENTREGUE")/COUNTA(MESES[[#This Row],[FEV]:[DEZ]])</f>
        <v>1</v>
      </c>
    </row>
    <row r="1006" spans="1:17" s="39" customFormat="1" ht="15" customHeight="1" x14ac:dyDescent="0.25">
      <c r="A1006" s="86" t="s">
        <v>23</v>
      </c>
      <c r="B1006" s="87" t="s">
        <v>1069</v>
      </c>
      <c r="C1006" s="93">
        <v>33053162</v>
      </c>
      <c r="D1006" s="80" t="s">
        <v>369</v>
      </c>
      <c r="E1006" s="68" t="s">
        <v>45</v>
      </c>
      <c r="F1006" s="68" t="s">
        <v>45</v>
      </c>
      <c r="G1006" s="68" t="s">
        <v>44</v>
      </c>
      <c r="H1006" s="68" t="s">
        <v>45</v>
      </c>
      <c r="I1006" s="68" t="s">
        <v>45</v>
      </c>
      <c r="J1006" s="68" t="s">
        <v>45</v>
      </c>
      <c r="K1006" s="68" t="s">
        <v>45</v>
      </c>
      <c r="L1006" s="68" t="s">
        <v>45</v>
      </c>
      <c r="M1006" s="68" t="s">
        <v>45</v>
      </c>
      <c r="N1006" s="68" t="s">
        <v>45</v>
      </c>
      <c r="O1006" s="68" t="s">
        <v>45</v>
      </c>
      <c r="P1006" s="68" t="s">
        <v>45</v>
      </c>
      <c r="Q1006" s="44">
        <f>COUNTIF(F1006:P1006,"ENTREGUE")/COUNTA(MESES[[#This Row],[FEV]:[DEZ]])</f>
        <v>9.0909090909090912E-2</v>
      </c>
    </row>
    <row r="1007" spans="1:17" s="39" customFormat="1" ht="15" customHeight="1" x14ac:dyDescent="0.25">
      <c r="A1007" s="86" t="s">
        <v>23</v>
      </c>
      <c r="B1007" s="87" t="s">
        <v>1069</v>
      </c>
      <c r="C1007" s="93">
        <v>33053189</v>
      </c>
      <c r="D1007" s="80" t="s">
        <v>1077</v>
      </c>
      <c r="E1007" s="68" t="s">
        <v>44</v>
      </c>
      <c r="F1007" s="68" t="s">
        <v>44</v>
      </c>
      <c r="G1007" s="68" t="s">
        <v>44</v>
      </c>
      <c r="H1007" s="68" t="s">
        <v>44</v>
      </c>
      <c r="I1007" s="68" t="s">
        <v>44</v>
      </c>
      <c r="J1007" s="68" t="s">
        <v>44</v>
      </c>
      <c r="K1007" s="68" t="s">
        <v>44</v>
      </c>
      <c r="L1007" s="68" t="s">
        <v>44</v>
      </c>
      <c r="M1007" s="68" t="s">
        <v>44</v>
      </c>
      <c r="N1007" s="68" t="s">
        <v>44</v>
      </c>
      <c r="O1007" s="68" t="s">
        <v>44</v>
      </c>
      <c r="P1007" s="68" t="s">
        <v>44</v>
      </c>
      <c r="Q1007" s="44">
        <f>COUNTIF(F1007:P1007,"ENTREGUE")/COUNTA(MESES[[#This Row],[FEV]:[DEZ]])</f>
        <v>1</v>
      </c>
    </row>
    <row r="1008" spans="1:17" s="39" customFormat="1" ht="15" customHeight="1" x14ac:dyDescent="0.25">
      <c r="A1008" s="120" t="s">
        <v>23</v>
      </c>
      <c r="B1008" s="121" t="s">
        <v>1069</v>
      </c>
      <c r="C1008" s="137">
        <v>33053340</v>
      </c>
      <c r="D1008" s="80" t="s">
        <v>1078</v>
      </c>
      <c r="E1008" s="68" t="s">
        <v>44</v>
      </c>
      <c r="F1008" s="68" t="s">
        <v>44</v>
      </c>
      <c r="G1008" s="68" t="s">
        <v>44</v>
      </c>
      <c r="H1008" s="68" t="s">
        <v>44</v>
      </c>
      <c r="I1008" s="68" t="s">
        <v>44</v>
      </c>
      <c r="J1008" s="68" t="s">
        <v>44</v>
      </c>
      <c r="K1008" s="68" t="s">
        <v>44</v>
      </c>
      <c r="L1008" s="68" t="s">
        <v>44</v>
      </c>
      <c r="M1008" s="68" t="s">
        <v>44</v>
      </c>
      <c r="N1008" s="68" t="s">
        <v>44</v>
      </c>
      <c r="O1008" s="68" t="s">
        <v>44</v>
      </c>
      <c r="P1008" s="68" t="s">
        <v>44</v>
      </c>
      <c r="Q1008" s="44">
        <f>COUNTIF(F1008:P1008,"ENTREGUE")/COUNTA(MESES[[#This Row],[FEV]:[DEZ]])</f>
        <v>1</v>
      </c>
    </row>
    <row r="1009" spans="1:17" s="39" customFormat="1" ht="15" customHeight="1" x14ac:dyDescent="0.25">
      <c r="A1009" s="120" t="s">
        <v>23</v>
      </c>
      <c r="B1009" s="121" t="s">
        <v>1069</v>
      </c>
      <c r="C1009" s="137">
        <v>33053359</v>
      </c>
      <c r="D1009" s="80" t="s">
        <v>1079</v>
      </c>
      <c r="E1009" s="68" t="s">
        <v>44</v>
      </c>
      <c r="F1009" s="68" t="s">
        <v>44</v>
      </c>
      <c r="G1009" s="68" t="s">
        <v>44</v>
      </c>
      <c r="H1009" s="68" t="s">
        <v>44</v>
      </c>
      <c r="I1009" s="68" t="s">
        <v>44</v>
      </c>
      <c r="J1009" s="68" t="s">
        <v>44</v>
      </c>
      <c r="K1009" s="68" t="s">
        <v>44</v>
      </c>
      <c r="L1009" s="68" t="s">
        <v>44</v>
      </c>
      <c r="M1009" s="68" t="s">
        <v>44</v>
      </c>
      <c r="N1009" s="68" t="s">
        <v>44</v>
      </c>
      <c r="O1009" s="68" t="s">
        <v>45</v>
      </c>
      <c r="P1009" s="68" t="s">
        <v>45</v>
      </c>
      <c r="Q1009" s="44">
        <f>COUNTIF(F1009:P1009,"ENTREGUE")/COUNTA(MESES[[#This Row],[FEV]:[DEZ]])</f>
        <v>0.81818181818181823</v>
      </c>
    </row>
    <row r="1010" spans="1:17" s="39" customFormat="1" ht="15" customHeight="1" x14ac:dyDescent="0.25">
      <c r="A1010" s="120" t="s">
        <v>23</v>
      </c>
      <c r="B1010" s="121" t="s">
        <v>1069</v>
      </c>
      <c r="C1010" s="137">
        <v>33053383</v>
      </c>
      <c r="D1010" s="80" t="s">
        <v>1080</v>
      </c>
      <c r="E1010" s="68" t="s">
        <v>44</v>
      </c>
      <c r="F1010" s="68" t="s">
        <v>44</v>
      </c>
      <c r="G1010" s="68" t="s">
        <v>44</v>
      </c>
      <c r="H1010" s="68" t="s">
        <v>44</v>
      </c>
      <c r="I1010" s="68" t="s">
        <v>44</v>
      </c>
      <c r="J1010" s="68" t="s">
        <v>44</v>
      </c>
      <c r="K1010" s="68" t="s">
        <v>44</v>
      </c>
      <c r="L1010" s="68" t="s">
        <v>44</v>
      </c>
      <c r="M1010" s="68" t="s">
        <v>44</v>
      </c>
      <c r="N1010" s="68" t="s">
        <v>44</v>
      </c>
      <c r="O1010" s="68" t="s">
        <v>44</v>
      </c>
      <c r="P1010" s="68" t="s">
        <v>44</v>
      </c>
      <c r="Q1010" s="44">
        <f>COUNTIF(F1010:P1010,"ENTREGUE")/COUNTA(MESES[[#This Row],[FEV]:[DEZ]])</f>
        <v>1</v>
      </c>
    </row>
    <row r="1011" spans="1:17" s="39" customFormat="1" ht="15" customHeight="1" x14ac:dyDescent="0.25">
      <c r="A1011" s="120" t="s">
        <v>23</v>
      </c>
      <c r="B1011" s="121" t="s">
        <v>1069</v>
      </c>
      <c r="C1011" s="137">
        <v>33053391</v>
      </c>
      <c r="D1011" s="80" t="s">
        <v>1081</v>
      </c>
      <c r="E1011" s="68" t="s">
        <v>44</v>
      </c>
      <c r="F1011" s="68" t="s">
        <v>44</v>
      </c>
      <c r="G1011" s="68" t="s">
        <v>44</v>
      </c>
      <c r="H1011" s="68" t="s">
        <v>44</v>
      </c>
      <c r="I1011" s="68" t="s">
        <v>44</v>
      </c>
      <c r="J1011" s="68" t="s">
        <v>44</v>
      </c>
      <c r="K1011" s="68" t="s">
        <v>44</v>
      </c>
      <c r="L1011" s="68" t="s">
        <v>44</v>
      </c>
      <c r="M1011" s="68" t="s">
        <v>44</v>
      </c>
      <c r="N1011" s="68" t="s">
        <v>45</v>
      </c>
      <c r="O1011" s="68" t="s">
        <v>45</v>
      </c>
      <c r="P1011" s="68" t="s">
        <v>45</v>
      </c>
      <c r="Q1011" s="44">
        <f>COUNTIF(F1011:P1011,"ENTREGUE")/COUNTA(MESES[[#This Row],[FEV]:[DEZ]])</f>
        <v>0.72727272727272729</v>
      </c>
    </row>
    <row r="1012" spans="1:17" s="39" customFormat="1" ht="15" customHeight="1" x14ac:dyDescent="0.25">
      <c r="A1012" s="120" t="s">
        <v>23</v>
      </c>
      <c r="B1012" s="121" t="s">
        <v>1069</v>
      </c>
      <c r="C1012" s="137">
        <v>33053413</v>
      </c>
      <c r="D1012" s="80" t="s">
        <v>1082</v>
      </c>
      <c r="E1012" s="68" t="s">
        <v>44</v>
      </c>
      <c r="F1012" s="68" t="s">
        <v>44</v>
      </c>
      <c r="G1012" s="68" t="s">
        <v>44</v>
      </c>
      <c r="H1012" s="68" t="s">
        <v>44</v>
      </c>
      <c r="I1012" s="68" t="s">
        <v>44</v>
      </c>
      <c r="J1012" s="68" t="s">
        <v>44</v>
      </c>
      <c r="K1012" s="68" t="s">
        <v>44</v>
      </c>
      <c r="L1012" s="68" t="s">
        <v>44</v>
      </c>
      <c r="M1012" s="68" t="s">
        <v>44</v>
      </c>
      <c r="N1012" s="68" t="s">
        <v>44</v>
      </c>
      <c r="O1012" s="68" t="s">
        <v>44</v>
      </c>
      <c r="P1012" s="68" t="s">
        <v>44</v>
      </c>
      <c r="Q1012" s="44">
        <f>COUNTIF(F1012:P1012,"ENTREGUE")/COUNTA(MESES[[#This Row],[FEV]:[DEZ]])</f>
        <v>1</v>
      </c>
    </row>
    <row r="1013" spans="1:17" s="39" customFormat="1" ht="15" customHeight="1" x14ac:dyDescent="0.25">
      <c r="A1013" s="120" t="s">
        <v>23</v>
      </c>
      <c r="B1013" s="121" t="s">
        <v>1069</v>
      </c>
      <c r="C1013" s="137">
        <v>33053693</v>
      </c>
      <c r="D1013" s="80" t="s">
        <v>1083</v>
      </c>
      <c r="E1013" s="68" t="s">
        <v>44</v>
      </c>
      <c r="F1013" s="68" t="s">
        <v>44</v>
      </c>
      <c r="G1013" s="68" t="s">
        <v>44</v>
      </c>
      <c r="H1013" s="68" t="s">
        <v>44</v>
      </c>
      <c r="I1013" s="68" t="s">
        <v>44</v>
      </c>
      <c r="J1013" s="68" t="s">
        <v>44</v>
      </c>
      <c r="K1013" s="68" t="s">
        <v>44</v>
      </c>
      <c r="L1013" s="68" t="s">
        <v>44</v>
      </c>
      <c r="M1013" s="68" t="s">
        <v>44</v>
      </c>
      <c r="N1013" s="68" t="s">
        <v>44</v>
      </c>
      <c r="O1013" s="68" t="s">
        <v>44</v>
      </c>
      <c r="P1013" s="68" t="s">
        <v>44</v>
      </c>
      <c r="Q1013" s="44">
        <f>COUNTIF(F1013:P1013,"ENTREGUE")/COUNTA(MESES[[#This Row],[FEV]:[DEZ]])</f>
        <v>1</v>
      </c>
    </row>
    <row r="1014" spans="1:17" s="39" customFormat="1" ht="15" customHeight="1" x14ac:dyDescent="0.25">
      <c r="A1014" s="120" t="s">
        <v>23</v>
      </c>
      <c r="B1014" s="121" t="s">
        <v>1069</v>
      </c>
      <c r="C1014" s="137">
        <v>33053715</v>
      </c>
      <c r="D1014" s="80" t="s">
        <v>1084</v>
      </c>
      <c r="E1014" s="68" t="s">
        <v>44</v>
      </c>
      <c r="F1014" s="68" t="s">
        <v>44</v>
      </c>
      <c r="G1014" s="68" t="s">
        <v>44</v>
      </c>
      <c r="H1014" s="68" t="s">
        <v>44</v>
      </c>
      <c r="I1014" s="68" t="s">
        <v>44</v>
      </c>
      <c r="J1014" s="68" t="s">
        <v>44</v>
      </c>
      <c r="K1014" s="68" t="s">
        <v>44</v>
      </c>
      <c r="L1014" s="68" t="s">
        <v>44</v>
      </c>
      <c r="M1014" s="68" t="s">
        <v>44</v>
      </c>
      <c r="N1014" s="68" t="s">
        <v>44</v>
      </c>
      <c r="O1014" s="68" t="s">
        <v>45</v>
      </c>
      <c r="P1014" s="68" t="s">
        <v>45</v>
      </c>
      <c r="Q1014" s="44">
        <f>COUNTIF(F1014:P1014,"ENTREGUE")/COUNTA(MESES[[#This Row],[FEV]:[DEZ]])</f>
        <v>0.81818181818181823</v>
      </c>
    </row>
    <row r="1015" spans="1:17" s="39" customFormat="1" ht="15" customHeight="1" x14ac:dyDescent="0.25">
      <c r="A1015" s="120" t="s">
        <v>23</v>
      </c>
      <c r="B1015" s="121" t="s">
        <v>1069</v>
      </c>
      <c r="C1015" s="137">
        <v>33053766</v>
      </c>
      <c r="D1015" s="80" t="s">
        <v>1085</v>
      </c>
      <c r="E1015" s="68" t="s">
        <v>44</v>
      </c>
      <c r="F1015" s="68" t="s">
        <v>44</v>
      </c>
      <c r="G1015" s="68" t="s">
        <v>44</v>
      </c>
      <c r="H1015" s="68" t="s">
        <v>44</v>
      </c>
      <c r="I1015" s="68" t="s">
        <v>44</v>
      </c>
      <c r="J1015" s="68" t="s">
        <v>44</v>
      </c>
      <c r="K1015" s="68" t="s">
        <v>44</v>
      </c>
      <c r="L1015" s="68" t="s">
        <v>44</v>
      </c>
      <c r="M1015" s="68" t="s">
        <v>44</v>
      </c>
      <c r="N1015" s="68" t="s">
        <v>44</v>
      </c>
      <c r="O1015" s="68" t="s">
        <v>44</v>
      </c>
      <c r="P1015" s="68" t="s">
        <v>44</v>
      </c>
      <c r="Q1015" s="44">
        <f>COUNTIF(F1015:P1015,"ENTREGUE")/COUNTA(MESES[[#This Row],[FEV]:[DEZ]])</f>
        <v>1</v>
      </c>
    </row>
    <row r="1016" spans="1:17" s="39" customFormat="1" ht="15" customHeight="1" x14ac:dyDescent="0.25">
      <c r="A1016" s="120" t="s">
        <v>23</v>
      </c>
      <c r="B1016" s="121" t="s">
        <v>1069</v>
      </c>
      <c r="C1016" s="137">
        <v>33053774</v>
      </c>
      <c r="D1016" s="80" t="s">
        <v>1086</v>
      </c>
      <c r="E1016" s="68" t="s">
        <v>44</v>
      </c>
      <c r="F1016" s="68" t="s">
        <v>44</v>
      </c>
      <c r="G1016" s="68" t="s">
        <v>44</v>
      </c>
      <c r="H1016" s="68" t="s">
        <v>44</v>
      </c>
      <c r="I1016" s="68" t="s">
        <v>44</v>
      </c>
      <c r="J1016" s="68" t="s">
        <v>44</v>
      </c>
      <c r="K1016" s="68" t="s">
        <v>44</v>
      </c>
      <c r="L1016" s="68" t="s">
        <v>44</v>
      </c>
      <c r="M1016" s="68" t="s">
        <v>44</v>
      </c>
      <c r="N1016" s="68" t="s">
        <v>44</v>
      </c>
      <c r="O1016" s="68" t="s">
        <v>44</v>
      </c>
      <c r="P1016" s="68" t="s">
        <v>44</v>
      </c>
      <c r="Q1016" s="44">
        <f>COUNTIF(F1016:P1016,"ENTREGUE")/COUNTA(MESES[[#This Row],[FEV]:[DEZ]])</f>
        <v>1</v>
      </c>
    </row>
    <row r="1017" spans="1:17" s="39" customFormat="1" ht="15" customHeight="1" x14ac:dyDescent="0.25">
      <c r="A1017" s="120" t="s">
        <v>23</v>
      </c>
      <c r="B1017" s="121" t="s">
        <v>1069</v>
      </c>
      <c r="C1017" s="137">
        <v>33125325</v>
      </c>
      <c r="D1017" s="80" t="s">
        <v>1087</v>
      </c>
      <c r="E1017" s="68" t="s">
        <v>44</v>
      </c>
      <c r="F1017" s="68" t="s">
        <v>44</v>
      </c>
      <c r="G1017" s="68" t="s">
        <v>44</v>
      </c>
      <c r="H1017" s="68" t="s">
        <v>44</v>
      </c>
      <c r="I1017" s="68" t="s">
        <v>44</v>
      </c>
      <c r="J1017" s="68" t="s">
        <v>44</v>
      </c>
      <c r="K1017" s="68" t="s">
        <v>44</v>
      </c>
      <c r="L1017" s="68" t="s">
        <v>44</v>
      </c>
      <c r="M1017" s="68" t="s">
        <v>44</v>
      </c>
      <c r="N1017" s="68" t="s">
        <v>44</v>
      </c>
      <c r="O1017" s="68" t="s">
        <v>44</v>
      </c>
      <c r="P1017" s="68" t="s">
        <v>44</v>
      </c>
      <c r="Q1017" s="44">
        <f>COUNTIF(F1017:P1017,"ENTREGUE")/COUNTA(MESES[[#This Row],[FEV]:[DEZ]])</f>
        <v>1</v>
      </c>
    </row>
    <row r="1018" spans="1:17" s="39" customFormat="1" ht="15" customHeight="1" x14ac:dyDescent="0.25">
      <c r="A1018" s="120" t="s">
        <v>23</v>
      </c>
      <c r="B1018" s="121" t="s">
        <v>1088</v>
      </c>
      <c r="C1018" s="137">
        <v>33040125</v>
      </c>
      <c r="D1018" s="80" t="s">
        <v>1089</v>
      </c>
      <c r="E1018" s="68" t="s">
        <v>44</v>
      </c>
      <c r="F1018" s="68" t="s">
        <v>44</v>
      </c>
      <c r="G1018" s="68" t="s">
        <v>44</v>
      </c>
      <c r="H1018" s="68" t="s">
        <v>44</v>
      </c>
      <c r="I1018" s="68" t="s">
        <v>44</v>
      </c>
      <c r="J1018" s="68" t="s">
        <v>44</v>
      </c>
      <c r="K1018" s="68" t="s">
        <v>44</v>
      </c>
      <c r="L1018" s="68" t="s">
        <v>44</v>
      </c>
      <c r="M1018" s="68" t="s">
        <v>44</v>
      </c>
      <c r="N1018" s="68" t="s">
        <v>44</v>
      </c>
      <c r="O1018" s="68" t="s">
        <v>44</v>
      </c>
      <c r="P1018" s="68" t="s">
        <v>44</v>
      </c>
      <c r="Q1018" s="44">
        <f>COUNTIF(F1018:P1018,"ENTREGUE")/COUNTA(MESES[[#This Row],[FEV]:[DEZ]])</f>
        <v>1</v>
      </c>
    </row>
    <row r="1019" spans="1:17" s="39" customFormat="1" ht="15" customHeight="1" x14ac:dyDescent="0.25">
      <c r="A1019" s="120" t="s">
        <v>23</v>
      </c>
      <c r="B1019" s="121" t="s">
        <v>1088</v>
      </c>
      <c r="C1019" s="137">
        <v>33040141</v>
      </c>
      <c r="D1019" s="80" t="s">
        <v>1090</v>
      </c>
      <c r="E1019" s="68" t="s">
        <v>44</v>
      </c>
      <c r="F1019" s="68" t="s">
        <v>44</v>
      </c>
      <c r="G1019" s="68" t="s">
        <v>44</v>
      </c>
      <c r="H1019" s="68" t="s">
        <v>44</v>
      </c>
      <c r="I1019" s="68" t="s">
        <v>44</v>
      </c>
      <c r="J1019" s="68" t="s">
        <v>44</v>
      </c>
      <c r="K1019" s="68" t="s">
        <v>44</v>
      </c>
      <c r="L1019" s="68" t="s">
        <v>44</v>
      </c>
      <c r="M1019" s="68" t="s">
        <v>44</v>
      </c>
      <c r="N1019" s="68" t="s">
        <v>44</v>
      </c>
      <c r="O1019" s="68" t="s">
        <v>44</v>
      </c>
      <c r="P1019" s="68" t="s">
        <v>45</v>
      </c>
      <c r="Q1019" s="44">
        <f>COUNTIF(F1019:P1019,"ENTREGUE")/COUNTA(MESES[[#This Row],[FEV]:[DEZ]])</f>
        <v>0.90909090909090906</v>
      </c>
    </row>
    <row r="1020" spans="1:17" s="39" customFormat="1" ht="15" customHeight="1" x14ac:dyDescent="0.25">
      <c r="A1020" s="120" t="s">
        <v>23</v>
      </c>
      <c r="B1020" s="121" t="s">
        <v>1088</v>
      </c>
      <c r="C1020" s="137">
        <v>33040150</v>
      </c>
      <c r="D1020" s="80" t="s">
        <v>237</v>
      </c>
      <c r="E1020" s="68" t="s">
        <v>44</v>
      </c>
      <c r="F1020" s="68" t="s">
        <v>44</v>
      </c>
      <c r="G1020" s="68" t="s">
        <v>44</v>
      </c>
      <c r="H1020" s="68" t="s">
        <v>44</v>
      </c>
      <c r="I1020" s="68" t="s">
        <v>44</v>
      </c>
      <c r="J1020" s="68" t="s">
        <v>44</v>
      </c>
      <c r="K1020" s="68" t="s">
        <v>44</v>
      </c>
      <c r="L1020" s="68" t="s">
        <v>44</v>
      </c>
      <c r="M1020" s="68" t="s">
        <v>44</v>
      </c>
      <c r="N1020" s="68" t="s">
        <v>44</v>
      </c>
      <c r="O1020" s="68" t="s">
        <v>44</v>
      </c>
      <c r="P1020" s="68" t="s">
        <v>44</v>
      </c>
      <c r="Q1020" s="44">
        <f>COUNTIF(F1020:P1020,"ENTREGUE")/COUNTA(MESES[[#This Row],[FEV]:[DEZ]])</f>
        <v>1</v>
      </c>
    </row>
    <row r="1021" spans="1:17" s="39" customFormat="1" ht="15" customHeight="1" x14ac:dyDescent="0.25">
      <c r="A1021" s="120" t="s">
        <v>23</v>
      </c>
      <c r="B1021" s="121" t="s">
        <v>1088</v>
      </c>
      <c r="C1021" s="137">
        <v>33040400</v>
      </c>
      <c r="D1021" s="80" t="s">
        <v>1091</v>
      </c>
      <c r="E1021" s="68" t="s">
        <v>44</v>
      </c>
      <c r="F1021" s="68" t="s">
        <v>44</v>
      </c>
      <c r="G1021" s="68" t="s">
        <v>44</v>
      </c>
      <c r="H1021" s="68" t="s">
        <v>45</v>
      </c>
      <c r="I1021" s="68" t="s">
        <v>44</v>
      </c>
      <c r="J1021" s="68" t="s">
        <v>45</v>
      </c>
      <c r="K1021" s="68" t="s">
        <v>45</v>
      </c>
      <c r="L1021" s="68" t="s">
        <v>45</v>
      </c>
      <c r="M1021" s="68" t="s">
        <v>45</v>
      </c>
      <c r="N1021" s="68" t="s">
        <v>45</v>
      </c>
      <c r="O1021" s="68" t="s">
        <v>45</v>
      </c>
      <c r="P1021" s="68" t="s">
        <v>45</v>
      </c>
      <c r="Q1021" s="44">
        <f>COUNTIF(F1021:P1021,"ENTREGUE")/COUNTA(MESES[[#This Row],[FEV]:[DEZ]])</f>
        <v>0.27272727272727271</v>
      </c>
    </row>
    <row r="1022" spans="1:17" s="39" customFormat="1" ht="15" customHeight="1" x14ac:dyDescent="0.25">
      <c r="A1022" s="121" t="s">
        <v>23</v>
      </c>
      <c r="B1022" s="121" t="s">
        <v>1088</v>
      </c>
      <c r="C1022" s="137">
        <v>33040087</v>
      </c>
      <c r="D1022" s="122" t="s">
        <v>1287</v>
      </c>
      <c r="E1022" s="68" t="s">
        <v>44</v>
      </c>
      <c r="F1022" s="68" t="s">
        <v>44</v>
      </c>
      <c r="G1022" s="68" t="s">
        <v>44</v>
      </c>
      <c r="H1022" s="68" t="s">
        <v>44</v>
      </c>
      <c r="I1022" s="68" t="s">
        <v>44</v>
      </c>
      <c r="J1022" s="68" t="s">
        <v>44</v>
      </c>
      <c r="K1022" s="68" t="s">
        <v>44</v>
      </c>
      <c r="L1022" s="68" t="s">
        <v>44</v>
      </c>
      <c r="M1022" s="68" t="s">
        <v>44</v>
      </c>
      <c r="N1022" s="68" t="s">
        <v>44</v>
      </c>
      <c r="O1022" s="68" t="s">
        <v>44</v>
      </c>
      <c r="P1022" s="68" t="s">
        <v>44</v>
      </c>
      <c r="Q1022" s="44">
        <f>COUNTIF(F1022:P1022,"ENTREGUE")/COUNTA(MESES[[#This Row],[FEV]:[DEZ]])</f>
        <v>1</v>
      </c>
    </row>
    <row r="1023" spans="1:17" s="39" customFormat="1" ht="15" customHeight="1" x14ac:dyDescent="0.25">
      <c r="A1023" s="120" t="s">
        <v>23</v>
      </c>
      <c r="B1023" s="121" t="s">
        <v>1088</v>
      </c>
      <c r="C1023" s="137">
        <v>33041210</v>
      </c>
      <c r="D1023" s="80" t="s">
        <v>1092</v>
      </c>
      <c r="E1023" s="68" t="s">
        <v>44</v>
      </c>
      <c r="F1023" s="68" t="s">
        <v>44</v>
      </c>
      <c r="G1023" s="68" t="s">
        <v>44</v>
      </c>
      <c r="H1023" s="68" t="s">
        <v>44</v>
      </c>
      <c r="I1023" s="68" t="s">
        <v>44</v>
      </c>
      <c r="J1023" s="68" t="s">
        <v>44</v>
      </c>
      <c r="K1023" s="68" t="s">
        <v>44</v>
      </c>
      <c r="L1023" s="68" t="s">
        <v>44</v>
      </c>
      <c r="M1023" s="68" t="s">
        <v>44</v>
      </c>
      <c r="N1023" s="68" t="s">
        <v>44</v>
      </c>
      <c r="O1023" s="68" t="s">
        <v>44</v>
      </c>
      <c r="P1023" s="68" t="s">
        <v>44</v>
      </c>
      <c r="Q1023" s="44">
        <f>COUNTIF(F1023:P1023,"ENTREGUE")/COUNTA(MESES[[#This Row],[FEV]:[DEZ]])</f>
        <v>1</v>
      </c>
    </row>
    <row r="1024" spans="1:17" s="39" customFormat="1" ht="15" customHeight="1" x14ac:dyDescent="0.25">
      <c r="A1024" s="120" t="s">
        <v>23</v>
      </c>
      <c r="B1024" s="121" t="s">
        <v>1088</v>
      </c>
      <c r="C1024" s="137">
        <v>33041253</v>
      </c>
      <c r="D1024" s="80" t="s">
        <v>1093</v>
      </c>
      <c r="E1024" s="68" t="s">
        <v>44</v>
      </c>
      <c r="F1024" s="68" t="s">
        <v>44</v>
      </c>
      <c r="G1024" s="68" t="s">
        <v>44</v>
      </c>
      <c r="H1024" s="68" t="s">
        <v>44</v>
      </c>
      <c r="I1024" s="68" t="s">
        <v>44</v>
      </c>
      <c r="J1024" s="68" t="s">
        <v>44</v>
      </c>
      <c r="K1024" s="68" t="s">
        <v>44</v>
      </c>
      <c r="L1024" s="68" t="s">
        <v>44</v>
      </c>
      <c r="M1024" s="68" t="s">
        <v>44</v>
      </c>
      <c r="N1024" s="68" t="s">
        <v>44</v>
      </c>
      <c r="O1024" s="68" t="s">
        <v>44</v>
      </c>
      <c r="P1024" s="68" t="s">
        <v>44</v>
      </c>
      <c r="Q1024" s="44">
        <f>COUNTIF(F1024:P1024,"ENTREGUE")/COUNTA(MESES[[#This Row],[FEV]:[DEZ]])</f>
        <v>1</v>
      </c>
    </row>
    <row r="1025" spans="1:17" s="39" customFormat="1" ht="15" customHeight="1" x14ac:dyDescent="0.25">
      <c r="A1025" s="120" t="s">
        <v>23</v>
      </c>
      <c r="B1025" s="121" t="s">
        <v>1088</v>
      </c>
      <c r="C1025" s="137">
        <v>33041326</v>
      </c>
      <c r="D1025" s="80" t="s">
        <v>1301</v>
      </c>
      <c r="E1025" s="68" t="s">
        <v>44</v>
      </c>
      <c r="F1025" s="68" t="s">
        <v>44</v>
      </c>
      <c r="G1025" s="68" t="s">
        <v>44</v>
      </c>
      <c r="H1025" s="68" t="s">
        <v>44</v>
      </c>
      <c r="I1025" s="68" t="s">
        <v>44</v>
      </c>
      <c r="J1025" s="68" t="s">
        <v>44</v>
      </c>
      <c r="K1025" s="68" t="s">
        <v>44</v>
      </c>
      <c r="L1025" s="68" t="s">
        <v>44</v>
      </c>
      <c r="M1025" s="68" t="s">
        <v>44</v>
      </c>
      <c r="N1025" s="68" t="s">
        <v>44</v>
      </c>
      <c r="O1025" s="68" t="s">
        <v>44</v>
      </c>
      <c r="P1025" s="68" t="s">
        <v>44</v>
      </c>
      <c r="Q1025" s="44">
        <f>COUNTIF(F1025:P1025,"ENTREGUE")/COUNTA(MESES[[#This Row],[FEV]:[DEZ]])</f>
        <v>1</v>
      </c>
    </row>
    <row r="1026" spans="1:17" s="39" customFormat="1" ht="15" customHeight="1" x14ac:dyDescent="0.25">
      <c r="A1026" s="120" t="s">
        <v>23</v>
      </c>
      <c r="B1026" s="121" t="s">
        <v>1088</v>
      </c>
      <c r="C1026" s="137">
        <v>33041628</v>
      </c>
      <c r="D1026" s="80" t="s">
        <v>1094</v>
      </c>
      <c r="E1026" s="68" t="s">
        <v>44</v>
      </c>
      <c r="F1026" s="68" t="s">
        <v>44</v>
      </c>
      <c r="G1026" s="68" t="s">
        <v>44</v>
      </c>
      <c r="H1026" s="68" t="s">
        <v>44</v>
      </c>
      <c r="I1026" s="68" t="s">
        <v>44</v>
      </c>
      <c r="J1026" s="68" t="s">
        <v>44</v>
      </c>
      <c r="K1026" s="68" t="s">
        <v>44</v>
      </c>
      <c r="L1026" s="68" t="s">
        <v>44</v>
      </c>
      <c r="M1026" s="68" t="s">
        <v>44</v>
      </c>
      <c r="N1026" s="68" t="s">
        <v>44</v>
      </c>
      <c r="O1026" s="68" t="s">
        <v>44</v>
      </c>
      <c r="P1026" s="68" t="s">
        <v>44</v>
      </c>
      <c r="Q1026" s="44">
        <f>COUNTIF(F1026:P1026,"ENTREGUE")/COUNTA(MESES[[#This Row],[FEV]:[DEZ]])</f>
        <v>1</v>
      </c>
    </row>
    <row r="1027" spans="1:17" s="39" customFormat="1" ht="15" customHeight="1" x14ac:dyDescent="0.25">
      <c r="A1027" s="120" t="s">
        <v>23</v>
      </c>
      <c r="B1027" s="121" t="s">
        <v>1088</v>
      </c>
      <c r="C1027" s="137">
        <v>33041776</v>
      </c>
      <c r="D1027" s="80" t="s">
        <v>1095</v>
      </c>
      <c r="E1027" s="68" t="s">
        <v>44</v>
      </c>
      <c r="F1027" s="68" t="s">
        <v>44</v>
      </c>
      <c r="G1027" s="68" t="s">
        <v>44</v>
      </c>
      <c r="H1027" s="68" t="s">
        <v>44</v>
      </c>
      <c r="I1027" s="68" t="s">
        <v>44</v>
      </c>
      <c r="J1027" s="68" t="s">
        <v>44</v>
      </c>
      <c r="K1027" s="68" t="s">
        <v>44</v>
      </c>
      <c r="L1027" s="68" t="s">
        <v>44</v>
      </c>
      <c r="M1027" s="68" t="s">
        <v>44</v>
      </c>
      <c r="N1027" s="68" t="s">
        <v>44</v>
      </c>
      <c r="O1027" s="68" t="s">
        <v>44</v>
      </c>
      <c r="P1027" s="68" t="s">
        <v>44</v>
      </c>
      <c r="Q1027" s="44">
        <f>COUNTIF(F1027:P1027,"ENTREGUE")/COUNTA(MESES[[#This Row],[FEV]:[DEZ]])</f>
        <v>1</v>
      </c>
    </row>
    <row r="1028" spans="1:17" s="39" customFormat="1" ht="15" customHeight="1" x14ac:dyDescent="0.25">
      <c r="A1028" s="120" t="s">
        <v>23</v>
      </c>
      <c r="B1028" s="121" t="s">
        <v>1088</v>
      </c>
      <c r="C1028" s="137">
        <v>33041946</v>
      </c>
      <c r="D1028" s="80" t="s">
        <v>1096</v>
      </c>
      <c r="E1028" s="68" t="s">
        <v>44</v>
      </c>
      <c r="F1028" s="68" t="s">
        <v>44</v>
      </c>
      <c r="G1028" s="68" t="s">
        <v>44</v>
      </c>
      <c r="H1028" s="68" t="s">
        <v>44</v>
      </c>
      <c r="I1028" s="68" t="s">
        <v>44</v>
      </c>
      <c r="J1028" s="68" t="s">
        <v>44</v>
      </c>
      <c r="K1028" s="68" t="s">
        <v>45</v>
      </c>
      <c r="L1028" s="68" t="s">
        <v>45</v>
      </c>
      <c r="M1028" s="68" t="s">
        <v>45</v>
      </c>
      <c r="N1028" s="68" t="s">
        <v>45</v>
      </c>
      <c r="O1028" s="68" t="s">
        <v>45</v>
      </c>
      <c r="P1028" s="68" t="s">
        <v>45</v>
      </c>
      <c r="Q1028" s="44">
        <f>COUNTIF(F1028:P1028,"ENTREGUE")/COUNTA(MESES[[#This Row],[FEV]:[DEZ]])</f>
        <v>0.45454545454545453</v>
      </c>
    </row>
    <row r="1029" spans="1:17" s="39" customFormat="1" ht="15" customHeight="1" x14ac:dyDescent="0.25">
      <c r="A1029" s="120" t="s">
        <v>23</v>
      </c>
      <c r="B1029" s="121" t="s">
        <v>1097</v>
      </c>
      <c r="C1029" s="137">
        <v>33042047</v>
      </c>
      <c r="D1029" s="80" t="s">
        <v>1098</v>
      </c>
      <c r="E1029" s="68" t="s">
        <v>44</v>
      </c>
      <c r="F1029" s="68" t="s">
        <v>44</v>
      </c>
      <c r="G1029" s="68" t="s">
        <v>44</v>
      </c>
      <c r="H1029" s="68" t="s">
        <v>44</v>
      </c>
      <c r="I1029" s="68" t="s">
        <v>44</v>
      </c>
      <c r="J1029" s="68" t="s">
        <v>44</v>
      </c>
      <c r="K1029" s="68" t="s">
        <v>44</v>
      </c>
      <c r="L1029" s="68" t="s">
        <v>44</v>
      </c>
      <c r="M1029" s="68" t="s">
        <v>44</v>
      </c>
      <c r="N1029" s="68" t="s">
        <v>44</v>
      </c>
      <c r="O1029" s="68" t="s">
        <v>44</v>
      </c>
      <c r="P1029" s="68" t="s">
        <v>44</v>
      </c>
      <c r="Q1029" s="44">
        <f>COUNTIF(F1029:P1029,"ENTREGUE")/COUNTA(MESES[[#This Row],[FEV]:[DEZ]])</f>
        <v>1</v>
      </c>
    </row>
    <row r="1030" spans="1:17" s="39" customFormat="1" ht="15" customHeight="1" x14ac:dyDescent="0.25">
      <c r="A1030" s="120" t="s">
        <v>23</v>
      </c>
      <c r="B1030" s="121" t="s">
        <v>1099</v>
      </c>
      <c r="C1030" s="137">
        <v>33042519</v>
      </c>
      <c r="D1030" s="80" t="s">
        <v>1100</v>
      </c>
      <c r="E1030" s="68" t="s">
        <v>44</v>
      </c>
      <c r="F1030" s="68" t="s">
        <v>44</v>
      </c>
      <c r="G1030" s="68" t="s">
        <v>44</v>
      </c>
      <c r="H1030" s="68" t="s">
        <v>45</v>
      </c>
      <c r="I1030" s="68" t="s">
        <v>45</v>
      </c>
      <c r="J1030" s="68" t="s">
        <v>44</v>
      </c>
      <c r="K1030" s="68" t="s">
        <v>44</v>
      </c>
      <c r="L1030" s="68" t="s">
        <v>45</v>
      </c>
      <c r="M1030" s="68" t="s">
        <v>45</v>
      </c>
      <c r="N1030" s="68" t="s">
        <v>45</v>
      </c>
      <c r="O1030" s="68" t="s">
        <v>45</v>
      </c>
      <c r="P1030" s="68" t="s">
        <v>45</v>
      </c>
      <c r="Q1030" s="44">
        <f>COUNTIF(F1030:P1030,"ENTREGUE")/COUNTA(MESES[[#This Row],[FEV]:[DEZ]])</f>
        <v>0.36363636363636365</v>
      </c>
    </row>
    <row r="1031" spans="1:17" s="39" customFormat="1" ht="15" customHeight="1" x14ac:dyDescent="0.25">
      <c r="A1031" s="120" t="s">
        <v>23</v>
      </c>
      <c r="B1031" s="121" t="s">
        <v>1099</v>
      </c>
      <c r="C1031" s="137">
        <v>33042527</v>
      </c>
      <c r="D1031" s="80" t="s">
        <v>1101</v>
      </c>
      <c r="E1031" s="68" t="s">
        <v>44</v>
      </c>
      <c r="F1031" s="68" t="s">
        <v>44</v>
      </c>
      <c r="G1031" s="68" t="s">
        <v>44</v>
      </c>
      <c r="H1031" s="68" t="s">
        <v>44</v>
      </c>
      <c r="I1031" s="68" t="s">
        <v>44</v>
      </c>
      <c r="J1031" s="68" t="s">
        <v>44</v>
      </c>
      <c r="K1031" s="68" t="s">
        <v>44</v>
      </c>
      <c r="L1031" s="68" t="s">
        <v>44</v>
      </c>
      <c r="M1031" s="68" t="s">
        <v>44</v>
      </c>
      <c r="N1031" s="68" t="s">
        <v>44</v>
      </c>
      <c r="O1031" s="68" t="s">
        <v>44</v>
      </c>
      <c r="P1031" s="68" t="s">
        <v>45</v>
      </c>
      <c r="Q1031" s="44">
        <f>COUNTIF(F1031:P1031,"ENTREGUE")/COUNTA(MESES[[#This Row],[FEV]:[DEZ]])</f>
        <v>0.90909090909090906</v>
      </c>
    </row>
    <row r="1032" spans="1:17" s="39" customFormat="1" ht="15" customHeight="1" x14ac:dyDescent="0.25">
      <c r="A1032" s="120" t="s">
        <v>23</v>
      </c>
      <c r="B1032" s="121" t="s">
        <v>1099</v>
      </c>
      <c r="C1032" s="137">
        <v>33042543</v>
      </c>
      <c r="D1032" s="80" t="s">
        <v>1102</v>
      </c>
      <c r="E1032" s="68" t="s">
        <v>44</v>
      </c>
      <c r="F1032" s="68" t="s">
        <v>44</v>
      </c>
      <c r="G1032" s="68" t="s">
        <v>44</v>
      </c>
      <c r="H1032" s="68" t="s">
        <v>44</v>
      </c>
      <c r="I1032" s="68" t="s">
        <v>44</v>
      </c>
      <c r="J1032" s="68" t="s">
        <v>44</v>
      </c>
      <c r="K1032" s="68" t="s">
        <v>44</v>
      </c>
      <c r="L1032" s="68" t="s">
        <v>44</v>
      </c>
      <c r="M1032" s="68" t="s">
        <v>44</v>
      </c>
      <c r="N1032" s="68" t="s">
        <v>44</v>
      </c>
      <c r="O1032" s="68" t="s">
        <v>44</v>
      </c>
      <c r="P1032" s="68" t="s">
        <v>44</v>
      </c>
      <c r="Q1032" s="44">
        <f>COUNTIF(F1032:P1032,"ENTREGUE")/COUNTA(MESES[[#This Row],[FEV]:[DEZ]])</f>
        <v>1</v>
      </c>
    </row>
    <row r="1033" spans="1:17" s="39" customFormat="1" ht="15" customHeight="1" x14ac:dyDescent="0.25">
      <c r="A1033" s="120" t="s">
        <v>23</v>
      </c>
      <c r="B1033" s="121" t="s">
        <v>1099</v>
      </c>
      <c r="C1033" s="137">
        <v>33042667</v>
      </c>
      <c r="D1033" s="80" t="s">
        <v>1103</v>
      </c>
      <c r="E1033" s="68" t="s">
        <v>44</v>
      </c>
      <c r="F1033" s="68" t="s">
        <v>44</v>
      </c>
      <c r="G1033" s="68" t="s">
        <v>44</v>
      </c>
      <c r="H1033" s="68" t="s">
        <v>44</v>
      </c>
      <c r="I1033" s="68" t="s">
        <v>44</v>
      </c>
      <c r="J1033" s="68" t="s">
        <v>44</v>
      </c>
      <c r="K1033" s="68" t="s">
        <v>44</v>
      </c>
      <c r="L1033" s="68" t="s">
        <v>44</v>
      </c>
      <c r="M1033" s="68" t="s">
        <v>44</v>
      </c>
      <c r="N1033" s="68" t="s">
        <v>44</v>
      </c>
      <c r="O1033" s="68" t="s">
        <v>44</v>
      </c>
      <c r="P1033" s="68" t="s">
        <v>45</v>
      </c>
      <c r="Q1033" s="44">
        <f>COUNTIF(F1033:P1033,"ENTREGUE")/COUNTA(MESES[[#This Row],[FEV]:[DEZ]])</f>
        <v>0.90909090909090906</v>
      </c>
    </row>
    <row r="1034" spans="1:17" s="39" customFormat="1" ht="15" customHeight="1" x14ac:dyDescent="0.25">
      <c r="A1034" s="120" t="s">
        <v>23</v>
      </c>
      <c r="B1034" s="121" t="s">
        <v>1099</v>
      </c>
      <c r="C1034" s="137">
        <v>33042683</v>
      </c>
      <c r="D1034" s="80" t="s">
        <v>1104</v>
      </c>
      <c r="E1034" s="68" t="s">
        <v>44</v>
      </c>
      <c r="F1034" s="68" t="s">
        <v>44</v>
      </c>
      <c r="G1034" s="68" t="s">
        <v>44</v>
      </c>
      <c r="H1034" s="68" t="s">
        <v>44</v>
      </c>
      <c r="I1034" s="68" t="s">
        <v>44</v>
      </c>
      <c r="J1034" s="68" t="s">
        <v>44</v>
      </c>
      <c r="K1034" s="68" t="s">
        <v>44</v>
      </c>
      <c r="L1034" s="68" t="s">
        <v>44</v>
      </c>
      <c r="M1034" s="68" t="s">
        <v>44</v>
      </c>
      <c r="N1034" s="68" t="s">
        <v>44</v>
      </c>
      <c r="O1034" s="68" t="s">
        <v>44</v>
      </c>
      <c r="P1034" s="68" t="s">
        <v>44</v>
      </c>
      <c r="Q1034" s="44">
        <f>COUNTIF(F1034:P1034,"ENTREGUE")/COUNTA(MESES[[#This Row],[FEV]:[DEZ]])</f>
        <v>1</v>
      </c>
    </row>
    <row r="1035" spans="1:17" s="39" customFormat="1" ht="15" customHeight="1" x14ac:dyDescent="0.25">
      <c r="A1035" s="120" t="s">
        <v>23</v>
      </c>
      <c r="B1035" s="121" t="s">
        <v>1099</v>
      </c>
      <c r="C1035" s="137">
        <v>33042705</v>
      </c>
      <c r="D1035" s="80" t="s">
        <v>1105</v>
      </c>
      <c r="E1035" s="68" t="s">
        <v>44</v>
      </c>
      <c r="F1035" s="68" t="s">
        <v>44</v>
      </c>
      <c r="G1035" s="68" t="s">
        <v>44</v>
      </c>
      <c r="H1035" s="68" t="s">
        <v>44</v>
      </c>
      <c r="I1035" s="68" t="s">
        <v>44</v>
      </c>
      <c r="J1035" s="68" t="s">
        <v>44</v>
      </c>
      <c r="K1035" s="68" t="s">
        <v>44</v>
      </c>
      <c r="L1035" s="68" t="s">
        <v>44</v>
      </c>
      <c r="M1035" s="68" t="s">
        <v>44</v>
      </c>
      <c r="N1035" s="68" t="s">
        <v>44</v>
      </c>
      <c r="O1035" s="68" t="s">
        <v>44</v>
      </c>
      <c r="P1035" s="68" t="s">
        <v>44</v>
      </c>
      <c r="Q1035" s="44">
        <f>COUNTIF(F1035:P1035,"ENTREGUE")/COUNTA(MESES[[#This Row],[FEV]:[DEZ]])</f>
        <v>1</v>
      </c>
    </row>
    <row r="1036" spans="1:17" s="39" customFormat="1" ht="15" customHeight="1" x14ac:dyDescent="0.25">
      <c r="A1036" s="120" t="s">
        <v>23</v>
      </c>
      <c r="B1036" s="121" t="s">
        <v>1099</v>
      </c>
      <c r="C1036" s="137">
        <v>33042730</v>
      </c>
      <c r="D1036" s="80" t="s">
        <v>1106</v>
      </c>
      <c r="E1036" s="68" t="s">
        <v>44</v>
      </c>
      <c r="F1036" s="68" t="s">
        <v>44</v>
      </c>
      <c r="G1036" s="68" t="s">
        <v>44</v>
      </c>
      <c r="H1036" s="68" t="s">
        <v>44</v>
      </c>
      <c r="I1036" s="68" t="s">
        <v>44</v>
      </c>
      <c r="J1036" s="68" t="s">
        <v>44</v>
      </c>
      <c r="K1036" s="68" t="s">
        <v>44</v>
      </c>
      <c r="L1036" s="68" t="s">
        <v>44</v>
      </c>
      <c r="M1036" s="68" t="s">
        <v>44</v>
      </c>
      <c r="N1036" s="68" t="s">
        <v>44</v>
      </c>
      <c r="O1036" s="68" t="s">
        <v>44</v>
      </c>
      <c r="P1036" s="68" t="s">
        <v>44</v>
      </c>
      <c r="Q1036" s="44">
        <f>COUNTIF(F1036:P1036,"ENTREGUE")/COUNTA(MESES[[#This Row],[FEV]:[DEZ]])</f>
        <v>1</v>
      </c>
    </row>
    <row r="1037" spans="1:17" s="39" customFormat="1" ht="15" customHeight="1" x14ac:dyDescent="0.25">
      <c r="A1037" s="120" t="s">
        <v>23</v>
      </c>
      <c r="B1037" s="121" t="s">
        <v>1099</v>
      </c>
      <c r="C1037" s="137">
        <v>33043132</v>
      </c>
      <c r="D1037" s="80" t="s">
        <v>1107</v>
      </c>
      <c r="E1037" s="68" t="s">
        <v>44</v>
      </c>
      <c r="F1037" s="68" t="s">
        <v>44</v>
      </c>
      <c r="G1037" s="68" t="s">
        <v>44</v>
      </c>
      <c r="H1037" s="68" t="s">
        <v>44</v>
      </c>
      <c r="I1037" s="68" t="s">
        <v>44</v>
      </c>
      <c r="J1037" s="68" t="s">
        <v>44</v>
      </c>
      <c r="K1037" s="68" t="s">
        <v>44</v>
      </c>
      <c r="L1037" s="68" t="s">
        <v>44</v>
      </c>
      <c r="M1037" s="68" t="s">
        <v>44</v>
      </c>
      <c r="N1037" s="68" t="s">
        <v>44</v>
      </c>
      <c r="O1037" s="68" t="s">
        <v>44</v>
      </c>
      <c r="P1037" s="68" t="s">
        <v>45</v>
      </c>
      <c r="Q1037" s="44">
        <f>COUNTIF(F1037:P1037,"ENTREGUE")/COUNTA(MESES[[#This Row],[FEV]:[DEZ]])</f>
        <v>0.90909090909090906</v>
      </c>
    </row>
    <row r="1038" spans="1:17" s="39" customFormat="1" ht="15" customHeight="1" x14ac:dyDescent="0.25">
      <c r="A1038" s="120" t="s">
        <v>23</v>
      </c>
      <c r="B1038" s="121" t="s">
        <v>1057</v>
      </c>
      <c r="C1038" s="137">
        <v>33175314</v>
      </c>
      <c r="D1038" s="80" t="s">
        <v>1108</v>
      </c>
      <c r="E1038" s="68" t="s">
        <v>45</v>
      </c>
      <c r="F1038" s="68" t="s">
        <v>44</v>
      </c>
      <c r="G1038" s="68" t="s">
        <v>44</v>
      </c>
      <c r="H1038" s="68" t="s">
        <v>44</v>
      </c>
      <c r="I1038" s="68" t="s">
        <v>44</v>
      </c>
      <c r="J1038" s="68" t="s">
        <v>44</v>
      </c>
      <c r="K1038" s="68" t="s">
        <v>44</v>
      </c>
      <c r="L1038" s="68" t="s">
        <v>44</v>
      </c>
      <c r="M1038" s="68" t="s">
        <v>44</v>
      </c>
      <c r="N1038" s="68" t="s">
        <v>44</v>
      </c>
      <c r="O1038" s="68" t="s">
        <v>44</v>
      </c>
      <c r="P1038" s="68" t="s">
        <v>44</v>
      </c>
      <c r="Q1038" s="44">
        <f>COUNTIF(F1038:P1038,"ENTREGUE")/COUNTA(MESES[[#This Row],[FEV]:[DEZ]])</f>
        <v>1</v>
      </c>
    </row>
    <row r="1039" spans="1:17" s="39" customFormat="1" ht="15" customHeight="1" x14ac:dyDescent="0.25">
      <c r="A1039" s="120" t="s">
        <v>23</v>
      </c>
      <c r="B1039" s="121" t="s">
        <v>1057</v>
      </c>
      <c r="C1039" s="137">
        <v>33183791</v>
      </c>
      <c r="D1039" s="80" t="s">
        <v>1109</v>
      </c>
      <c r="E1039" s="68" t="s">
        <v>44</v>
      </c>
      <c r="F1039" s="68" t="s">
        <v>44</v>
      </c>
      <c r="G1039" s="68" t="s">
        <v>44</v>
      </c>
      <c r="H1039" s="68" t="s">
        <v>44</v>
      </c>
      <c r="I1039" s="68" t="s">
        <v>44</v>
      </c>
      <c r="J1039" s="68" t="s">
        <v>44</v>
      </c>
      <c r="K1039" s="68" t="s">
        <v>44</v>
      </c>
      <c r="L1039" s="68" t="s">
        <v>44</v>
      </c>
      <c r="M1039" s="68" t="s">
        <v>44</v>
      </c>
      <c r="N1039" s="68" t="s">
        <v>44</v>
      </c>
      <c r="O1039" s="68" t="s">
        <v>44</v>
      </c>
      <c r="P1039" s="68" t="s">
        <v>44</v>
      </c>
      <c r="Q1039" s="44">
        <f>COUNTIF(F1039:P1039,"ENTREGUE")/COUNTA(MESES[[#This Row],[FEV]:[DEZ]])</f>
        <v>1</v>
      </c>
    </row>
    <row r="1040" spans="1:17" s="39" customFormat="1" ht="15" customHeight="1" x14ac:dyDescent="0.25">
      <c r="A1040" s="78" t="s">
        <v>24</v>
      </c>
      <c r="B1040" s="123" t="s">
        <v>1110</v>
      </c>
      <c r="C1040" s="43">
        <v>33020540</v>
      </c>
      <c r="D1040" s="124" t="s">
        <v>1111</v>
      </c>
      <c r="E1040" s="68" t="s">
        <v>44</v>
      </c>
      <c r="F1040" s="68" t="s">
        <v>44</v>
      </c>
      <c r="G1040" s="68" t="s">
        <v>44</v>
      </c>
      <c r="H1040" s="68" t="s">
        <v>44</v>
      </c>
      <c r="I1040" s="68" t="s">
        <v>44</v>
      </c>
      <c r="J1040" s="68" t="s">
        <v>44</v>
      </c>
      <c r="K1040" s="68" t="s">
        <v>44</v>
      </c>
      <c r="L1040" s="68" t="s">
        <v>44</v>
      </c>
      <c r="M1040" s="68" t="s">
        <v>44</v>
      </c>
      <c r="N1040" s="68" t="s">
        <v>44</v>
      </c>
      <c r="O1040" s="68" t="s">
        <v>44</v>
      </c>
      <c r="P1040" s="68" t="s">
        <v>44</v>
      </c>
      <c r="Q1040" s="44">
        <f>COUNTIF(F1040:P1040,"ENTREGUE")/COUNTA(MESES[[#This Row],[FEV]:[DEZ]])</f>
        <v>1</v>
      </c>
    </row>
    <row r="1041" spans="1:17" s="39" customFormat="1" ht="15" customHeight="1" x14ac:dyDescent="0.25">
      <c r="A1041" s="78" t="s">
        <v>24</v>
      </c>
      <c r="B1041" s="125" t="s">
        <v>1110</v>
      </c>
      <c r="C1041" s="43">
        <v>33020558</v>
      </c>
      <c r="D1041" s="126" t="s">
        <v>1112</v>
      </c>
      <c r="E1041" s="68" t="s">
        <v>44</v>
      </c>
      <c r="F1041" s="68" t="s">
        <v>44</v>
      </c>
      <c r="G1041" s="68" t="s">
        <v>44</v>
      </c>
      <c r="H1041" s="68" t="s">
        <v>44</v>
      </c>
      <c r="I1041" s="68" t="s">
        <v>44</v>
      </c>
      <c r="J1041" s="68" t="s">
        <v>44</v>
      </c>
      <c r="K1041" s="68" t="s">
        <v>44</v>
      </c>
      <c r="L1041" s="68" t="s">
        <v>44</v>
      </c>
      <c r="M1041" s="68" t="s">
        <v>44</v>
      </c>
      <c r="N1041" s="68" t="s">
        <v>44</v>
      </c>
      <c r="O1041" s="68" t="s">
        <v>44</v>
      </c>
      <c r="P1041" s="68" t="s">
        <v>44</v>
      </c>
      <c r="Q1041" s="44">
        <f>COUNTIF(F1041:P1041,"ENTREGUE")/COUNTA(MESES[[#This Row],[FEV]:[DEZ]])</f>
        <v>1</v>
      </c>
    </row>
    <row r="1042" spans="1:17" s="39" customFormat="1" ht="15" customHeight="1" x14ac:dyDescent="0.25">
      <c r="A1042" s="78" t="s">
        <v>24</v>
      </c>
      <c r="B1042" s="125" t="s">
        <v>1110</v>
      </c>
      <c r="C1042" s="43">
        <v>33020710</v>
      </c>
      <c r="D1042" s="126" t="s">
        <v>1113</v>
      </c>
      <c r="E1042" s="68" t="s">
        <v>44</v>
      </c>
      <c r="F1042" s="68" t="s">
        <v>44</v>
      </c>
      <c r="G1042" s="68" t="s">
        <v>44</v>
      </c>
      <c r="H1042" s="68" t="s">
        <v>44</v>
      </c>
      <c r="I1042" s="68" t="s">
        <v>44</v>
      </c>
      <c r="J1042" s="68" t="s">
        <v>44</v>
      </c>
      <c r="K1042" s="68" t="s">
        <v>44</v>
      </c>
      <c r="L1042" s="68" t="s">
        <v>44</v>
      </c>
      <c r="M1042" s="68" t="s">
        <v>44</v>
      </c>
      <c r="N1042" s="68" t="s">
        <v>44</v>
      </c>
      <c r="O1042" s="68" t="s">
        <v>44</v>
      </c>
      <c r="P1042" s="68" t="s">
        <v>44</v>
      </c>
      <c r="Q1042" s="44">
        <f>COUNTIF(F1042:P1042,"ENTREGUE")/COUNTA(MESES[[#This Row],[FEV]:[DEZ]])</f>
        <v>1</v>
      </c>
    </row>
    <row r="1043" spans="1:17" s="39" customFormat="1" ht="15" customHeight="1" x14ac:dyDescent="0.25">
      <c r="A1043" s="78" t="s">
        <v>24</v>
      </c>
      <c r="B1043" s="125" t="s">
        <v>1110</v>
      </c>
      <c r="C1043" s="43">
        <v>33020779</v>
      </c>
      <c r="D1043" s="126" t="s">
        <v>1114</v>
      </c>
      <c r="E1043" s="68" t="s">
        <v>44</v>
      </c>
      <c r="F1043" s="68" t="s">
        <v>44</v>
      </c>
      <c r="G1043" s="68" t="s">
        <v>44</v>
      </c>
      <c r="H1043" s="68" t="s">
        <v>44</v>
      </c>
      <c r="I1043" s="68" t="s">
        <v>44</v>
      </c>
      <c r="J1043" s="68" t="s">
        <v>44</v>
      </c>
      <c r="K1043" s="68" t="s">
        <v>44</v>
      </c>
      <c r="L1043" s="68" t="s">
        <v>44</v>
      </c>
      <c r="M1043" s="68" t="s">
        <v>44</v>
      </c>
      <c r="N1043" s="68" t="s">
        <v>44</v>
      </c>
      <c r="O1043" s="68" t="s">
        <v>44</v>
      </c>
      <c r="P1043" s="68" t="s">
        <v>44</v>
      </c>
      <c r="Q1043" s="44">
        <f>COUNTIF(F1043:P1043,"ENTREGUE")/COUNTA(MESES[[#This Row],[FEV]:[DEZ]])</f>
        <v>1</v>
      </c>
    </row>
    <row r="1044" spans="1:17" s="39" customFormat="1" ht="15" customHeight="1" x14ac:dyDescent="0.25">
      <c r="A1044" s="78" t="s">
        <v>24</v>
      </c>
      <c r="B1044" s="125" t="s">
        <v>1110</v>
      </c>
      <c r="C1044" s="43">
        <v>33020957</v>
      </c>
      <c r="D1044" s="126" t="s">
        <v>1115</v>
      </c>
      <c r="E1044" s="68" t="s">
        <v>44</v>
      </c>
      <c r="F1044" s="68" t="s">
        <v>44</v>
      </c>
      <c r="G1044" s="68" t="s">
        <v>44</v>
      </c>
      <c r="H1044" s="68" t="s">
        <v>44</v>
      </c>
      <c r="I1044" s="68" t="s">
        <v>44</v>
      </c>
      <c r="J1044" s="68" t="s">
        <v>44</v>
      </c>
      <c r="K1044" s="68" t="s">
        <v>44</v>
      </c>
      <c r="L1044" s="68" t="s">
        <v>44</v>
      </c>
      <c r="M1044" s="68" t="s">
        <v>44</v>
      </c>
      <c r="N1044" s="68" t="s">
        <v>44</v>
      </c>
      <c r="O1044" s="68" t="s">
        <v>44</v>
      </c>
      <c r="P1044" s="68" t="s">
        <v>44</v>
      </c>
      <c r="Q1044" s="44">
        <f>COUNTIF(F1044:P1044,"ENTREGUE")/COUNTA(MESES[[#This Row],[FEV]:[DEZ]])</f>
        <v>1</v>
      </c>
    </row>
    <row r="1045" spans="1:17" s="39" customFormat="1" ht="15" customHeight="1" x14ac:dyDescent="0.25">
      <c r="A1045" s="78" t="s">
        <v>24</v>
      </c>
      <c r="B1045" s="125" t="s">
        <v>1116</v>
      </c>
      <c r="C1045" s="43">
        <v>33043515</v>
      </c>
      <c r="D1045" s="126" t="s">
        <v>1117</v>
      </c>
      <c r="E1045" s="68" t="s">
        <v>44</v>
      </c>
      <c r="F1045" s="68" t="s">
        <v>44</v>
      </c>
      <c r="G1045" s="68" t="s">
        <v>44</v>
      </c>
      <c r="H1045" s="68" t="s">
        <v>44</v>
      </c>
      <c r="I1045" s="68" t="s">
        <v>44</v>
      </c>
      <c r="J1045" s="68" t="s">
        <v>44</v>
      </c>
      <c r="K1045" s="68" t="s">
        <v>44</v>
      </c>
      <c r="L1045" s="68" t="s">
        <v>44</v>
      </c>
      <c r="M1045" s="68" t="s">
        <v>44</v>
      </c>
      <c r="N1045" s="68" t="s">
        <v>44</v>
      </c>
      <c r="O1045" s="68" t="s">
        <v>44</v>
      </c>
      <c r="P1045" s="68" t="s">
        <v>44</v>
      </c>
      <c r="Q1045" s="44">
        <f>COUNTIF(F1045:P1045,"ENTREGUE")/COUNTA(MESES[[#This Row],[FEV]:[DEZ]])</f>
        <v>1</v>
      </c>
    </row>
    <row r="1046" spans="1:17" s="39" customFormat="1" ht="15" customHeight="1" x14ac:dyDescent="0.25">
      <c r="A1046" s="78" t="s">
        <v>24</v>
      </c>
      <c r="B1046" s="125" t="s">
        <v>1116</v>
      </c>
      <c r="C1046" s="43">
        <v>33043523</v>
      </c>
      <c r="D1046" s="126" t="s">
        <v>162</v>
      </c>
      <c r="E1046" s="68" t="s">
        <v>44</v>
      </c>
      <c r="F1046" s="68" t="s">
        <v>44</v>
      </c>
      <c r="G1046" s="68" t="s">
        <v>44</v>
      </c>
      <c r="H1046" s="68" t="s">
        <v>44</v>
      </c>
      <c r="I1046" s="68" t="s">
        <v>44</v>
      </c>
      <c r="J1046" s="68" t="s">
        <v>44</v>
      </c>
      <c r="K1046" s="68" t="s">
        <v>44</v>
      </c>
      <c r="L1046" s="68" t="s">
        <v>44</v>
      </c>
      <c r="M1046" s="68" t="s">
        <v>44</v>
      </c>
      <c r="N1046" s="68" t="s">
        <v>44</v>
      </c>
      <c r="O1046" s="68" t="s">
        <v>44</v>
      </c>
      <c r="P1046" s="68" t="s">
        <v>44</v>
      </c>
      <c r="Q1046" s="44">
        <f>COUNTIF(F1046:P1046,"ENTREGUE")/COUNTA(MESES[[#This Row],[FEV]:[DEZ]])</f>
        <v>1</v>
      </c>
    </row>
    <row r="1047" spans="1:17" s="39" customFormat="1" ht="15" customHeight="1" x14ac:dyDescent="0.25">
      <c r="A1047" s="78" t="s">
        <v>24</v>
      </c>
      <c r="B1047" s="125" t="s">
        <v>1116</v>
      </c>
      <c r="C1047" s="43">
        <v>33043612</v>
      </c>
      <c r="D1047" s="126" t="s">
        <v>1118</v>
      </c>
      <c r="E1047" s="68" t="s">
        <v>44</v>
      </c>
      <c r="F1047" s="68" t="s">
        <v>44</v>
      </c>
      <c r="G1047" s="68" t="s">
        <v>44</v>
      </c>
      <c r="H1047" s="68" t="s">
        <v>44</v>
      </c>
      <c r="I1047" s="68" t="s">
        <v>44</v>
      </c>
      <c r="J1047" s="68" t="s">
        <v>44</v>
      </c>
      <c r="K1047" s="68" t="s">
        <v>44</v>
      </c>
      <c r="L1047" s="68" t="s">
        <v>44</v>
      </c>
      <c r="M1047" s="68" t="s">
        <v>44</v>
      </c>
      <c r="N1047" s="68" t="s">
        <v>44</v>
      </c>
      <c r="O1047" s="68" t="s">
        <v>44</v>
      </c>
      <c r="P1047" s="68" t="s">
        <v>44</v>
      </c>
      <c r="Q1047" s="44">
        <f>COUNTIF(F1047:P1047,"ENTREGUE")/COUNTA(MESES[[#This Row],[FEV]:[DEZ]])</f>
        <v>1</v>
      </c>
    </row>
    <row r="1048" spans="1:17" s="39" customFormat="1" ht="15" customHeight="1" x14ac:dyDescent="0.25">
      <c r="A1048" s="78" t="s">
        <v>24</v>
      </c>
      <c r="B1048" s="125" t="s">
        <v>1116</v>
      </c>
      <c r="C1048" s="43">
        <v>33043655</v>
      </c>
      <c r="D1048" s="126" t="s">
        <v>1119</v>
      </c>
      <c r="E1048" s="68" t="s">
        <v>44</v>
      </c>
      <c r="F1048" s="68" t="s">
        <v>44</v>
      </c>
      <c r="G1048" s="68" t="s">
        <v>44</v>
      </c>
      <c r="H1048" s="68" t="s">
        <v>44</v>
      </c>
      <c r="I1048" s="68" t="s">
        <v>44</v>
      </c>
      <c r="J1048" s="68" t="s">
        <v>44</v>
      </c>
      <c r="K1048" s="68" t="s">
        <v>44</v>
      </c>
      <c r="L1048" s="68" t="s">
        <v>44</v>
      </c>
      <c r="M1048" s="68" t="s">
        <v>44</v>
      </c>
      <c r="N1048" s="68" t="s">
        <v>44</v>
      </c>
      <c r="O1048" s="68" t="s">
        <v>44</v>
      </c>
      <c r="P1048" s="68" t="s">
        <v>44</v>
      </c>
      <c r="Q1048" s="44">
        <f>COUNTIF(F1048:P1048,"ENTREGUE")/COUNTA(MESES[[#This Row],[FEV]:[DEZ]])</f>
        <v>1</v>
      </c>
    </row>
    <row r="1049" spans="1:17" s="39" customFormat="1" ht="15" customHeight="1" x14ac:dyDescent="0.25">
      <c r="A1049" s="78" t="s">
        <v>24</v>
      </c>
      <c r="B1049" s="125" t="s">
        <v>1116</v>
      </c>
      <c r="C1049" s="43">
        <v>33043736</v>
      </c>
      <c r="D1049" s="126" t="s">
        <v>1120</v>
      </c>
      <c r="E1049" s="68" t="s">
        <v>44</v>
      </c>
      <c r="F1049" s="68" t="s">
        <v>44</v>
      </c>
      <c r="G1049" s="68" t="s">
        <v>44</v>
      </c>
      <c r="H1049" s="68" t="s">
        <v>44</v>
      </c>
      <c r="I1049" s="68" t="s">
        <v>44</v>
      </c>
      <c r="J1049" s="68" t="s">
        <v>44</v>
      </c>
      <c r="K1049" s="68" t="s">
        <v>44</v>
      </c>
      <c r="L1049" s="68" t="s">
        <v>44</v>
      </c>
      <c r="M1049" s="68" t="s">
        <v>44</v>
      </c>
      <c r="N1049" s="68" t="s">
        <v>44</v>
      </c>
      <c r="O1049" s="68" t="s">
        <v>44</v>
      </c>
      <c r="P1049" s="68" t="s">
        <v>44</v>
      </c>
      <c r="Q1049" s="44">
        <f>COUNTIF(F1049:P1049,"ENTREGUE")/COUNTA(MESES[[#This Row],[FEV]:[DEZ]])</f>
        <v>1</v>
      </c>
    </row>
    <row r="1050" spans="1:17" s="39" customFormat="1" ht="15" customHeight="1" x14ac:dyDescent="0.25">
      <c r="A1050" s="78" t="s">
        <v>24</v>
      </c>
      <c r="B1050" s="125" t="s">
        <v>1116</v>
      </c>
      <c r="C1050" s="43">
        <v>33043752</v>
      </c>
      <c r="D1050" s="126" t="s">
        <v>1121</v>
      </c>
      <c r="E1050" s="68" t="s">
        <v>44</v>
      </c>
      <c r="F1050" s="68" t="s">
        <v>44</v>
      </c>
      <c r="G1050" s="68" t="s">
        <v>44</v>
      </c>
      <c r="H1050" s="68" t="s">
        <v>44</v>
      </c>
      <c r="I1050" s="68" t="s">
        <v>44</v>
      </c>
      <c r="J1050" s="68" t="s">
        <v>44</v>
      </c>
      <c r="K1050" s="68" t="s">
        <v>44</v>
      </c>
      <c r="L1050" s="68" t="s">
        <v>44</v>
      </c>
      <c r="M1050" s="68" t="s">
        <v>44</v>
      </c>
      <c r="N1050" s="68" t="s">
        <v>44</v>
      </c>
      <c r="O1050" s="68" t="s">
        <v>44</v>
      </c>
      <c r="P1050" s="68" t="s">
        <v>44</v>
      </c>
      <c r="Q1050" s="44">
        <f>COUNTIF(F1050:P1050,"ENTREGUE")/COUNTA(MESES[[#This Row],[FEV]:[DEZ]])</f>
        <v>1</v>
      </c>
    </row>
    <row r="1051" spans="1:17" s="39" customFormat="1" ht="15" customHeight="1" x14ac:dyDescent="0.25">
      <c r="A1051" s="78" t="s">
        <v>24</v>
      </c>
      <c r="B1051" s="125" t="s">
        <v>1116</v>
      </c>
      <c r="C1051" s="43">
        <v>33043760</v>
      </c>
      <c r="D1051" s="126" t="s">
        <v>1122</v>
      </c>
      <c r="E1051" s="68" t="s">
        <v>44</v>
      </c>
      <c r="F1051" s="68" t="s">
        <v>44</v>
      </c>
      <c r="G1051" s="68" t="s">
        <v>44</v>
      </c>
      <c r="H1051" s="68" t="s">
        <v>44</v>
      </c>
      <c r="I1051" s="68" t="s">
        <v>44</v>
      </c>
      <c r="J1051" s="68" t="s">
        <v>44</v>
      </c>
      <c r="K1051" s="68" t="s">
        <v>44</v>
      </c>
      <c r="L1051" s="68" t="s">
        <v>44</v>
      </c>
      <c r="M1051" s="68" t="s">
        <v>44</v>
      </c>
      <c r="N1051" s="68" t="s">
        <v>44</v>
      </c>
      <c r="O1051" s="68" t="s">
        <v>44</v>
      </c>
      <c r="P1051" s="68" t="s">
        <v>44</v>
      </c>
      <c r="Q1051" s="44">
        <f>COUNTIF(F1051:P1051,"ENTREGUE")/COUNTA(MESES[[#This Row],[FEV]:[DEZ]])</f>
        <v>1</v>
      </c>
    </row>
    <row r="1052" spans="1:17" s="39" customFormat="1" ht="15" customHeight="1" x14ac:dyDescent="0.25">
      <c r="A1052" s="78" t="s">
        <v>24</v>
      </c>
      <c r="B1052" s="125" t="s">
        <v>1116</v>
      </c>
      <c r="C1052" s="43">
        <v>33043779</v>
      </c>
      <c r="D1052" s="126" t="s">
        <v>1123</v>
      </c>
      <c r="E1052" s="68" t="s">
        <v>44</v>
      </c>
      <c r="F1052" s="68" t="s">
        <v>44</v>
      </c>
      <c r="G1052" s="68" t="s">
        <v>44</v>
      </c>
      <c r="H1052" s="68" t="s">
        <v>44</v>
      </c>
      <c r="I1052" s="68" t="s">
        <v>44</v>
      </c>
      <c r="J1052" s="68" t="s">
        <v>44</v>
      </c>
      <c r="K1052" s="68" t="s">
        <v>44</v>
      </c>
      <c r="L1052" s="68" t="s">
        <v>44</v>
      </c>
      <c r="M1052" s="68" t="s">
        <v>44</v>
      </c>
      <c r="N1052" s="68" t="s">
        <v>44</v>
      </c>
      <c r="O1052" s="68" t="s">
        <v>44</v>
      </c>
      <c r="P1052" s="68" t="s">
        <v>44</v>
      </c>
      <c r="Q1052" s="44">
        <f>COUNTIF(F1052:P1052,"ENTREGUE")/COUNTA(MESES[[#This Row],[FEV]:[DEZ]])</f>
        <v>1</v>
      </c>
    </row>
    <row r="1053" spans="1:17" s="39" customFormat="1" ht="15" customHeight="1" x14ac:dyDescent="0.25">
      <c r="A1053" s="78" t="s">
        <v>24</v>
      </c>
      <c r="B1053" s="125" t="s">
        <v>1116</v>
      </c>
      <c r="C1053" s="43">
        <v>33044147</v>
      </c>
      <c r="D1053" s="126" t="s">
        <v>1124</v>
      </c>
      <c r="E1053" s="68" t="s">
        <v>44</v>
      </c>
      <c r="F1053" s="68" t="s">
        <v>44</v>
      </c>
      <c r="G1053" s="68" t="s">
        <v>44</v>
      </c>
      <c r="H1053" s="68" t="s">
        <v>44</v>
      </c>
      <c r="I1053" s="68" t="s">
        <v>44</v>
      </c>
      <c r="J1053" s="68" t="s">
        <v>44</v>
      </c>
      <c r="K1053" s="68" t="s">
        <v>44</v>
      </c>
      <c r="L1053" s="68" t="s">
        <v>44</v>
      </c>
      <c r="M1053" s="68" t="s">
        <v>44</v>
      </c>
      <c r="N1053" s="68" t="s">
        <v>44</v>
      </c>
      <c r="O1053" s="68" t="s">
        <v>44</v>
      </c>
      <c r="P1053" s="68" t="s">
        <v>44</v>
      </c>
      <c r="Q1053" s="44">
        <f>COUNTIF(F1053:P1053,"ENTREGUE")/COUNTA(MESES[[#This Row],[FEV]:[DEZ]])</f>
        <v>1</v>
      </c>
    </row>
    <row r="1054" spans="1:17" s="39" customFormat="1" ht="15" customHeight="1" x14ac:dyDescent="0.25">
      <c r="A1054" s="78" t="s">
        <v>24</v>
      </c>
      <c r="B1054" s="125" t="s">
        <v>1125</v>
      </c>
      <c r="C1054" s="43">
        <v>33018804</v>
      </c>
      <c r="D1054" s="126" t="s">
        <v>1126</v>
      </c>
      <c r="E1054" s="68" t="s">
        <v>44</v>
      </c>
      <c r="F1054" s="68" t="s">
        <v>44</v>
      </c>
      <c r="G1054" s="68" t="s">
        <v>44</v>
      </c>
      <c r="H1054" s="68" t="s">
        <v>44</v>
      </c>
      <c r="I1054" s="68" t="s">
        <v>44</v>
      </c>
      <c r="J1054" s="68" t="s">
        <v>44</v>
      </c>
      <c r="K1054" s="68" t="s">
        <v>44</v>
      </c>
      <c r="L1054" s="68" t="s">
        <v>44</v>
      </c>
      <c r="M1054" s="68" t="s">
        <v>44</v>
      </c>
      <c r="N1054" s="68" t="s">
        <v>44</v>
      </c>
      <c r="O1054" s="68" t="s">
        <v>44</v>
      </c>
      <c r="P1054" s="68" t="s">
        <v>44</v>
      </c>
      <c r="Q1054" s="44">
        <f>COUNTIF(F1054:P1054,"ENTREGUE")/COUNTA(MESES[[#This Row],[FEV]:[DEZ]])</f>
        <v>1</v>
      </c>
    </row>
    <row r="1055" spans="1:17" s="39" customFormat="1" ht="15" customHeight="1" x14ac:dyDescent="0.25">
      <c r="A1055" s="78" t="s">
        <v>24</v>
      </c>
      <c r="B1055" s="125" t="s">
        <v>1125</v>
      </c>
      <c r="C1055" s="43">
        <v>33043523</v>
      </c>
      <c r="D1055" s="126" t="s">
        <v>162</v>
      </c>
      <c r="E1055" s="68" t="s">
        <v>44</v>
      </c>
      <c r="F1055" s="68" t="s">
        <v>44</v>
      </c>
      <c r="G1055" s="68" t="s">
        <v>44</v>
      </c>
      <c r="H1055" s="68" t="s">
        <v>44</v>
      </c>
      <c r="I1055" s="68" t="s">
        <v>44</v>
      </c>
      <c r="J1055" s="68" t="s">
        <v>44</v>
      </c>
      <c r="K1055" s="68" t="s">
        <v>44</v>
      </c>
      <c r="L1055" s="68" t="s">
        <v>44</v>
      </c>
      <c r="M1055" s="68" t="s">
        <v>44</v>
      </c>
      <c r="N1055" s="68" t="s">
        <v>44</v>
      </c>
      <c r="O1055" s="68" t="s">
        <v>44</v>
      </c>
      <c r="P1055" s="68" t="s">
        <v>44</v>
      </c>
      <c r="Q1055" s="44">
        <f>COUNTIF(F1055:P1055,"ENTREGUE")/COUNTA(MESES[[#This Row],[FEV]:[DEZ]])</f>
        <v>1</v>
      </c>
    </row>
    <row r="1056" spans="1:17" s="39" customFormat="1" ht="15" customHeight="1" x14ac:dyDescent="0.25">
      <c r="A1056" s="78" t="s">
        <v>24</v>
      </c>
      <c r="B1056" s="125" t="s">
        <v>1125</v>
      </c>
      <c r="C1056" s="43">
        <v>33019223</v>
      </c>
      <c r="D1056" s="126" t="s">
        <v>1127</v>
      </c>
      <c r="E1056" s="68" t="s">
        <v>44</v>
      </c>
      <c r="F1056" s="68" t="s">
        <v>44</v>
      </c>
      <c r="G1056" s="68" t="s">
        <v>44</v>
      </c>
      <c r="H1056" s="68" t="s">
        <v>44</v>
      </c>
      <c r="I1056" s="68" t="s">
        <v>44</v>
      </c>
      <c r="J1056" s="68" t="s">
        <v>44</v>
      </c>
      <c r="K1056" s="68" t="s">
        <v>44</v>
      </c>
      <c r="L1056" s="68" t="s">
        <v>44</v>
      </c>
      <c r="M1056" s="68" t="s">
        <v>44</v>
      </c>
      <c r="N1056" s="68" t="s">
        <v>44</v>
      </c>
      <c r="O1056" s="68" t="s">
        <v>44</v>
      </c>
      <c r="P1056" s="68" t="s">
        <v>44</v>
      </c>
      <c r="Q1056" s="44">
        <f>COUNTIF(F1056:P1056,"ENTREGUE")/COUNTA(MESES[[#This Row],[FEV]:[DEZ]])</f>
        <v>1</v>
      </c>
    </row>
    <row r="1057" spans="1:17" s="39" customFormat="1" ht="15" customHeight="1" x14ac:dyDescent="0.25">
      <c r="A1057" s="78" t="s">
        <v>24</v>
      </c>
      <c r="B1057" s="125" t="s">
        <v>1125</v>
      </c>
      <c r="C1057" s="43">
        <v>33019290</v>
      </c>
      <c r="D1057" s="126" t="s">
        <v>1128</v>
      </c>
      <c r="E1057" s="68" t="s">
        <v>44</v>
      </c>
      <c r="F1057" s="68" t="s">
        <v>44</v>
      </c>
      <c r="G1057" s="68" t="s">
        <v>44</v>
      </c>
      <c r="H1057" s="68" t="s">
        <v>44</v>
      </c>
      <c r="I1057" s="68" t="s">
        <v>44</v>
      </c>
      <c r="J1057" s="68" t="s">
        <v>44</v>
      </c>
      <c r="K1057" s="68" t="s">
        <v>44</v>
      </c>
      <c r="L1057" s="68" t="s">
        <v>44</v>
      </c>
      <c r="M1057" s="68" t="s">
        <v>44</v>
      </c>
      <c r="N1057" s="68" t="s">
        <v>44</v>
      </c>
      <c r="O1057" s="68" t="s">
        <v>44</v>
      </c>
      <c r="P1057" s="68" t="s">
        <v>44</v>
      </c>
      <c r="Q1057" s="44">
        <f>COUNTIF(F1057:P1057,"ENTREGUE")/COUNTA(MESES[[#This Row],[FEV]:[DEZ]])</f>
        <v>1</v>
      </c>
    </row>
    <row r="1058" spans="1:17" s="39" customFormat="1" ht="15" customHeight="1" x14ac:dyDescent="0.25">
      <c r="A1058" s="78" t="s">
        <v>24</v>
      </c>
      <c r="B1058" s="125" t="s">
        <v>1125</v>
      </c>
      <c r="C1058" s="43">
        <v>33019428</v>
      </c>
      <c r="D1058" s="126" t="s">
        <v>1129</v>
      </c>
      <c r="E1058" s="68" t="s">
        <v>44</v>
      </c>
      <c r="F1058" s="68" t="s">
        <v>44</v>
      </c>
      <c r="G1058" s="68" t="s">
        <v>44</v>
      </c>
      <c r="H1058" s="68" t="s">
        <v>44</v>
      </c>
      <c r="I1058" s="68" t="s">
        <v>44</v>
      </c>
      <c r="J1058" s="68" t="s">
        <v>44</v>
      </c>
      <c r="K1058" s="68" t="s">
        <v>44</v>
      </c>
      <c r="L1058" s="68" t="s">
        <v>44</v>
      </c>
      <c r="M1058" s="68" t="s">
        <v>44</v>
      </c>
      <c r="N1058" s="68" t="s">
        <v>44</v>
      </c>
      <c r="O1058" s="68" t="s">
        <v>44</v>
      </c>
      <c r="P1058" s="68" t="s">
        <v>44</v>
      </c>
      <c r="Q1058" s="44">
        <f>COUNTIF(F1058:P1058,"ENTREGUE")/COUNTA(MESES[[#This Row],[FEV]:[DEZ]])</f>
        <v>1</v>
      </c>
    </row>
    <row r="1059" spans="1:17" s="39" customFormat="1" ht="15" customHeight="1" x14ac:dyDescent="0.25">
      <c r="A1059" s="78" t="s">
        <v>24</v>
      </c>
      <c r="B1059" s="125" t="s">
        <v>1130</v>
      </c>
      <c r="C1059" s="43">
        <v>33019673</v>
      </c>
      <c r="D1059" s="126" t="s">
        <v>1131</v>
      </c>
      <c r="E1059" s="68" t="s">
        <v>44</v>
      </c>
      <c r="F1059" s="68" t="s">
        <v>44</v>
      </c>
      <c r="G1059" s="68" t="s">
        <v>44</v>
      </c>
      <c r="H1059" s="68" t="s">
        <v>44</v>
      </c>
      <c r="I1059" s="68" t="s">
        <v>44</v>
      </c>
      <c r="J1059" s="68" t="s">
        <v>44</v>
      </c>
      <c r="K1059" s="68" t="s">
        <v>44</v>
      </c>
      <c r="L1059" s="68" t="s">
        <v>44</v>
      </c>
      <c r="M1059" s="68" t="s">
        <v>44</v>
      </c>
      <c r="N1059" s="68" t="s">
        <v>44</v>
      </c>
      <c r="O1059" s="68" t="s">
        <v>44</v>
      </c>
      <c r="P1059" s="68" t="s">
        <v>44</v>
      </c>
      <c r="Q1059" s="44">
        <f>COUNTIF(F1059:P1059,"ENTREGUE")/COUNTA(MESES[[#This Row],[FEV]:[DEZ]])</f>
        <v>1</v>
      </c>
    </row>
    <row r="1060" spans="1:17" s="39" customFormat="1" ht="15" customHeight="1" x14ac:dyDescent="0.25">
      <c r="A1060" s="78" t="s">
        <v>24</v>
      </c>
      <c r="B1060" s="125" t="s">
        <v>1130</v>
      </c>
      <c r="C1060" s="43">
        <v>33019681</v>
      </c>
      <c r="D1060" s="126" t="s">
        <v>1132</v>
      </c>
      <c r="E1060" s="68" t="s">
        <v>44</v>
      </c>
      <c r="F1060" s="68" t="s">
        <v>44</v>
      </c>
      <c r="G1060" s="68" t="s">
        <v>44</v>
      </c>
      <c r="H1060" s="68" t="s">
        <v>44</v>
      </c>
      <c r="I1060" s="68" t="s">
        <v>44</v>
      </c>
      <c r="J1060" s="68" t="s">
        <v>44</v>
      </c>
      <c r="K1060" s="68" t="s">
        <v>44</v>
      </c>
      <c r="L1060" s="68" t="s">
        <v>44</v>
      </c>
      <c r="M1060" s="68" t="s">
        <v>44</v>
      </c>
      <c r="N1060" s="68" t="s">
        <v>44</v>
      </c>
      <c r="O1060" s="68" t="s">
        <v>44</v>
      </c>
      <c r="P1060" s="68" t="s">
        <v>44</v>
      </c>
      <c r="Q1060" s="44">
        <f>COUNTIF(F1060:P1060,"ENTREGUE")/COUNTA(MESES[[#This Row],[FEV]:[DEZ]])</f>
        <v>1</v>
      </c>
    </row>
    <row r="1061" spans="1:17" s="39" customFormat="1" ht="15" customHeight="1" x14ac:dyDescent="0.25">
      <c r="A1061" s="78" t="s">
        <v>24</v>
      </c>
      <c r="B1061" s="125" t="s">
        <v>1130</v>
      </c>
      <c r="C1061" s="43">
        <v>33019789</v>
      </c>
      <c r="D1061" s="126" t="s">
        <v>1133</v>
      </c>
      <c r="E1061" s="68" t="s">
        <v>44</v>
      </c>
      <c r="F1061" s="68" t="s">
        <v>44</v>
      </c>
      <c r="G1061" s="68" t="s">
        <v>44</v>
      </c>
      <c r="H1061" s="68" t="s">
        <v>44</v>
      </c>
      <c r="I1061" s="68" t="s">
        <v>44</v>
      </c>
      <c r="J1061" s="68" t="s">
        <v>44</v>
      </c>
      <c r="K1061" s="68" t="s">
        <v>44</v>
      </c>
      <c r="L1061" s="68" t="s">
        <v>44</v>
      </c>
      <c r="M1061" s="68" t="s">
        <v>44</v>
      </c>
      <c r="N1061" s="68" t="s">
        <v>44</v>
      </c>
      <c r="O1061" s="68" t="s">
        <v>44</v>
      </c>
      <c r="P1061" s="68" t="s">
        <v>44</v>
      </c>
      <c r="Q1061" s="44">
        <f>COUNTIF(F1061:P1061,"ENTREGUE")/COUNTA(MESES[[#This Row],[FEV]:[DEZ]])</f>
        <v>1</v>
      </c>
    </row>
    <row r="1062" spans="1:17" s="39" customFormat="1" ht="15" customHeight="1" x14ac:dyDescent="0.25">
      <c r="A1062" s="78" t="s">
        <v>24</v>
      </c>
      <c r="B1062" s="125" t="s">
        <v>1130</v>
      </c>
      <c r="C1062" s="43">
        <v>33019800</v>
      </c>
      <c r="D1062" s="126" t="s">
        <v>1134</v>
      </c>
      <c r="E1062" s="68" t="s">
        <v>44</v>
      </c>
      <c r="F1062" s="68" t="s">
        <v>44</v>
      </c>
      <c r="G1062" s="68" t="s">
        <v>44</v>
      </c>
      <c r="H1062" s="68" t="s">
        <v>44</v>
      </c>
      <c r="I1062" s="68" t="s">
        <v>44</v>
      </c>
      <c r="J1062" s="68" t="s">
        <v>44</v>
      </c>
      <c r="K1062" s="68" t="s">
        <v>44</v>
      </c>
      <c r="L1062" s="68" t="s">
        <v>44</v>
      </c>
      <c r="M1062" s="68" t="s">
        <v>44</v>
      </c>
      <c r="N1062" s="68" t="s">
        <v>44</v>
      </c>
      <c r="O1062" s="68" t="s">
        <v>44</v>
      </c>
      <c r="P1062" s="68" t="s">
        <v>44</v>
      </c>
      <c r="Q1062" s="44">
        <f>COUNTIF(F1062:P1062,"ENTREGUE")/COUNTA(MESES[[#This Row],[FEV]:[DEZ]])</f>
        <v>1</v>
      </c>
    </row>
    <row r="1063" spans="1:17" s="39" customFormat="1" ht="15" customHeight="1" x14ac:dyDescent="0.25">
      <c r="A1063" s="78" t="s">
        <v>24</v>
      </c>
      <c r="B1063" s="125" t="s">
        <v>1130</v>
      </c>
      <c r="C1063" s="43">
        <v>33183740</v>
      </c>
      <c r="D1063" s="126" t="s">
        <v>1135</v>
      </c>
      <c r="E1063" s="68" t="s">
        <v>44</v>
      </c>
      <c r="F1063" s="68" t="s">
        <v>44</v>
      </c>
      <c r="G1063" s="68" t="s">
        <v>44</v>
      </c>
      <c r="H1063" s="68" t="s">
        <v>44</v>
      </c>
      <c r="I1063" s="68" t="s">
        <v>44</v>
      </c>
      <c r="J1063" s="68" t="s">
        <v>44</v>
      </c>
      <c r="K1063" s="68" t="s">
        <v>44</v>
      </c>
      <c r="L1063" s="68" t="s">
        <v>44</v>
      </c>
      <c r="M1063" s="68" t="s">
        <v>44</v>
      </c>
      <c r="N1063" s="68" t="s">
        <v>44</v>
      </c>
      <c r="O1063" s="68" t="s">
        <v>44</v>
      </c>
      <c r="P1063" s="68" t="s">
        <v>44</v>
      </c>
      <c r="Q1063" s="44">
        <f>COUNTIF(F1063:P1063,"ENTREGUE")/COUNTA(MESES[[#This Row],[FEV]:[DEZ]])</f>
        <v>1</v>
      </c>
    </row>
    <row r="1064" spans="1:17" s="39" customFormat="1" ht="15" customHeight="1" x14ac:dyDescent="0.25">
      <c r="A1064" s="78" t="s">
        <v>24</v>
      </c>
      <c r="B1064" s="125" t="s">
        <v>1136</v>
      </c>
      <c r="C1064" s="43">
        <v>33025100</v>
      </c>
      <c r="D1064" s="126" t="s">
        <v>1137</v>
      </c>
      <c r="E1064" s="68" t="s">
        <v>44</v>
      </c>
      <c r="F1064" s="68" t="s">
        <v>44</v>
      </c>
      <c r="G1064" s="68" t="s">
        <v>44</v>
      </c>
      <c r="H1064" s="68" t="s">
        <v>44</v>
      </c>
      <c r="I1064" s="68" t="s">
        <v>44</v>
      </c>
      <c r="J1064" s="68" t="s">
        <v>44</v>
      </c>
      <c r="K1064" s="68" t="s">
        <v>44</v>
      </c>
      <c r="L1064" s="68" t="s">
        <v>44</v>
      </c>
      <c r="M1064" s="68" t="s">
        <v>44</v>
      </c>
      <c r="N1064" s="68" t="s">
        <v>44</v>
      </c>
      <c r="O1064" s="68" t="s">
        <v>44</v>
      </c>
      <c r="P1064" s="68" t="s">
        <v>44</v>
      </c>
      <c r="Q1064" s="44">
        <f>COUNTIF(F1064:P1064,"ENTREGUE")/COUNTA(MESES[[#This Row],[FEV]:[DEZ]])</f>
        <v>1</v>
      </c>
    </row>
    <row r="1065" spans="1:17" s="39" customFormat="1" ht="15" customHeight="1" x14ac:dyDescent="0.25">
      <c r="A1065" s="78" t="s">
        <v>24</v>
      </c>
      <c r="B1065" s="125" t="s">
        <v>1136</v>
      </c>
      <c r="C1065" s="43">
        <v>33025150</v>
      </c>
      <c r="D1065" s="126" t="s">
        <v>1138</v>
      </c>
      <c r="E1065" s="68" t="s">
        <v>44</v>
      </c>
      <c r="F1065" s="68" t="s">
        <v>44</v>
      </c>
      <c r="G1065" s="68" t="s">
        <v>44</v>
      </c>
      <c r="H1065" s="68" t="s">
        <v>44</v>
      </c>
      <c r="I1065" s="68" t="s">
        <v>44</v>
      </c>
      <c r="J1065" s="68" t="s">
        <v>44</v>
      </c>
      <c r="K1065" s="68" t="s">
        <v>44</v>
      </c>
      <c r="L1065" s="68" t="s">
        <v>44</v>
      </c>
      <c r="M1065" s="68" t="s">
        <v>44</v>
      </c>
      <c r="N1065" s="68" t="s">
        <v>44</v>
      </c>
      <c r="O1065" s="68" t="s">
        <v>44</v>
      </c>
      <c r="P1065" s="68" t="s">
        <v>44</v>
      </c>
      <c r="Q1065" s="44">
        <f>COUNTIF(F1065:P1065,"ENTREGUE")/COUNTA(MESES[[#This Row],[FEV]:[DEZ]])</f>
        <v>1</v>
      </c>
    </row>
    <row r="1066" spans="1:17" s="39" customFormat="1" ht="15" customHeight="1" x14ac:dyDescent="0.25">
      <c r="A1066" s="78" t="s">
        <v>24</v>
      </c>
      <c r="B1066" s="125" t="s">
        <v>1136</v>
      </c>
      <c r="C1066" s="43">
        <v>33025320</v>
      </c>
      <c r="D1066" s="126" t="s">
        <v>1139</v>
      </c>
      <c r="E1066" s="68" t="s">
        <v>44</v>
      </c>
      <c r="F1066" s="68" t="s">
        <v>44</v>
      </c>
      <c r="G1066" s="68" t="s">
        <v>44</v>
      </c>
      <c r="H1066" s="68" t="s">
        <v>44</v>
      </c>
      <c r="I1066" s="68" t="s">
        <v>45</v>
      </c>
      <c r="J1066" s="68" t="s">
        <v>45</v>
      </c>
      <c r="K1066" s="68" t="s">
        <v>45</v>
      </c>
      <c r="L1066" s="68" t="s">
        <v>45</v>
      </c>
      <c r="M1066" s="68" t="s">
        <v>45</v>
      </c>
      <c r="N1066" s="68" t="s">
        <v>45</v>
      </c>
      <c r="O1066" s="68" t="s">
        <v>45</v>
      </c>
      <c r="P1066" s="68" t="s">
        <v>45</v>
      </c>
      <c r="Q1066" s="44">
        <f>COUNTIF(F1066:P1066,"ENTREGUE")/COUNTA(MESES[[#This Row],[FEV]:[DEZ]])</f>
        <v>0.27272727272727271</v>
      </c>
    </row>
    <row r="1067" spans="1:17" s="39" customFormat="1" ht="15" customHeight="1" x14ac:dyDescent="0.25">
      <c r="A1067" s="78" t="s">
        <v>24</v>
      </c>
      <c r="B1067" s="125" t="s">
        <v>1136</v>
      </c>
      <c r="C1067" s="43">
        <v>33025355</v>
      </c>
      <c r="D1067" s="126" t="s">
        <v>1140</v>
      </c>
      <c r="E1067" s="68" t="s">
        <v>44</v>
      </c>
      <c r="F1067" s="68" t="s">
        <v>44</v>
      </c>
      <c r="G1067" s="68" t="s">
        <v>44</v>
      </c>
      <c r="H1067" s="68" t="s">
        <v>44</v>
      </c>
      <c r="I1067" s="68" t="s">
        <v>44</v>
      </c>
      <c r="J1067" s="68" t="s">
        <v>44</v>
      </c>
      <c r="K1067" s="68" t="s">
        <v>44</v>
      </c>
      <c r="L1067" s="68" t="s">
        <v>44</v>
      </c>
      <c r="M1067" s="68" t="s">
        <v>44</v>
      </c>
      <c r="N1067" s="68" t="s">
        <v>44</v>
      </c>
      <c r="O1067" s="68" t="s">
        <v>44</v>
      </c>
      <c r="P1067" s="68" t="s">
        <v>44</v>
      </c>
      <c r="Q1067" s="44">
        <f>COUNTIF(F1067:P1067,"ENTREGUE")/COUNTA(MESES[[#This Row],[FEV]:[DEZ]])</f>
        <v>1</v>
      </c>
    </row>
    <row r="1068" spans="1:17" s="39" customFormat="1" ht="15" customHeight="1" x14ac:dyDescent="0.25">
      <c r="A1068" s="78" t="s">
        <v>24</v>
      </c>
      <c r="B1068" s="125" t="s">
        <v>1136</v>
      </c>
      <c r="C1068" s="43">
        <v>33025363</v>
      </c>
      <c r="D1068" s="126" t="s">
        <v>1141</v>
      </c>
      <c r="E1068" s="68" t="s">
        <v>44</v>
      </c>
      <c r="F1068" s="68" t="s">
        <v>44</v>
      </c>
      <c r="G1068" s="68" t="s">
        <v>44</v>
      </c>
      <c r="H1068" s="68" t="s">
        <v>44</v>
      </c>
      <c r="I1068" s="68" t="s">
        <v>44</v>
      </c>
      <c r="J1068" s="68" t="s">
        <v>44</v>
      </c>
      <c r="K1068" s="68" t="s">
        <v>44</v>
      </c>
      <c r="L1068" s="68" t="s">
        <v>44</v>
      </c>
      <c r="M1068" s="68" t="s">
        <v>44</v>
      </c>
      <c r="N1068" s="68" t="s">
        <v>44</v>
      </c>
      <c r="O1068" s="68" t="s">
        <v>44</v>
      </c>
      <c r="P1068" s="68" t="s">
        <v>44</v>
      </c>
      <c r="Q1068" s="44">
        <f>COUNTIF(F1068:P1068,"ENTREGUE")/COUNTA(MESES[[#This Row],[FEV]:[DEZ]])</f>
        <v>1</v>
      </c>
    </row>
    <row r="1069" spans="1:17" s="39" customFormat="1" ht="15" customHeight="1" x14ac:dyDescent="0.25">
      <c r="A1069" s="78" t="s">
        <v>24</v>
      </c>
      <c r="B1069" s="125" t="s">
        <v>1136</v>
      </c>
      <c r="C1069" s="43">
        <v>33094330</v>
      </c>
      <c r="D1069" s="126" t="s">
        <v>1142</v>
      </c>
      <c r="E1069" s="68" t="s">
        <v>44</v>
      </c>
      <c r="F1069" s="68" t="s">
        <v>44</v>
      </c>
      <c r="G1069" s="68" t="s">
        <v>44</v>
      </c>
      <c r="H1069" s="68" t="s">
        <v>44</v>
      </c>
      <c r="I1069" s="68" t="s">
        <v>44</v>
      </c>
      <c r="J1069" s="68" t="s">
        <v>44</v>
      </c>
      <c r="K1069" s="68" t="s">
        <v>44</v>
      </c>
      <c r="L1069" s="68" t="s">
        <v>44</v>
      </c>
      <c r="M1069" s="68" t="s">
        <v>44</v>
      </c>
      <c r="N1069" s="68" t="s">
        <v>44</v>
      </c>
      <c r="O1069" s="68" t="s">
        <v>44</v>
      </c>
      <c r="P1069" s="68" t="s">
        <v>44</v>
      </c>
      <c r="Q1069" s="44">
        <f>COUNTIF(F1069:P1069,"ENTREGUE")/COUNTA(MESES[[#This Row],[FEV]:[DEZ]])</f>
        <v>1</v>
      </c>
    </row>
    <row r="1070" spans="1:17" s="39" customFormat="1" ht="15" customHeight="1" x14ac:dyDescent="0.25">
      <c r="A1070" s="78" t="s">
        <v>24</v>
      </c>
      <c r="B1070" s="125" t="s">
        <v>1143</v>
      </c>
      <c r="C1070" s="43">
        <v>33020116</v>
      </c>
      <c r="D1070" s="126" t="s">
        <v>1144</v>
      </c>
      <c r="E1070" s="68" t="s">
        <v>44</v>
      </c>
      <c r="F1070" s="68" t="s">
        <v>44</v>
      </c>
      <c r="G1070" s="68" t="s">
        <v>44</v>
      </c>
      <c r="H1070" s="68" t="s">
        <v>44</v>
      </c>
      <c r="I1070" s="68" t="s">
        <v>44</v>
      </c>
      <c r="J1070" s="68" t="s">
        <v>44</v>
      </c>
      <c r="K1070" s="68" t="s">
        <v>44</v>
      </c>
      <c r="L1070" s="68" t="s">
        <v>44</v>
      </c>
      <c r="M1070" s="68" t="s">
        <v>44</v>
      </c>
      <c r="N1070" s="68" t="s">
        <v>44</v>
      </c>
      <c r="O1070" s="68" t="s">
        <v>44</v>
      </c>
      <c r="P1070" s="68" t="s">
        <v>44</v>
      </c>
      <c r="Q1070" s="44">
        <f>COUNTIF(F1070:P1070,"ENTREGUE")/COUNTA(MESES[[#This Row],[FEV]:[DEZ]])</f>
        <v>1</v>
      </c>
    </row>
    <row r="1071" spans="1:17" s="39" customFormat="1" ht="15" customHeight="1" x14ac:dyDescent="0.25">
      <c r="A1071" s="78" t="s">
        <v>24</v>
      </c>
      <c r="B1071" s="125" t="s">
        <v>1143</v>
      </c>
      <c r="C1071" s="43">
        <v>33020140</v>
      </c>
      <c r="D1071" s="126" t="s">
        <v>1145</v>
      </c>
      <c r="E1071" s="68" t="s">
        <v>44</v>
      </c>
      <c r="F1071" s="68" t="s">
        <v>44</v>
      </c>
      <c r="G1071" s="68" t="s">
        <v>44</v>
      </c>
      <c r="H1071" s="68" t="s">
        <v>44</v>
      </c>
      <c r="I1071" s="68" t="s">
        <v>44</v>
      </c>
      <c r="J1071" s="68" t="s">
        <v>44</v>
      </c>
      <c r="K1071" s="68" t="s">
        <v>44</v>
      </c>
      <c r="L1071" s="68" t="s">
        <v>44</v>
      </c>
      <c r="M1071" s="68" t="s">
        <v>44</v>
      </c>
      <c r="N1071" s="68" t="s">
        <v>44</v>
      </c>
      <c r="O1071" s="68" t="s">
        <v>44</v>
      </c>
      <c r="P1071" s="68" t="s">
        <v>44</v>
      </c>
      <c r="Q1071" s="44">
        <f>COUNTIF(F1071:P1071,"ENTREGUE")/COUNTA(MESES[[#This Row],[FEV]:[DEZ]])</f>
        <v>1</v>
      </c>
    </row>
    <row r="1072" spans="1:17" s="39" customFormat="1" ht="15" customHeight="1" x14ac:dyDescent="0.25">
      <c r="A1072" s="78" t="s">
        <v>24</v>
      </c>
      <c r="B1072" s="125" t="s">
        <v>1143</v>
      </c>
      <c r="C1072" s="43">
        <v>33020205</v>
      </c>
      <c r="D1072" s="126" t="s">
        <v>1146</v>
      </c>
      <c r="E1072" s="68" t="s">
        <v>44</v>
      </c>
      <c r="F1072" s="68" t="s">
        <v>44</v>
      </c>
      <c r="G1072" s="68" t="s">
        <v>44</v>
      </c>
      <c r="H1072" s="68" t="s">
        <v>44</v>
      </c>
      <c r="I1072" s="68" t="s">
        <v>44</v>
      </c>
      <c r="J1072" s="68" t="s">
        <v>44</v>
      </c>
      <c r="K1072" s="68" t="s">
        <v>44</v>
      </c>
      <c r="L1072" s="68" t="s">
        <v>44</v>
      </c>
      <c r="M1072" s="68" t="s">
        <v>44</v>
      </c>
      <c r="N1072" s="68" t="s">
        <v>44</v>
      </c>
      <c r="O1072" s="68" t="s">
        <v>44</v>
      </c>
      <c r="P1072" s="68" t="s">
        <v>44</v>
      </c>
      <c r="Q1072" s="44">
        <f>COUNTIF(F1072:P1072,"ENTREGUE")/COUNTA(MESES[[#This Row],[FEV]:[DEZ]])</f>
        <v>1</v>
      </c>
    </row>
    <row r="1073" spans="1:17" s="39" customFormat="1" ht="15" customHeight="1" x14ac:dyDescent="0.25">
      <c r="A1073" s="78" t="s">
        <v>24</v>
      </c>
      <c r="B1073" s="125" t="s">
        <v>1143</v>
      </c>
      <c r="C1073" s="43">
        <v>33020213</v>
      </c>
      <c r="D1073" s="126" t="s">
        <v>1147</v>
      </c>
      <c r="E1073" s="68" t="s">
        <v>44</v>
      </c>
      <c r="F1073" s="68" t="s">
        <v>44</v>
      </c>
      <c r="G1073" s="68" t="s">
        <v>44</v>
      </c>
      <c r="H1073" s="68" t="s">
        <v>44</v>
      </c>
      <c r="I1073" s="68" t="s">
        <v>44</v>
      </c>
      <c r="J1073" s="68" t="s">
        <v>44</v>
      </c>
      <c r="K1073" s="68" t="s">
        <v>44</v>
      </c>
      <c r="L1073" s="68" t="s">
        <v>44</v>
      </c>
      <c r="M1073" s="68" t="s">
        <v>44</v>
      </c>
      <c r="N1073" s="68" t="s">
        <v>44</v>
      </c>
      <c r="O1073" s="68" t="s">
        <v>44</v>
      </c>
      <c r="P1073" s="68" t="s">
        <v>44</v>
      </c>
      <c r="Q1073" s="44">
        <f>COUNTIF(F1073:P1073,"ENTREGUE")/COUNTA(MESES[[#This Row],[FEV]:[DEZ]])</f>
        <v>1</v>
      </c>
    </row>
    <row r="1074" spans="1:17" s="39" customFormat="1" ht="15" customHeight="1" x14ac:dyDescent="0.25">
      <c r="A1074" s="78" t="s">
        <v>24</v>
      </c>
      <c r="B1074" s="125" t="s">
        <v>1143</v>
      </c>
      <c r="C1074" s="43">
        <v>33183732</v>
      </c>
      <c r="D1074" s="126" t="s">
        <v>1148</v>
      </c>
      <c r="E1074" s="68" t="s">
        <v>44</v>
      </c>
      <c r="F1074" s="68" t="s">
        <v>44</v>
      </c>
      <c r="G1074" s="68" t="s">
        <v>44</v>
      </c>
      <c r="H1074" s="68" t="s">
        <v>44</v>
      </c>
      <c r="I1074" s="68" t="s">
        <v>44</v>
      </c>
      <c r="J1074" s="68" t="s">
        <v>44</v>
      </c>
      <c r="K1074" s="68" t="s">
        <v>44</v>
      </c>
      <c r="L1074" s="68" t="s">
        <v>44</v>
      </c>
      <c r="M1074" s="68" t="s">
        <v>44</v>
      </c>
      <c r="N1074" s="68" t="s">
        <v>44</v>
      </c>
      <c r="O1074" s="68" t="s">
        <v>44</v>
      </c>
      <c r="P1074" s="68" t="s">
        <v>44</v>
      </c>
      <c r="Q1074" s="44">
        <f>COUNTIF(F1074:P1074,"ENTREGUE")/COUNTA(MESES[[#This Row],[FEV]:[DEZ]])</f>
        <v>1</v>
      </c>
    </row>
    <row r="1075" spans="1:17" s="39" customFormat="1" ht="15" customHeight="1" x14ac:dyDescent="0.25">
      <c r="A1075" s="78" t="s">
        <v>24</v>
      </c>
      <c r="B1075" s="125" t="s">
        <v>1149</v>
      </c>
      <c r="C1075" s="43">
        <v>33021082</v>
      </c>
      <c r="D1075" s="126" t="s">
        <v>1150</v>
      </c>
      <c r="E1075" s="68" t="s">
        <v>44</v>
      </c>
      <c r="F1075" s="68" t="s">
        <v>44</v>
      </c>
      <c r="G1075" s="68" t="s">
        <v>44</v>
      </c>
      <c r="H1075" s="68" t="s">
        <v>44</v>
      </c>
      <c r="I1075" s="68" t="s">
        <v>44</v>
      </c>
      <c r="J1075" s="68" t="s">
        <v>44</v>
      </c>
      <c r="K1075" s="68" t="s">
        <v>44</v>
      </c>
      <c r="L1075" s="68" t="s">
        <v>44</v>
      </c>
      <c r="M1075" s="68" t="s">
        <v>44</v>
      </c>
      <c r="N1075" s="68" t="s">
        <v>44</v>
      </c>
      <c r="O1075" s="68" t="s">
        <v>44</v>
      </c>
      <c r="P1075" s="68" t="s">
        <v>44</v>
      </c>
      <c r="Q1075" s="44">
        <f>COUNTIF(F1075:P1075,"ENTREGUE")/COUNTA(MESES[[#This Row],[FEV]:[DEZ]])</f>
        <v>1</v>
      </c>
    </row>
    <row r="1076" spans="1:17" s="39" customFormat="1" ht="15" customHeight="1" x14ac:dyDescent="0.25">
      <c r="A1076" s="78" t="s">
        <v>24</v>
      </c>
      <c r="B1076" s="125" t="s">
        <v>1149</v>
      </c>
      <c r="C1076" s="43">
        <v>33021236</v>
      </c>
      <c r="D1076" s="126" t="s">
        <v>1151</v>
      </c>
      <c r="E1076" s="68" t="s">
        <v>44</v>
      </c>
      <c r="F1076" s="68" t="s">
        <v>44</v>
      </c>
      <c r="G1076" s="68" t="s">
        <v>44</v>
      </c>
      <c r="H1076" s="68" t="s">
        <v>44</v>
      </c>
      <c r="I1076" s="68" t="s">
        <v>44</v>
      </c>
      <c r="J1076" s="68" t="s">
        <v>44</v>
      </c>
      <c r="K1076" s="68" t="s">
        <v>44</v>
      </c>
      <c r="L1076" s="68" t="s">
        <v>44</v>
      </c>
      <c r="M1076" s="68" t="s">
        <v>44</v>
      </c>
      <c r="N1076" s="68" t="s">
        <v>44</v>
      </c>
      <c r="O1076" s="68" t="s">
        <v>44</v>
      </c>
      <c r="P1076" s="68" t="s">
        <v>44</v>
      </c>
      <c r="Q1076" s="44">
        <f>COUNTIF(F1076:P1076,"ENTREGUE")/COUNTA(MESES[[#This Row],[FEV]:[DEZ]])</f>
        <v>1</v>
      </c>
    </row>
    <row r="1077" spans="1:17" s="39" customFormat="1" ht="15" customHeight="1" x14ac:dyDescent="0.25">
      <c r="A1077" s="78" t="s">
        <v>24</v>
      </c>
      <c r="B1077" s="125" t="s">
        <v>1149</v>
      </c>
      <c r="C1077" s="43">
        <v>33142351</v>
      </c>
      <c r="D1077" s="126" t="s">
        <v>1152</v>
      </c>
      <c r="E1077" s="68" t="s">
        <v>45</v>
      </c>
      <c r="F1077" s="68" t="s">
        <v>44</v>
      </c>
      <c r="G1077" s="68" t="s">
        <v>44</v>
      </c>
      <c r="H1077" s="68" t="s">
        <v>44</v>
      </c>
      <c r="I1077" s="68" t="s">
        <v>44</v>
      </c>
      <c r="J1077" s="68" t="s">
        <v>44</v>
      </c>
      <c r="K1077" s="68" t="s">
        <v>44</v>
      </c>
      <c r="L1077" s="68" t="s">
        <v>45</v>
      </c>
      <c r="M1077" s="68" t="s">
        <v>45</v>
      </c>
      <c r="N1077" s="68" t="s">
        <v>45</v>
      </c>
      <c r="O1077" s="68" t="s">
        <v>45</v>
      </c>
      <c r="P1077" s="68" t="s">
        <v>45</v>
      </c>
      <c r="Q1077" s="44">
        <f>COUNTIF(F1077:P1077,"ENTREGUE")/COUNTA(MESES[[#This Row],[FEV]:[DEZ]])</f>
        <v>0.54545454545454541</v>
      </c>
    </row>
    <row r="1078" spans="1:17" s="39" customFormat="1" ht="15" customHeight="1" x14ac:dyDescent="0.25">
      <c r="A1078" s="78" t="s">
        <v>24</v>
      </c>
      <c r="B1078" s="125" t="s">
        <v>1153</v>
      </c>
      <c r="C1078" s="43">
        <v>33020396</v>
      </c>
      <c r="D1078" s="126" t="s">
        <v>1154</v>
      </c>
      <c r="E1078" s="68" t="s">
        <v>44</v>
      </c>
      <c r="F1078" s="68" t="s">
        <v>44</v>
      </c>
      <c r="G1078" s="68" t="s">
        <v>44</v>
      </c>
      <c r="H1078" s="68" t="s">
        <v>44</v>
      </c>
      <c r="I1078" s="68" t="s">
        <v>44</v>
      </c>
      <c r="J1078" s="68" t="s">
        <v>44</v>
      </c>
      <c r="K1078" s="68" t="s">
        <v>44</v>
      </c>
      <c r="L1078" s="68" t="s">
        <v>44</v>
      </c>
      <c r="M1078" s="68" t="s">
        <v>44</v>
      </c>
      <c r="N1078" s="68" t="s">
        <v>44</v>
      </c>
      <c r="O1078" s="68" t="s">
        <v>44</v>
      </c>
      <c r="P1078" s="68" t="s">
        <v>44</v>
      </c>
      <c r="Q1078" s="44">
        <f>COUNTIF(F1078:P1078,"ENTREGUE")/COUNTA(MESES[[#This Row],[FEV]:[DEZ]])</f>
        <v>1</v>
      </c>
    </row>
    <row r="1079" spans="1:17" s="39" customFormat="1" ht="15" customHeight="1" x14ac:dyDescent="0.25">
      <c r="A1079" s="78" t="s">
        <v>24</v>
      </c>
      <c r="B1079" s="125" t="s">
        <v>1153</v>
      </c>
      <c r="C1079" s="43">
        <v>33020434</v>
      </c>
      <c r="D1079" s="126" t="s">
        <v>1155</v>
      </c>
      <c r="E1079" s="68" t="s">
        <v>44</v>
      </c>
      <c r="F1079" s="68" t="s">
        <v>44</v>
      </c>
      <c r="G1079" s="68" t="s">
        <v>44</v>
      </c>
      <c r="H1079" s="68" t="s">
        <v>44</v>
      </c>
      <c r="I1079" s="68" t="s">
        <v>44</v>
      </c>
      <c r="J1079" s="68" t="s">
        <v>44</v>
      </c>
      <c r="K1079" s="68" t="s">
        <v>44</v>
      </c>
      <c r="L1079" s="68" t="s">
        <v>44</v>
      </c>
      <c r="M1079" s="68" t="s">
        <v>44</v>
      </c>
      <c r="N1079" s="68" t="s">
        <v>44</v>
      </c>
      <c r="O1079" s="68" t="s">
        <v>44</v>
      </c>
      <c r="P1079" s="68" t="s">
        <v>44</v>
      </c>
      <c r="Q1079" s="44">
        <f>COUNTIF(F1079:P1079,"ENTREGUE")/COUNTA(MESES[[#This Row],[FEV]:[DEZ]])</f>
        <v>1</v>
      </c>
    </row>
    <row r="1080" spans="1:17" s="39" customFormat="1" ht="15" customHeight="1" x14ac:dyDescent="0.25">
      <c r="A1080" s="78" t="s">
        <v>24</v>
      </c>
      <c r="B1080" s="125" t="s">
        <v>1156</v>
      </c>
      <c r="C1080" s="43">
        <v>33021694</v>
      </c>
      <c r="D1080" s="126" t="s">
        <v>1157</v>
      </c>
      <c r="E1080" s="68" t="s">
        <v>44</v>
      </c>
      <c r="F1080" s="68" t="s">
        <v>44</v>
      </c>
      <c r="G1080" s="68" t="s">
        <v>44</v>
      </c>
      <c r="H1080" s="68" t="s">
        <v>44</v>
      </c>
      <c r="I1080" s="68" t="s">
        <v>44</v>
      </c>
      <c r="J1080" s="68" t="s">
        <v>44</v>
      </c>
      <c r="K1080" s="68" t="s">
        <v>44</v>
      </c>
      <c r="L1080" s="68" t="s">
        <v>44</v>
      </c>
      <c r="M1080" s="68" t="s">
        <v>44</v>
      </c>
      <c r="N1080" s="68" t="s">
        <v>44</v>
      </c>
      <c r="O1080" s="68" t="s">
        <v>44</v>
      </c>
      <c r="P1080" s="68" t="s">
        <v>44</v>
      </c>
      <c r="Q1080" s="44">
        <f>COUNTIF(F1080:P1080,"ENTREGUE")/COUNTA(MESES[[#This Row],[FEV]:[DEZ]])</f>
        <v>1</v>
      </c>
    </row>
    <row r="1081" spans="1:17" s="39" customFormat="1" ht="15" customHeight="1" x14ac:dyDescent="0.25">
      <c r="A1081" s="78" t="s">
        <v>24</v>
      </c>
      <c r="B1081" s="125" t="s">
        <v>1156</v>
      </c>
      <c r="C1081" s="43">
        <v>33021708</v>
      </c>
      <c r="D1081" s="126" t="s">
        <v>1158</v>
      </c>
      <c r="E1081" s="68" t="s">
        <v>44</v>
      </c>
      <c r="F1081" s="68" t="s">
        <v>44</v>
      </c>
      <c r="G1081" s="68" t="s">
        <v>44</v>
      </c>
      <c r="H1081" s="68" t="s">
        <v>44</v>
      </c>
      <c r="I1081" s="68" t="s">
        <v>44</v>
      </c>
      <c r="J1081" s="68" t="s">
        <v>44</v>
      </c>
      <c r="K1081" s="68" t="s">
        <v>44</v>
      </c>
      <c r="L1081" s="68" t="s">
        <v>44</v>
      </c>
      <c r="M1081" s="68" t="s">
        <v>44</v>
      </c>
      <c r="N1081" s="68" t="s">
        <v>44</v>
      </c>
      <c r="O1081" s="68" t="s">
        <v>44</v>
      </c>
      <c r="P1081" s="68" t="s">
        <v>44</v>
      </c>
      <c r="Q1081" s="44">
        <f>COUNTIF(F1081:P1081,"ENTREGUE")/COUNTA(MESES[[#This Row],[FEV]:[DEZ]])</f>
        <v>1</v>
      </c>
    </row>
    <row r="1082" spans="1:17" s="39" customFormat="1" ht="15" customHeight="1" x14ac:dyDescent="0.25">
      <c r="A1082" s="78" t="s">
        <v>24</v>
      </c>
      <c r="B1082" s="125" t="s">
        <v>1156</v>
      </c>
      <c r="C1082" s="43">
        <v>33021813</v>
      </c>
      <c r="D1082" s="126" t="s">
        <v>1159</v>
      </c>
      <c r="E1082" s="68" t="s">
        <v>44</v>
      </c>
      <c r="F1082" s="68" t="s">
        <v>44</v>
      </c>
      <c r="G1082" s="68" t="s">
        <v>44</v>
      </c>
      <c r="H1082" s="68" t="s">
        <v>44</v>
      </c>
      <c r="I1082" s="68" t="s">
        <v>44</v>
      </c>
      <c r="J1082" s="68" t="s">
        <v>44</v>
      </c>
      <c r="K1082" s="68" t="s">
        <v>44</v>
      </c>
      <c r="L1082" s="68" t="s">
        <v>44</v>
      </c>
      <c r="M1082" s="68" t="s">
        <v>44</v>
      </c>
      <c r="N1082" s="68" t="s">
        <v>44</v>
      </c>
      <c r="O1082" s="68" t="s">
        <v>44</v>
      </c>
      <c r="P1082" s="68" t="s">
        <v>44</v>
      </c>
      <c r="Q1082" s="44">
        <f>COUNTIF(F1082:P1082,"ENTREGUE")/COUNTA(MESES[[#This Row],[FEV]:[DEZ]])</f>
        <v>1</v>
      </c>
    </row>
    <row r="1083" spans="1:17" s="39" customFormat="1" ht="15" customHeight="1" x14ac:dyDescent="0.25">
      <c r="A1083" s="78" t="s">
        <v>24</v>
      </c>
      <c r="B1083" s="125" t="s">
        <v>1156</v>
      </c>
      <c r="C1083" s="43">
        <v>33021830</v>
      </c>
      <c r="D1083" s="126" t="s">
        <v>1160</v>
      </c>
      <c r="E1083" s="68" t="s">
        <v>44</v>
      </c>
      <c r="F1083" s="68" t="s">
        <v>44</v>
      </c>
      <c r="G1083" s="68" t="s">
        <v>44</v>
      </c>
      <c r="H1083" s="68" t="s">
        <v>44</v>
      </c>
      <c r="I1083" s="68" t="s">
        <v>44</v>
      </c>
      <c r="J1083" s="68" t="s">
        <v>44</v>
      </c>
      <c r="K1083" s="68" t="s">
        <v>44</v>
      </c>
      <c r="L1083" s="68" t="s">
        <v>44</v>
      </c>
      <c r="M1083" s="68" t="s">
        <v>44</v>
      </c>
      <c r="N1083" s="68" t="s">
        <v>44</v>
      </c>
      <c r="O1083" s="68" t="s">
        <v>44</v>
      </c>
      <c r="P1083" s="68" t="s">
        <v>44</v>
      </c>
      <c r="Q1083" s="44">
        <f>COUNTIF(F1083:P1083,"ENTREGUE")/COUNTA(MESES[[#This Row],[FEV]:[DEZ]])</f>
        <v>1</v>
      </c>
    </row>
    <row r="1084" spans="1:17" s="39" customFormat="1" ht="15" customHeight="1" x14ac:dyDescent="0.25">
      <c r="A1084" s="78" t="s">
        <v>24</v>
      </c>
      <c r="B1084" s="125" t="s">
        <v>1156</v>
      </c>
      <c r="C1084" s="43">
        <v>33021848</v>
      </c>
      <c r="D1084" s="126" t="s">
        <v>1161</v>
      </c>
      <c r="E1084" s="68" t="s">
        <v>44</v>
      </c>
      <c r="F1084" s="68" t="s">
        <v>44</v>
      </c>
      <c r="G1084" s="68" t="s">
        <v>44</v>
      </c>
      <c r="H1084" s="68" t="s">
        <v>44</v>
      </c>
      <c r="I1084" s="68" t="s">
        <v>44</v>
      </c>
      <c r="J1084" s="68" t="s">
        <v>44</v>
      </c>
      <c r="K1084" s="68" t="s">
        <v>44</v>
      </c>
      <c r="L1084" s="68" t="s">
        <v>44</v>
      </c>
      <c r="M1084" s="68" t="s">
        <v>44</v>
      </c>
      <c r="N1084" s="68" t="s">
        <v>44</v>
      </c>
      <c r="O1084" s="68" t="s">
        <v>44</v>
      </c>
      <c r="P1084" s="68" t="s">
        <v>44</v>
      </c>
      <c r="Q1084" s="44">
        <f>COUNTIF(F1084:P1084,"ENTREGUE")/COUNTA(MESES[[#This Row],[FEV]:[DEZ]])</f>
        <v>1</v>
      </c>
    </row>
    <row r="1085" spans="1:17" s="39" customFormat="1" ht="15" customHeight="1" x14ac:dyDescent="0.25">
      <c r="A1085" s="78" t="s">
        <v>24</v>
      </c>
      <c r="B1085" s="125" t="s">
        <v>1156</v>
      </c>
      <c r="C1085" s="43">
        <v>33021864</v>
      </c>
      <c r="D1085" s="126" t="s">
        <v>1162</v>
      </c>
      <c r="E1085" s="68" t="s">
        <v>44</v>
      </c>
      <c r="F1085" s="68" t="s">
        <v>44</v>
      </c>
      <c r="G1085" s="68" t="s">
        <v>44</v>
      </c>
      <c r="H1085" s="68" t="s">
        <v>44</v>
      </c>
      <c r="I1085" s="68" t="s">
        <v>44</v>
      </c>
      <c r="J1085" s="68" t="s">
        <v>44</v>
      </c>
      <c r="K1085" s="68" t="s">
        <v>44</v>
      </c>
      <c r="L1085" s="68" t="s">
        <v>44</v>
      </c>
      <c r="M1085" s="68" t="s">
        <v>44</v>
      </c>
      <c r="N1085" s="68" t="s">
        <v>44</v>
      </c>
      <c r="O1085" s="68" t="s">
        <v>44</v>
      </c>
      <c r="P1085" s="68" t="s">
        <v>44</v>
      </c>
      <c r="Q1085" s="44">
        <f>COUNTIF(F1085:P1085,"ENTREGUE")/COUNTA(MESES[[#This Row],[FEV]:[DEZ]])</f>
        <v>1</v>
      </c>
    </row>
    <row r="1086" spans="1:17" s="39" customFormat="1" ht="15" customHeight="1" x14ac:dyDescent="0.25">
      <c r="A1086" s="78" t="s">
        <v>24</v>
      </c>
      <c r="B1086" s="125" t="s">
        <v>1156</v>
      </c>
      <c r="C1086" s="43">
        <v>33021880</v>
      </c>
      <c r="D1086" s="126" t="s">
        <v>1163</v>
      </c>
      <c r="E1086" s="68" t="s">
        <v>44</v>
      </c>
      <c r="F1086" s="68" t="s">
        <v>44</v>
      </c>
      <c r="G1086" s="68" t="s">
        <v>44</v>
      </c>
      <c r="H1086" s="68" t="s">
        <v>44</v>
      </c>
      <c r="I1086" s="68" t="s">
        <v>44</v>
      </c>
      <c r="J1086" s="68" t="s">
        <v>44</v>
      </c>
      <c r="K1086" s="68" t="s">
        <v>44</v>
      </c>
      <c r="L1086" s="68" t="s">
        <v>44</v>
      </c>
      <c r="M1086" s="68" t="s">
        <v>44</v>
      </c>
      <c r="N1086" s="68" t="s">
        <v>44</v>
      </c>
      <c r="O1086" s="68" t="s">
        <v>44</v>
      </c>
      <c r="P1086" s="68" t="s">
        <v>44</v>
      </c>
      <c r="Q1086" s="44">
        <f>COUNTIF(F1086:P1086,"ENTREGUE")/COUNTA(MESES[[#This Row],[FEV]:[DEZ]])</f>
        <v>1</v>
      </c>
    </row>
    <row r="1087" spans="1:17" s="39" customFormat="1" ht="15" customHeight="1" x14ac:dyDescent="0.25">
      <c r="A1087" s="78" t="s">
        <v>24</v>
      </c>
      <c r="B1087" s="125" t="s">
        <v>1156</v>
      </c>
      <c r="C1087" s="43">
        <v>33021902</v>
      </c>
      <c r="D1087" s="126" t="s">
        <v>1164</v>
      </c>
      <c r="E1087" s="68" t="s">
        <v>44</v>
      </c>
      <c r="F1087" s="68" t="s">
        <v>44</v>
      </c>
      <c r="G1087" s="68" t="s">
        <v>44</v>
      </c>
      <c r="H1087" s="68" t="s">
        <v>44</v>
      </c>
      <c r="I1087" s="68" t="s">
        <v>44</v>
      </c>
      <c r="J1087" s="68" t="s">
        <v>44</v>
      </c>
      <c r="K1087" s="68" t="s">
        <v>44</v>
      </c>
      <c r="L1087" s="68" t="s">
        <v>44</v>
      </c>
      <c r="M1087" s="68" t="s">
        <v>44</v>
      </c>
      <c r="N1087" s="68" t="s">
        <v>44</v>
      </c>
      <c r="O1087" s="68" t="s">
        <v>44</v>
      </c>
      <c r="P1087" s="68" t="s">
        <v>44</v>
      </c>
      <c r="Q1087" s="44">
        <f>COUNTIF(F1087:P1087,"ENTREGUE")/COUNTA(MESES[[#This Row],[FEV]:[DEZ]])</f>
        <v>1</v>
      </c>
    </row>
    <row r="1088" spans="1:17" s="39" customFormat="1" ht="15" customHeight="1" x14ac:dyDescent="0.25">
      <c r="A1088" s="78" t="s">
        <v>24</v>
      </c>
      <c r="B1088" s="125" t="s">
        <v>1156</v>
      </c>
      <c r="C1088" s="43">
        <v>33021929</v>
      </c>
      <c r="D1088" s="126" t="s">
        <v>1165</v>
      </c>
      <c r="E1088" s="68" t="s">
        <v>44</v>
      </c>
      <c r="F1088" s="68" t="s">
        <v>44</v>
      </c>
      <c r="G1088" s="68" t="s">
        <v>44</v>
      </c>
      <c r="H1088" s="68" t="s">
        <v>44</v>
      </c>
      <c r="I1088" s="68" t="s">
        <v>44</v>
      </c>
      <c r="J1088" s="68" t="s">
        <v>44</v>
      </c>
      <c r="K1088" s="68" t="s">
        <v>44</v>
      </c>
      <c r="L1088" s="68" t="s">
        <v>44</v>
      </c>
      <c r="M1088" s="68" t="s">
        <v>44</v>
      </c>
      <c r="N1088" s="68" t="s">
        <v>44</v>
      </c>
      <c r="O1088" s="68" t="s">
        <v>44</v>
      </c>
      <c r="P1088" s="68" t="s">
        <v>44</v>
      </c>
      <c r="Q1088" s="44">
        <f>COUNTIF(F1088:P1088,"ENTREGUE")/COUNTA(MESES[[#This Row],[FEV]:[DEZ]])</f>
        <v>1</v>
      </c>
    </row>
    <row r="1089" spans="1:17" s="39" customFormat="1" ht="15" customHeight="1" x14ac:dyDescent="0.25">
      <c r="A1089" s="78" t="s">
        <v>24</v>
      </c>
      <c r="B1089" s="125" t="s">
        <v>1156</v>
      </c>
      <c r="C1089" s="43">
        <v>33021937</v>
      </c>
      <c r="D1089" s="126" t="s">
        <v>1166</v>
      </c>
      <c r="E1089" s="68" t="s">
        <v>44</v>
      </c>
      <c r="F1089" s="68" t="s">
        <v>44</v>
      </c>
      <c r="G1089" s="68" t="s">
        <v>44</v>
      </c>
      <c r="H1089" s="68" t="s">
        <v>44</v>
      </c>
      <c r="I1089" s="68" t="s">
        <v>44</v>
      </c>
      <c r="J1089" s="68" t="s">
        <v>44</v>
      </c>
      <c r="K1089" s="68" t="s">
        <v>44</v>
      </c>
      <c r="L1089" s="68" t="s">
        <v>44</v>
      </c>
      <c r="M1089" s="68" t="s">
        <v>44</v>
      </c>
      <c r="N1089" s="68" t="s">
        <v>44</v>
      </c>
      <c r="O1089" s="68" t="s">
        <v>44</v>
      </c>
      <c r="P1089" s="68" t="s">
        <v>44</v>
      </c>
      <c r="Q1089" s="44">
        <f>COUNTIF(F1089:P1089,"ENTREGUE")/COUNTA(MESES[[#This Row],[FEV]:[DEZ]])</f>
        <v>1</v>
      </c>
    </row>
    <row r="1090" spans="1:17" s="39" customFormat="1" ht="15" customHeight="1" x14ac:dyDescent="0.25">
      <c r="A1090" s="78" t="s">
        <v>24</v>
      </c>
      <c r="B1090" s="125" t="s">
        <v>1156</v>
      </c>
      <c r="C1090" s="43">
        <v>33021945</v>
      </c>
      <c r="D1090" s="126" t="s">
        <v>1167</v>
      </c>
      <c r="E1090" s="68" t="s">
        <v>44</v>
      </c>
      <c r="F1090" s="68" t="s">
        <v>44</v>
      </c>
      <c r="G1090" s="68" t="s">
        <v>44</v>
      </c>
      <c r="H1090" s="68" t="s">
        <v>44</v>
      </c>
      <c r="I1090" s="68" t="s">
        <v>44</v>
      </c>
      <c r="J1090" s="68" t="s">
        <v>44</v>
      </c>
      <c r="K1090" s="68" t="s">
        <v>44</v>
      </c>
      <c r="L1090" s="68" t="s">
        <v>44</v>
      </c>
      <c r="M1090" s="68" t="s">
        <v>44</v>
      </c>
      <c r="N1090" s="68" t="s">
        <v>44</v>
      </c>
      <c r="O1090" s="68" t="s">
        <v>44</v>
      </c>
      <c r="P1090" s="68" t="s">
        <v>44</v>
      </c>
      <c r="Q1090" s="44">
        <f>COUNTIF(F1090:P1090,"ENTREGUE")/COUNTA(MESES[[#This Row],[FEV]:[DEZ]])</f>
        <v>1</v>
      </c>
    </row>
    <row r="1091" spans="1:17" s="39" customFormat="1" ht="15" customHeight="1" x14ac:dyDescent="0.25">
      <c r="A1091" s="78" t="s">
        <v>24</v>
      </c>
      <c r="B1091" s="125" t="s">
        <v>1156</v>
      </c>
      <c r="C1091" s="43">
        <v>33021961</v>
      </c>
      <c r="D1091" s="126" t="s">
        <v>1168</v>
      </c>
      <c r="E1091" s="68" t="s">
        <v>44</v>
      </c>
      <c r="F1091" s="68" t="s">
        <v>44</v>
      </c>
      <c r="G1091" s="68" t="s">
        <v>44</v>
      </c>
      <c r="H1091" s="68" t="s">
        <v>44</v>
      </c>
      <c r="I1091" s="68" t="s">
        <v>44</v>
      </c>
      <c r="J1091" s="68" t="s">
        <v>44</v>
      </c>
      <c r="K1091" s="68" t="s">
        <v>44</v>
      </c>
      <c r="L1091" s="68" t="s">
        <v>44</v>
      </c>
      <c r="M1091" s="68" t="s">
        <v>44</v>
      </c>
      <c r="N1091" s="68" t="s">
        <v>44</v>
      </c>
      <c r="O1091" s="68" t="s">
        <v>44</v>
      </c>
      <c r="P1091" s="68" t="s">
        <v>44</v>
      </c>
      <c r="Q1091" s="44">
        <f>COUNTIF(F1091:P1091,"ENTREGUE")/COUNTA(MESES[[#This Row],[FEV]:[DEZ]])</f>
        <v>1</v>
      </c>
    </row>
    <row r="1092" spans="1:17" s="39" customFormat="1" ht="15" customHeight="1" x14ac:dyDescent="0.25">
      <c r="A1092" s="78" t="s">
        <v>24</v>
      </c>
      <c r="B1092" s="125" t="s">
        <v>1156</v>
      </c>
      <c r="C1092" s="43">
        <v>33022003</v>
      </c>
      <c r="D1092" s="126" t="s">
        <v>1169</v>
      </c>
      <c r="E1092" s="68" t="s">
        <v>44</v>
      </c>
      <c r="F1092" s="68" t="s">
        <v>44</v>
      </c>
      <c r="G1092" s="68" t="s">
        <v>44</v>
      </c>
      <c r="H1092" s="68" t="s">
        <v>44</v>
      </c>
      <c r="I1092" s="68" t="s">
        <v>44</v>
      </c>
      <c r="J1092" s="68" t="s">
        <v>44</v>
      </c>
      <c r="K1092" s="68" t="s">
        <v>44</v>
      </c>
      <c r="L1092" s="68" t="s">
        <v>44</v>
      </c>
      <c r="M1092" s="68" t="s">
        <v>44</v>
      </c>
      <c r="N1092" s="68" t="s">
        <v>44</v>
      </c>
      <c r="O1092" s="68" t="s">
        <v>44</v>
      </c>
      <c r="P1092" s="68" t="s">
        <v>44</v>
      </c>
      <c r="Q1092" s="44">
        <f>COUNTIF(F1092:P1092,"ENTREGUE")/COUNTA(MESES[[#This Row],[FEV]:[DEZ]])</f>
        <v>1</v>
      </c>
    </row>
    <row r="1093" spans="1:17" s="39" customFormat="1" ht="15" customHeight="1" x14ac:dyDescent="0.25">
      <c r="A1093" s="78" t="s">
        <v>24</v>
      </c>
      <c r="B1093" s="125" t="s">
        <v>1156</v>
      </c>
      <c r="C1093" s="43">
        <v>33022011</v>
      </c>
      <c r="D1093" s="126" t="s">
        <v>1170</v>
      </c>
      <c r="E1093" s="68" t="s">
        <v>44</v>
      </c>
      <c r="F1093" s="68" t="s">
        <v>44</v>
      </c>
      <c r="G1093" s="68" t="s">
        <v>44</v>
      </c>
      <c r="H1093" s="68" t="s">
        <v>44</v>
      </c>
      <c r="I1093" s="68" t="s">
        <v>44</v>
      </c>
      <c r="J1093" s="68" t="s">
        <v>44</v>
      </c>
      <c r="K1093" s="68" t="s">
        <v>44</v>
      </c>
      <c r="L1093" s="68" t="s">
        <v>44</v>
      </c>
      <c r="M1093" s="68" t="s">
        <v>44</v>
      </c>
      <c r="N1093" s="68" t="s">
        <v>44</v>
      </c>
      <c r="O1093" s="68" t="s">
        <v>44</v>
      </c>
      <c r="P1093" s="68" t="s">
        <v>44</v>
      </c>
      <c r="Q1093" s="44">
        <f>COUNTIF(F1093:P1093,"ENTREGUE")/COUNTA(MESES[[#This Row],[FEV]:[DEZ]])</f>
        <v>1</v>
      </c>
    </row>
    <row r="1094" spans="1:17" s="39" customFormat="1" ht="15" customHeight="1" x14ac:dyDescent="0.25">
      <c r="A1094" s="78" t="s">
        <v>24</v>
      </c>
      <c r="B1094" s="125" t="s">
        <v>1156</v>
      </c>
      <c r="C1094" s="43">
        <v>33022275</v>
      </c>
      <c r="D1094" s="126" t="s">
        <v>1295</v>
      </c>
      <c r="E1094" s="68" t="s">
        <v>44</v>
      </c>
      <c r="F1094" s="68" t="s">
        <v>44</v>
      </c>
      <c r="G1094" s="68" t="s">
        <v>44</v>
      </c>
      <c r="H1094" s="68" t="s">
        <v>44</v>
      </c>
      <c r="I1094" s="68" t="s">
        <v>44</v>
      </c>
      <c r="J1094" s="68" t="s">
        <v>44</v>
      </c>
      <c r="K1094" s="68" t="s">
        <v>44</v>
      </c>
      <c r="L1094" s="68" t="s">
        <v>44</v>
      </c>
      <c r="M1094" s="68" t="s">
        <v>44</v>
      </c>
      <c r="N1094" s="68" t="s">
        <v>44</v>
      </c>
      <c r="O1094" s="68" t="s">
        <v>44</v>
      </c>
      <c r="P1094" s="68" t="s">
        <v>44</v>
      </c>
      <c r="Q1094" s="44">
        <f>COUNTIF(F1094:P1094,"ENTREGUE")/COUNTA(MESES[[#This Row],[FEV]:[DEZ]])</f>
        <v>1</v>
      </c>
    </row>
    <row r="1095" spans="1:17" s="39" customFormat="1" ht="15" customHeight="1" x14ac:dyDescent="0.25">
      <c r="A1095" s="78" t="s">
        <v>24</v>
      </c>
      <c r="B1095" s="125" t="s">
        <v>1156</v>
      </c>
      <c r="C1095" s="43">
        <v>33022569</v>
      </c>
      <c r="D1095" s="126" t="s">
        <v>1171</v>
      </c>
      <c r="E1095" s="68" t="s">
        <v>44</v>
      </c>
      <c r="F1095" s="68" t="s">
        <v>44</v>
      </c>
      <c r="G1095" s="68" t="s">
        <v>44</v>
      </c>
      <c r="H1095" s="68" t="s">
        <v>44</v>
      </c>
      <c r="I1095" s="68" t="s">
        <v>44</v>
      </c>
      <c r="J1095" s="68" t="s">
        <v>44</v>
      </c>
      <c r="K1095" s="68" t="s">
        <v>44</v>
      </c>
      <c r="L1095" s="68" t="s">
        <v>44</v>
      </c>
      <c r="M1095" s="68" t="s">
        <v>44</v>
      </c>
      <c r="N1095" s="68" t="s">
        <v>44</v>
      </c>
      <c r="O1095" s="68" t="s">
        <v>44</v>
      </c>
      <c r="P1095" s="68" t="s">
        <v>44</v>
      </c>
      <c r="Q1095" s="44">
        <f>COUNTIF(F1095:P1095,"ENTREGUE")/COUNTA(MESES[[#This Row],[FEV]:[DEZ]])</f>
        <v>1</v>
      </c>
    </row>
    <row r="1096" spans="1:17" s="39" customFormat="1" ht="15" customHeight="1" x14ac:dyDescent="0.25">
      <c r="A1096" s="78" t="s">
        <v>24</v>
      </c>
      <c r="B1096" s="125" t="s">
        <v>1156</v>
      </c>
      <c r="C1096" s="43">
        <v>33022810</v>
      </c>
      <c r="D1096" s="126" t="s">
        <v>1172</v>
      </c>
      <c r="E1096" s="68" t="s">
        <v>44</v>
      </c>
      <c r="F1096" s="68" t="s">
        <v>44</v>
      </c>
      <c r="G1096" s="68" t="s">
        <v>44</v>
      </c>
      <c r="H1096" s="68" t="s">
        <v>44</v>
      </c>
      <c r="I1096" s="68" t="s">
        <v>44</v>
      </c>
      <c r="J1096" s="68" t="s">
        <v>44</v>
      </c>
      <c r="K1096" s="68" t="s">
        <v>44</v>
      </c>
      <c r="L1096" s="68" t="s">
        <v>44</v>
      </c>
      <c r="M1096" s="68" t="s">
        <v>44</v>
      </c>
      <c r="N1096" s="68" t="s">
        <v>44</v>
      </c>
      <c r="O1096" s="68" t="s">
        <v>44</v>
      </c>
      <c r="P1096" s="68" t="s">
        <v>44</v>
      </c>
      <c r="Q1096" s="44">
        <f>COUNTIF(F1096:P1096,"ENTREGUE")/COUNTA(MESES[[#This Row],[FEV]:[DEZ]])</f>
        <v>1</v>
      </c>
    </row>
    <row r="1097" spans="1:17" s="39" customFormat="1" ht="15" customHeight="1" x14ac:dyDescent="0.25">
      <c r="A1097" s="78" t="s">
        <v>24</v>
      </c>
      <c r="B1097" s="125" t="s">
        <v>1156</v>
      </c>
      <c r="C1097" s="43">
        <v>33022968</v>
      </c>
      <c r="D1097" s="126" t="s">
        <v>1173</v>
      </c>
      <c r="E1097" s="68" t="s">
        <v>44</v>
      </c>
      <c r="F1097" s="68" t="s">
        <v>44</v>
      </c>
      <c r="G1097" s="68" t="s">
        <v>44</v>
      </c>
      <c r="H1097" s="68" t="s">
        <v>44</v>
      </c>
      <c r="I1097" s="68" t="s">
        <v>44</v>
      </c>
      <c r="J1097" s="68" t="s">
        <v>44</v>
      </c>
      <c r="K1097" s="68" t="s">
        <v>44</v>
      </c>
      <c r="L1097" s="68" t="s">
        <v>44</v>
      </c>
      <c r="M1097" s="68" t="s">
        <v>44</v>
      </c>
      <c r="N1097" s="68" t="s">
        <v>44</v>
      </c>
      <c r="O1097" s="68" t="s">
        <v>44</v>
      </c>
      <c r="P1097" s="68" t="s">
        <v>44</v>
      </c>
      <c r="Q1097" s="44">
        <f>COUNTIF(F1097:P1097,"ENTREGUE")/COUNTA(MESES[[#This Row],[FEV]:[DEZ]])</f>
        <v>1</v>
      </c>
    </row>
    <row r="1098" spans="1:17" s="39" customFormat="1" ht="15" customHeight="1" x14ac:dyDescent="0.25">
      <c r="A1098" s="78" t="s">
        <v>24</v>
      </c>
      <c r="B1098" s="125" t="s">
        <v>1156</v>
      </c>
      <c r="C1098" s="43">
        <v>33023212</v>
      </c>
      <c r="D1098" s="126" t="s">
        <v>1174</v>
      </c>
      <c r="E1098" s="68" t="s">
        <v>44</v>
      </c>
      <c r="F1098" s="68" t="s">
        <v>44</v>
      </c>
      <c r="G1098" s="68" t="s">
        <v>44</v>
      </c>
      <c r="H1098" s="68" t="s">
        <v>44</v>
      </c>
      <c r="I1098" s="68" t="s">
        <v>44</v>
      </c>
      <c r="J1098" s="68" t="s">
        <v>44</v>
      </c>
      <c r="K1098" s="68" t="s">
        <v>44</v>
      </c>
      <c r="L1098" s="68" t="s">
        <v>44</v>
      </c>
      <c r="M1098" s="68" t="s">
        <v>44</v>
      </c>
      <c r="N1098" s="68" t="s">
        <v>44</v>
      </c>
      <c r="O1098" s="68" t="s">
        <v>44</v>
      </c>
      <c r="P1098" s="68" t="s">
        <v>44</v>
      </c>
      <c r="Q1098" s="44">
        <f>COUNTIF(F1098:P1098,"ENTREGUE")/COUNTA(MESES[[#This Row],[FEV]:[DEZ]])</f>
        <v>1</v>
      </c>
    </row>
    <row r="1099" spans="1:17" s="39" customFormat="1" ht="15" customHeight="1" x14ac:dyDescent="0.25">
      <c r="A1099" s="78" t="s">
        <v>24</v>
      </c>
      <c r="B1099" s="125" t="s">
        <v>1156</v>
      </c>
      <c r="C1099" s="43">
        <v>33023298</v>
      </c>
      <c r="D1099" s="126" t="s">
        <v>1175</v>
      </c>
      <c r="E1099" s="68" t="s">
        <v>44</v>
      </c>
      <c r="F1099" s="68" t="s">
        <v>44</v>
      </c>
      <c r="G1099" s="68" t="s">
        <v>44</v>
      </c>
      <c r="H1099" s="68" t="s">
        <v>44</v>
      </c>
      <c r="I1099" s="68" t="s">
        <v>44</v>
      </c>
      <c r="J1099" s="68" t="s">
        <v>44</v>
      </c>
      <c r="K1099" s="68" t="s">
        <v>44</v>
      </c>
      <c r="L1099" s="68" t="s">
        <v>44</v>
      </c>
      <c r="M1099" s="68" t="s">
        <v>44</v>
      </c>
      <c r="N1099" s="68" t="s">
        <v>44</v>
      </c>
      <c r="O1099" s="68" t="s">
        <v>44</v>
      </c>
      <c r="P1099" s="68" t="s">
        <v>44</v>
      </c>
      <c r="Q1099" s="44">
        <f>COUNTIF(F1099:P1099,"ENTREGUE")/COUNTA(MESES[[#This Row],[FEV]:[DEZ]])</f>
        <v>1</v>
      </c>
    </row>
    <row r="1100" spans="1:17" s="39" customFormat="1" ht="15" customHeight="1" x14ac:dyDescent="0.25">
      <c r="A1100" s="78" t="s">
        <v>24</v>
      </c>
      <c r="B1100" s="125" t="s">
        <v>1156</v>
      </c>
      <c r="C1100" s="43">
        <v>33102090</v>
      </c>
      <c r="D1100" s="126" t="s">
        <v>1176</v>
      </c>
      <c r="E1100" s="68" t="s">
        <v>44</v>
      </c>
      <c r="F1100" s="68" t="s">
        <v>44</v>
      </c>
      <c r="G1100" s="68" t="s">
        <v>44</v>
      </c>
      <c r="H1100" s="68" t="s">
        <v>44</v>
      </c>
      <c r="I1100" s="68" t="s">
        <v>44</v>
      </c>
      <c r="J1100" s="68" t="s">
        <v>44</v>
      </c>
      <c r="K1100" s="68" t="s">
        <v>44</v>
      </c>
      <c r="L1100" s="68" t="s">
        <v>44</v>
      </c>
      <c r="M1100" s="68" t="s">
        <v>44</v>
      </c>
      <c r="N1100" s="68" t="s">
        <v>44</v>
      </c>
      <c r="O1100" s="68" t="s">
        <v>44</v>
      </c>
      <c r="P1100" s="68" t="s">
        <v>44</v>
      </c>
      <c r="Q1100" s="44">
        <f>COUNTIF(F1100:P1100,"ENTREGUE")/COUNTA(MESES[[#This Row],[FEV]:[DEZ]])</f>
        <v>1</v>
      </c>
    </row>
    <row r="1101" spans="1:17" s="39" customFormat="1" ht="15" customHeight="1" x14ac:dyDescent="0.25">
      <c r="A1101" s="78" t="s">
        <v>24</v>
      </c>
      <c r="B1101" s="125" t="s">
        <v>1156</v>
      </c>
      <c r="C1101" s="43">
        <v>33102791</v>
      </c>
      <c r="D1101" s="126" t="s">
        <v>1177</v>
      </c>
      <c r="E1101" s="68" t="s">
        <v>44</v>
      </c>
      <c r="F1101" s="68" t="s">
        <v>44</v>
      </c>
      <c r="G1101" s="68" t="s">
        <v>44</v>
      </c>
      <c r="H1101" s="68" t="s">
        <v>44</v>
      </c>
      <c r="I1101" s="68" t="s">
        <v>44</v>
      </c>
      <c r="J1101" s="68" t="s">
        <v>44</v>
      </c>
      <c r="K1101" s="68" t="s">
        <v>44</v>
      </c>
      <c r="L1101" s="68" t="s">
        <v>44</v>
      </c>
      <c r="M1101" s="68" t="s">
        <v>44</v>
      </c>
      <c r="N1101" s="68" t="s">
        <v>44</v>
      </c>
      <c r="O1101" s="68" t="s">
        <v>44</v>
      </c>
      <c r="P1101" s="68" t="s">
        <v>44</v>
      </c>
      <c r="Q1101" s="44">
        <f>COUNTIF(F1101:P1101,"ENTREGUE")/COUNTA(MESES[[#This Row],[FEV]:[DEZ]])</f>
        <v>1</v>
      </c>
    </row>
    <row r="1102" spans="1:17" s="39" customFormat="1" ht="15" customHeight="1" x14ac:dyDescent="0.25">
      <c r="A1102" s="78" t="s">
        <v>24</v>
      </c>
      <c r="B1102" s="125" t="s">
        <v>1156</v>
      </c>
      <c r="C1102" s="43">
        <v>33105022</v>
      </c>
      <c r="D1102" s="126" t="s">
        <v>1178</v>
      </c>
      <c r="E1102" s="68" t="s">
        <v>44</v>
      </c>
      <c r="F1102" s="68" t="s">
        <v>44</v>
      </c>
      <c r="G1102" s="68" t="s">
        <v>44</v>
      </c>
      <c r="H1102" s="68" t="s">
        <v>44</v>
      </c>
      <c r="I1102" s="68" t="s">
        <v>44</v>
      </c>
      <c r="J1102" s="68" t="s">
        <v>44</v>
      </c>
      <c r="K1102" s="68" t="s">
        <v>44</v>
      </c>
      <c r="L1102" s="68" t="s">
        <v>44</v>
      </c>
      <c r="M1102" s="68" t="s">
        <v>44</v>
      </c>
      <c r="N1102" s="68" t="s">
        <v>44</v>
      </c>
      <c r="O1102" s="68" t="s">
        <v>44</v>
      </c>
      <c r="P1102" s="68" t="s">
        <v>44</v>
      </c>
      <c r="Q1102" s="44">
        <f>COUNTIF(F1102:P1102,"ENTREGUE")/COUNTA(MESES[[#This Row],[FEV]:[DEZ]])</f>
        <v>1</v>
      </c>
    </row>
    <row r="1103" spans="1:17" s="39" customFormat="1" ht="15" customHeight="1" x14ac:dyDescent="0.25">
      <c r="A1103" s="78" t="s">
        <v>24</v>
      </c>
      <c r="B1103" s="125" t="s">
        <v>1156</v>
      </c>
      <c r="C1103" s="43">
        <v>33173346</v>
      </c>
      <c r="D1103" s="126" t="s">
        <v>1179</v>
      </c>
      <c r="E1103" s="68" t="s">
        <v>44</v>
      </c>
      <c r="F1103" s="68" t="s">
        <v>44</v>
      </c>
      <c r="G1103" s="68" t="s">
        <v>44</v>
      </c>
      <c r="H1103" s="68" t="s">
        <v>44</v>
      </c>
      <c r="I1103" s="68" t="s">
        <v>44</v>
      </c>
      <c r="J1103" s="68" t="s">
        <v>44</v>
      </c>
      <c r="K1103" s="68" t="s">
        <v>44</v>
      </c>
      <c r="L1103" s="68" t="s">
        <v>44</v>
      </c>
      <c r="M1103" s="68" t="s">
        <v>44</v>
      </c>
      <c r="N1103" s="68" t="s">
        <v>44</v>
      </c>
      <c r="O1103" s="68" t="s">
        <v>44</v>
      </c>
      <c r="P1103" s="68" t="s">
        <v>44</v>
      </c>
      <c r="Q1103" s="44">
        <f>COUNTIF(F1103:P1103,"ENTREGUE")/COUNTA(MESES[[#This Row],[FEV]:[DEZ]])</f>
        <v>1</v>
      </c>
    </row>
    <row r="1104" spans="1:17" s="39" customFormat="1" ht="15" customHeight="1" x14ac:dyDescent="0.25">
      <c r="A1104" s="78" t="s">
        <v>24</v>
      </c>
      <c r="B1104" s="125" t="s">
        <v>1180</v>
      </c>
      <c r="C1104" s="43">
        <v>33023751</v>
      </c>
      <c r="D1104" s="126" t="s">
        <v>1181</v>
      </c>
      <c r="E1104" s="68" t="s">
        <v>44</v>
      </c>
      <c r="F1104" s="68" t="s">
        <v>44</v>
      </c>
      <c r="G1104" s="68" t="s">
        <v>44</v>
      </c>
      <c r="H1104" s="68" t="s">
        <v>44</v>
      </c>
      <c r="I1104" s="68" t="s">
        <v>44</v>
      </c>
      <c r="J1104" s="68" t="s">
        <v>44</v>
      </c>
      <c r="K1104" s="68" t="s">
        <v>44</v>
      </c>
      <c r="L1104" s="68" t="s">
        <v>44</v>
      </c>
      <c r="M1104" s="68" t="s">
        <v>44</v>
      </c>
      <c r="N1104" s="68" t="s">
        <v>44</v>
      </c>
      <c r="O1104" s="68" t="s">
        <v>44</v>
      </c>
      <c r="P1104" s="68" t="s">
        <v>44</v>
      </c>
      <c r="Q1104" s="44">
        <f>COUNTIF(F1104:P1104,"ENTREGUE")/COUNTA(MESES[[#This Row],[FEV]:[DEZ]])</f>
        <v>1</v>
      </c>
    </row>
    <row r="1105" spans="1:17" s="39" customFormat="1" ht="15" customHeight="1" x14ac:dyDescent="0.25">
      <c r="A1105" s="78" t="s">
        <v>24</v>
      </c>
      <c r="B1105" s="125" t="s">
        <v>1182</v>
      </c>
      <c r="C1105" s="43">
        <v>33024480</v>
      </c>
      <c r="D1105" s="126" t="s">
        <v>1183</v>
      </c>
      <c r="E1105" s="68" t="s">
        <v>44</v>
      </c>
      <c r="F1105" s="68" t="s">
        <v>44</v>
      </c>
      <c r="G1105" s="68" t="s">
        <v>44</v>
      </c>
      <c r="H1105" s="68" t="s">
        <v>44</v>
      </c>
      <c r="I1105" s="68" t="s">
        <v>44</v>
      </c>
      <c r="J1105" s="68" t="s">
        <v>44</v>
      </c>
      <c r="K1105" s="68" t="s">
        <v>44</v>
      </c>
      <c r="L1105" s="68" t="s">
        <v>44</v>
      </c>
      <c r="M1105" s="68" t="s">
        <v>44</v>
      </c>
      <c r="N1105" s="68" t="s">
        <v>44</v>
      </c>
      <c r="O1105" s="68" t="s">
        <v>44</v>
      </c>
      <c r="P1105" s="68" t="s">
        <v>44</v>
      </c>
      <c r="Q1105" s="44">
        <f>COUNTIF(F1105:P1105,"ENTREGUE")/COUNTA(MESES[[#This Row],[FEV]:[DEZ]])</f>
        <v>1</v>
      </c>
    </row>
    <row r="1106" spans="1:17" s="39" customFormat="1" ht="15" customHeight="1" x14ac:dyDescent="0.25">
      <c r="A1106" s="78" t="s">
        <v>24</v>
      </c>
      <c r="B1106" s="125" t="s">
        <v>1182</v>
      </c>
      <c r="C1106" s="43">
        <v>33024537</v>
      </c>
      <c r="D1106" s="126" t="s">
        <v>1184</v>
      </c>
      <c r="E1106" s="68" t="s">
        <v>44</v>
      </c>
      <c r="F1106" s="68" t="s">
        <v>44</v>
      </c>
      <c r="G1106" s="68" t="s">
        <v>44</v>
      </c>
      <c r="H1106" s="68" t="s">
        <v>44</v>
      </c>
      <c r="I1106" s="68" t="s">
        <v>44</v>
      </c>
      <c r="J1106" s="68" t="s">
        <v>44</v>
      </c>
      <c r="K1106" s="68" t="s">
        <v>44</v>
      </c>
      <c r="L1106" s="68" t="s">
        <v>44</v>
      </c>
      <c r="M1106" s="68" t="s">
        <v>44</v>
      </c>
      <c r="N1106" s="68" t="s">
        <v>44</v>
      </c>
      <c r="O1106" s="68" t="s">
        <v>44</v>
      </c>
      <c r="P1106" s="68" t="s">
        <v>44</v>
      </c>
      <c r="Q1106" s="44">
        <f>COUNTIF(F1106:P1106,"ENTREGUE")/COUNTA(MESES[[#This Row],[FEV]:[DEZ]])</f>
        <v>1</v>
      </c>
    </row>
    <row r="1107" spans="1:17" s="39" customFormat="1" ht="15" customHeight="1" x14ac:dyDescent="0.25">
      <c r="A1107" s="78" t="s">
        <v>24</v>
      </c>
      <c r="B1107" s="125" t="s">
        <v>1182</v>
      </c>
      <c r="C1107" s="43">
        <v>33093989</v>
      </c>
      <c r="D1107" s="126" t="s">
        <v>1185</v>
      </c>
      <c r="E1107" s="68" t="s">
        <v>44</v>
      </c>
      <c r="F1107" s="68" t="s">
        <v>44</v>
      </c>
      <c r="G1107" s="68" t="s">
        <v>44</v>
      </c>
      <c r="H1107" s="68" t="s">
        <v>44</v>
      </c>
      <c r="I1107" s="68" t="s">
        <v>44</v>
      </c>
      <c r="J1107" s="68" t="s">
        <v>44</v>
      </c>
      <c r="K1107" s="68" t="s">
        <v>44</v>
      </c>
      <c r="L1107" s="68" t="s">
        <v>44</v>
      </c>
      <c r="M1107" s="68" t="s">
        <v>44</v>
      </c>
      <c r="N1107" s="68" t="s">
        <v>44</v>
      </c>
      <c r="O1107" s="68" t="s">
        <v>44</v>
      </c>
      <c r="P1107" s="68" t="s">
        <v>44</v>
      </c>
      <c r="Q1107" s="44">
        <f>COUNTIF(F1107:P1107,"ENTREGUE")/COUNTA(MESES[[#This Row],[FEV]:[DEZ]])</f>
        <v>1</v>
      </c>
    </row>
    <row r="1108" spans="1:17" s="39" customFormat="1" ht="15" customHeight="1" x14ac:dyDescent="0.25">
      <c r="A1108" s="78" t="s">
        <v>24</v>
      </c>
      <c r="B1108" s="125" t="s">
        <v>1186</v>
      </c>
      <c r="C1108" s="43">
        <v>33025754</v>
      </c>
      <c r="D1108" s="126" t="s">
        <v>1187</v>
      </c>
      <c r="E1108" s="68" t="s">
        <v>44</v>
      </c>
      <c r="F1108" s="68" t="s">
        <v>44</v>
      </c>
      <c r="G1108" s="68" t="s">
        <v>44</v>
      </c>
      <c r="H1108" s="68" t="s">
        <v>44</v>
      </c>
      <c r="I1108" s="68" t="s">
        <v>44</v>
      </c>
      <c r="J1108" s="68" t="s">
        <v>44</v>
      </c>
      <c r="K1108" s="68" t="s">
        <v>44</v>
      </c>
      <c r="L1108" s="68" t="s">
        <v>44</v>
      </c>
      <c r="M1108" s="68" t="s">
        <v>44</v>
      </c>
      <c r="N1108" s="68" t="s">
        <v>44</v>
      </c>
      <c r="O1108" s="68" t="s">
        <v>44</v>
      </c>
      <c r="P1108" s="68" t="s">
        <v>44</v>
      </c>
      <c r="Q1108" s="44">
        <f>COUNTIF(F1108:P1108,"ENTREGUE")/COUNTA(MESES[[#This Row],[FEV]:[DEZ]])</f>
        <v>1</v>
      </c>
    </row>
    <row r="1109" spans="1:17" s="39" customFormat="1" ht="15" customHeight="1" x14ac:dyDescent="0.25">
      <c r="A1109" s="78" t="s">
        <v>24</v>
      </c>
      <c r="B1109" s="125" t="s">
        <v>1186</v>
      </c>
      <c r="C1109" s="43">
        <v>33025835</v>
      </c>
      <c r="D1109" s="126" t="s">
        <v>1188</v>
      </c>
      <c r="E1109" s="68" t="s">
        <v>44</v>
      </c>
      <c r="F1109" s="68" t="s">
        <v>44</v>
      </c>
      <c r="G1109" s="68" t="s">
        <v>44</v>
      </c>
      <c r="H1109" s="68" t="s">
        <v>44</v>
      </c>
      <c r="I1109" s="68" t="s">
        <v>44</v>
      </c>
      <c r="J1109" s="68" t="s">
        <v>44</v>
      </c>
      <c r="K1109" s="68" t="s">
        <v>44</v>
      </c>
      <c r="L1109" s="68" t="s">
        <v>44</v>
      </c>
      <c r="M1109" s="68" t="s">
        <v>44</v>
      </c>
      <c r="N1109" s="68" t="s">
        <v>44</v>
      </c>
      <c r="O1109" s="68" t="s">
        <v>44</v>
      </c>
      <c r="P1109" s="68" t="s">
        <v>44</v>
      </c>
      <c r="Q1109" s="44">
        <f>COUNTIF(F1109:P1109,"ENTREGUE")/COUNTA(MESES[[#This Row],[FEV]:[DEZ]])</f>
        <v>1</v>
      </c>
    </row>
    <row r="1110" spans="1:17" s="39" customFormat="1" ht="15" customHeight="1" x14ac:dyDescent="0.25">
      <c r="A1110" s="78" t="s">
        <v>24</v>
      </c>
      <c r="B1110" s="125" t="s">
        <v>1189</v>
      </c>
      <c r="C1110" s="43">
        <v>33023310</v>
      </c>
      <c r="D1110" s="126" t="s">
        <v>1190</v>
      </c>
      <c r="E1110" s="68" t="s">
        <v>44</v>
      </c>
      <c r="F1110" s="68" t="s">
        <v>44</v>
      </c>
      <c r="G1110" s="68" t="s">
        <v>44</v>
      </c>
      <c r="H1110" s="68" t="s">
        <v>44</v>
      </c>
      <c r="I1110" s="68" t="s">
        <v>44</v>
      </c>
      <c r="J1110" s="68" t="s">
        <v>44</v>
      </c>
      <c r="K1110" s="68" t="s">
        <v>44</v>
      </c>
      <c r="L1110" s="68" t="s">
        <v>44</v>
      </c>
      <c r="M1110" s="68" t="s">
        <v>44</v>
      </c>
      <c r="N1110" s="68" t="s">
        <v>44</v>
      </c>
      <c r="O1110" s="68" t="s">
        <v>44</v>
      </c>
      <c r="P1110" s="68" t="s">
        <v>44</v>
      </c>
      <c r="Q1110" s="44">
        <f>COUNTIF(F1110:P1110,"ENTREGUE")/COUNTA(MESES[[#This Row],[FEV]:[DEZ]])</f>
        <v>1</v>
      </c>
    </row>
    <row r="1111" spans="1:17" s="39" customFormat="1" ht="15" customHeight="1" x14ac:dyDescent="0.25">
      <c r="A1111" s="78" t="s">
        <v>24</v>
      </c>
      <c r="B1111" s="125" t="s">
        <v>1189</v>
      </c>
      <c r="C1111" s="43">
        <v>33149178</v>
      </c>
      <c r="D1111" s="126" t="s">
        <v>1191</v>
      </c>
      <c r="E1111" s="68" t="s">
        <v>44</v>
      </c>
      <c r="F1111" s="68" t="s">
        <v>44</v>
      </c>
      <c r="G1111" s="68" t="s">
        <v>44</v>
      </c>
      <c r="H1111" s="68" t="s">
        <v>44</v>
      </c>
      <c r="I1111" s="68" t="s">
        <v>44</v>
      </c>
      <c r="J1111" s="68" t="s">
        <v>44</v>
      </c>
      <c r="K1111" s="68" t="s">
        <v>44</v>
      </c>
      <c r="L1111" s="68" t="s">
        <v>44</v>
      </c>
      <c r="M1111" s="68" t="s">
        <v>44</v>
      </c>
      <c r="N1111" s="68" t="s">
        <v>44</v>
      </c>
      <c r="O1111" s="68" t="s">
        <v>44</v>
      </c>
      <c r="P1111" s="68" t="s">
        <v>44</v>
      </c>
      <c r="Q1111" s="44">
        <f>COUNTIF(F1111:P1111,"ENTREGUE")/COUNTA(MESES[[#This Row],[FEV]:[DEZ]])</f>
        <v>1</v>
      </c>
    </row>
    <row r="1112" spans="1:17" s="39" customFormat="1" ht="15" customHeight="1" x14ac:dyDescent="0.25">
      <c r="A1112" s="78" t="s">
        <v>24</v>
      </c>
      <c r="B1112" s="125" t="s">
        <v>1192</v>
      </c>
      <c r="C1112" s="43">
        <v>33024650</v>
      </c>
      <c r="D1112" s="126" t="s">
        <v>1193</v>
      </c>
      <c r="E1112" s="68" t="s">
        <v>44</v>
      </c>
      <c r="F1112" s="68" t="s">
        <v>44</v>
      </c>
      <c r="G1112" s="68" t="s">
        <v>44</v>
      </c>
      <c r="H1112" s="68" t="s">
        <v>44</v>
      </c>
      <c r="I1112" s="68" t="s">
        <v>44</v>
      </c>
      <c r="J1112" s="68" t="s">
        <v>44</v>
      </c>
      <c r="K1112" s="68" t="s">
        <v>44</v>
      </c>
      <c r="L1112" s="68" t="s">
        <v>44</v>
      </c>
      <c r="M1112" s="68" t="s">
        <v>44</v>
      </c>
      <c r="N1112" s="68" t="s">
        <v>44</v>
      </c>
      <c r="O1112" s="68" t="s">
        <v>44</v>
      </c>
      <c r="P1112" s="68" t="s">
        <v>44</v>
      </c>
      <c r="Q1112" s="44">
        <f>COUNTIF(F1112:P1112,"ENTREGUE")/COUNTA(MESES[[#This Row],[FEV]:[DEZ]])</f>
        <v>1</v>
      </c>
    </row>
    <row r="1113" spans="1:17" s="39" customFormat="1" ht="15" customHeight="1" x14ac:dyDescent="0.25">
      <c r="A1113" s="78" t="s">
        <v>24</v>
      </c>
      <c r="B1113" s="125" t="s">
        <v>1192</v>
      </c>
      <c r="C1113" s="43">
        <v>33024880</v>
      </c>
      <c r="D1113" s="126" t="s">
        <v>1194</v>
      </c>
      <c r="E1113" s="68" t="s">
        <v>44</v>
      </c>
      <c r="F1113" s="68" t="s">
        <v>44</v>
      </c>
      <c r="G1113" s="68" t="s">
        <v>44</v>
      </c>
      <c r="H1113" s="68" t="s">
        <v>44</v>
      </c>
      <c r="I1113" s="68" t="s">
        <v>44</v>
      </c>
      <c r="J1113" s="68" t="s">
        <v>44</v>
      </c>
      <c r="K1113" s="68" t="s">
        <v>44</v>
      </c>
      <c r="L1113" s="68" t="s">
        <v>44</v>
      </c>
      <c r="M1113" s="68" t="s">
        <v>44</v>
      </c>
      <c r="N1113" s="68" t="s">
        <v>44</v>
      </c>
      <c r="O1113" s="68" t="s">
        <v>44</v>
      </c>
      <c r="P1113" s="68" t="s">
        <v>44</v>
      </c>
      <c r="Q1113" s="44">
        <f>COUNTIF(F1113:P1113,"ENTREGUE")/COUNTA(MESES[[#This Row],[FEV]:[DEZ]])</f>
        <v>1</v>
      </c>
    </row>
    <row r="1114" spans="1:17" s="39" customFormat="1" ht="15" customHeight="1" x14ac:dyDescent="0.25">
      <c r="A1114" s="78" t="s">
        <v>24</v>
      </c>
      <c r="B1114" s="125" t="s">
        <v>1192</v>
      </c>
      <c r="C1114" s="43">
        <v>33024952</v>
      </c>
      <c r="D1114" s="126" t="s">
        <v>1195</v>
      </c>
      <c r="E1114" s="68" t="s">
        <v>44</v>
      </c>
      <c r="F1114" s="68" t="s">
        <v>44</v>
      </c>
      <c r="G1114" s="68" t="s">
        <v>44</v>
      </c>
      <c r="H1114" s="68" t="s">
        <v>44</v>
      </c>
      <c r="I1114" s="68" t="s">
        <v>44</v>
      </c>
      <c r="J1114" s="68" t="s">
        <v>44</v>
      </c>
      <c r="K1114" s="68" t="s">
        <v>44</v>
      </c>
      <c r="L1114" s="68" t="s">
        <v>44</v>
      </c>
      <c r="M1114" s="68" t="s">
        <v>44</v>
      </c>
      <c r="N1114" s="68" t="s">
        <v>44</v>
      </c>
      <c r="O1114" s="68" t="s">
        <v>44</v>
      </c>
      <c r="P1114" s="68" t="s">
        <v>44</v>
      </c>
      <c r="Q1114" s="44">
        <f>COUNTIF(F1114:P1114,"ENTREGUE")/COUNTA(MESES[[#This Row],[FEV]:[DEZ]])</f>
        <v>1</v>
      </c>
    </row>
    <row r="1115" spans="1:17" s="39" customFormat="1" ht="15" customHeight="1" x14ac:dyDescent="0.25">
      <c r="A1115" s="78" t="s">
        <v>24</v>
      </c>
      <c r="B1115" s="125" t="s">
        <v>1192</v>
      </c>
      <c r="C1115" s="43">
        <v>33025010</v>
      </c>
      <c r="D1115" s="126" t="s">
        <v>1196</v>
      </c>
      <c r="E1115" s="68" t="s">
        <v>44</v>
      </c>
      <c r="F1115" s="68" t="s">
        <v>44</v>
      </c>
      <c r="G1115" s="68" t="s">
        <v>44</v>
      </c>
      <c r="H1115" s="68" t="s">
        <v>44</v>
      </c>
      <c r="I1115" s="68" t="s">
        <v>44</v>
      </c>
      <c r="J1115" s="68" t="s">
        <v>44</v>
      </c>
      <c r="K1115" s="68" t="s">
        <v>44</v>
      </c>
      <c r="L1115" s="68" t="s">
        <v>44</v>
      </c>
      <c r="M1115" s="68" t="s">
        <v>44</v>
      </c>
      <c r="N1115" s="68" t="s">
        <v>44</v>
      </c>
      <c r="O1115" s="68" t="s">
        <v>44</v>
      </c>
      <c r="P1115" s="68" t="s">
        <v>44</v>
      </c>
      <c r="Q1115" s="44">
        <f>COUNTIF(F1115:P1115,"ENTREGUE")/COUNTA(MESES[[#This Row],[FEV]:[DEZ]])</f>
        <v>1</v>
      </c>
    </row>
    <row r="1116" spans="1:17" s="39" customFormat="1" ht="15" customHeight="1" x14ac:dyDescent="0.25">
      <c r="A1116" s="78" t="s">
        <v>24</v>
      </c>
      <c r="B1116" s="125" t="s">
        <v>1192</v>
      </c>
      <c r="C1116" s="43">
        <v>33100608</v>
      </c>
      <c r="D1116" s="126" t="s">
        <v>1197</v>
      </c>
      <c r="E1116" s="68" t="s">
        <v>44</v>
      </c>
      <c r="F1116" s="68" t="s">
        <v>44</v>
      </c>
      <c r="G1116" s="68" t="s">
        <v>44</v>
      </c>
      <c r="H1116" s="68" t="s">
        <v>44</v>
      </c>
      <c r="I1116" s="68" t="s">
        <v>44</v>
      </c>
      <c r="J1116" s="68" t="s">
        <v>44</v>
      </c>
      <c r="K1116" s="68" t="s">
        <v>44</v>
      </c>
      <c r="L1116" s="68" t="s">
        <v>44</v>
      </c>
      <c r="M1116" s="68" t="s">
        <v>44</v>
      </c>
      <c r="N1116" s="68" t="s">
        <v>44</v>
      </c>
      <c r="O1116" s="68" t="s">
        <v>44</v>
      </c>
      <c r="P1116" s="68" t="s">
        <v>44</v>
      </c>
      <c r="Q1116" s="44">
        <f>COUNTIF(F1116:P1116,"ENTREGUE")/COUNTA(MESES[[#This Row],[FEV]:[DEZ]])</f>
        <v>1</v>
      </c>
    </row>
    <row r="1117" spans="1:17" s="39" customFormat="1" ht="15" customHeight="1" x14ac:dyDescent="0.25">
      <c r="A1117" s="85" t="s">
        <v>25</v>
      </c>
      <c r="B1117" s="79" t="s">
        <v>1198</v>
      </c>
      <c r="C1117" s="82">
        <v>33036594</v>
      </c>
      <c r="D1117" s="92" t="s">
        <v>1199</v>
      </c>
      <c r="E1117" s="68" t="s">
        <v>44</v>
      </c>
      <c r="F1117" s="68" t="s">
        <v>44</v>
      </c>
      <c r="G1117" s="68" t="s">
        <v>44</v>
      </c>
      <c r="H1117" s="68" t="s">
        <v>44</v>
      </c>
      <c r="I1117" s="68" t="s">
        <v>44</v>
      </c>
      <c r="J1117" s="68" t="s">
        <v>44</v>
      </c>
      <c r="K1117" s="68" t="s">
        <v>44</v>
      </c>
      <c r="L1117" s="68" t="s">
        <v>44</v>
      </c>
      <c r="M1117" s="68" t="s">
        <v>44</v>
      </c>
      <c r="N1117" s="68" t="s">
        <v>44</v>
      </c>
      <c r="O1117" s="68" t="s">
        <v>44</v>
      </c>
      <c r="P1117" s="68" t="s">
        <v>44</v>
      </c>
      <c r="Q1117" s="44">
        <f>COUNTIF(F1117:P1117,"ENTREGUE")/COUNTA(MESES[[#This Row],[FEV]:[DEZ]])</f>
        <v>1</v>
      </c>
    </row>
    <row r="1118" spans="1:17" s="39" customFormat="1" ht="15" customHeight="1" x14ac:dyDescent="0.25">
      <c r="A1118" s="85" t="s">
        <v>25</v>
      </c>
      <c r="B1118" s="79" t="s">
        <v>1198</v>
      </c>
      <c r="C1118" s="82">
        <v>33036632</v>
      </c>
      <c r="D1118" s="92" t="s">
        <v>1200</v>
      </c>
      <c r="E1118" s="68" t="s">
        <v>44</v>
      </c>
      <c r="F1118" s="68" t="s">
        <v>44</v>
      </c>
      <c r="G1118" s="68" t="s">
        <v>44</v>
      </c>
      <c r="H1118" s="68" t="s">
        <v>44</v>
      </c>
      <c r="I1118" s="68" t="s">
        <v>44</v>
      </c>
      <c r="J1118" s="68" t="s">
        <v>44</v>
      </c>
      <c r="K1118" s="68" t="s">
        <v>44</v>
      </c>
      <c r="L1118" s="68" t="s">
        <v>44</v>
      </c>
      <c r="M1118" s="68" t="s">
        <v>44</v>
      </c>
      <c r="N1118" s="68" t="s">
        <v>44</v>
      </c>
      <c r="O1118" s="68" t="s">
        <v>44</v>
      </c>
      <c r="P1118" s="68" t="s">
        <v>44</v>
      </c>
      <c r="Q1118" s="44">
        <f>COUNTIF(F1118:P1118,"ENTREGUE")/COUNTA(MESES[[#This Row],[FEV]:[DEZ]])</f>
        <v>1</v>
      </c>
    </row>
    <row r="1119" spans="1:17" s="39" customFormat="1" ht="15" customHeight="1" x14ac:dyDescent="0.25">
      <c r="A1119" s="85" t="s">
        <v>25</v>
      </c>
      <c r="B1119" s="79" t="s">
        <v>1198</v>
      </c>
      <c r="C1119" s="82">
        <v>33036640</v>
      </c>
      <c r="D1119" s="92" t="s">
        <v>1201</v>
      </c>
      <c r="E1119" s="68" t="s">
        <v>44</v>
      </c>
      <c r="F1119" s="68" t="s">
        <v>44</v>
      </c>
      <c r="G1119" s="68" t="s">
        <v>44</v>
      </c>
      <c r="H1119" s="68" t="s">
        <v>44</v>
      </c>
      <c r="I1119" s="68" t="s">
        <v>44</v>
      </c>
      <c r="J1119" s="68" t="s">
        <v>44</v>
      </c>
      <c r="K1119" s="68" t="s">
        <v>44</v>
      </c>
      <c r="L1119" s="68" t="s">
        <v>44</v>
      </c>
      <c r="M1119" s="68" t="s">
        <v>44</v>
      </c>
      <c r="N1119" s="68" t="s">
        <v>44</v>
      </c>
      <c r="O1119" s="68" t="s">
        <v>44</v>
      </c>
      <c r="P1119" s="68" t="s">
        <v>44</v>
      </c>
      <c r="Q1119" s="44">
        <f>COUNTIF(F1119:P1119,"ENTREGUE")/COUNTA(MESES[[#This Row],[FEV]:[DEZ]])</f>
        <v>1</v>
      </c>
    </row>
    <row r="1120" spans="1:17" s="39" customFormat="1" ht="15" customHeight="1" x14ac:dyDescent="0.25">
      <c r="A1120" s="85" t="s">
        <v>25</v>
      </c>
      <c r="B1120" s="79" t="s">
        <v>1198</v>
      </c>
      <c r="C1120" s="82">
        <v>33036691</v>
      </c>
      <c r="D1120" s="92" t="s">
        <v>455</v>
      </c>
      <c r="E1120" s="68" t="s">
        <v>44</v>
      </c>
      <c r="F1120" s="68" t="s">
        <v>44</v>
      </c>
      <c r="G1120" s="68" t="s">
        <v>44</v>
      </c>
      <c r="H1120" s="68" t="s">
        <v>44</v>
      </c>
      <c r="I1120" s="68" t="s">
        <v>44</v>
      </c>
      <c r="J1120" s="68" t="s">
        <v>44</v>
      </c>
      <c r="K1120" s="68" t="s">
        <v>44</v>
      </c>
      <c r="L1120" s="68" t="s">
        <v>44</v>
      </c>
      <c r="M1120" s="68" t="s">
        <v>44</v>
      </c>
      <c r="N1120" s="68" t="s">
        <v>44</v>
      </c>
      <c r="O1120" s="68" t="s">
        <v>44</v>
      </c>
      <c r="P1120" s="68" t="s">
        <v>44</v>
      </c>
      <c r="Q1120" s="44">
        <f>COUNTIF(F1120:P1120,"ENTREGUE")/COUNTA(MESES[[#This Row],[FEV]:[DEZ]])</f>
        <v>1</v>
      </c>
    </row>
    <row r="1121" spans="1:17" s="39" customFormat="1" ht="15" customHeight="1" x14ac:dyDescent="0.25">
      <c r="A1121" s="85" t="s">
        <v>25</v>
      </c>
      <c r="B1121" s="79" t="s">
        <v>1198</v>
      </c>
      <c r="C1121" s="82">
        <v>33036713</v>
      </c>
      <c r="D1121" s="92" t="s">
        <v>1202</v>
      </c>
      <c r="E1121" s="68" t="s">
        <v>44</v>
      </c>
      <c r="F1121" s="68" t="s">
        <v>44</v>
      </c>
      <c r="G1121" s="68" t="s">
        <v>44</v>
      </c>
      <c r="H1121" s="68" t="s">
        <v>44</v>
      </c>
      <c r="I1121" s="68" t="s">
        <v>44</v>
      </c>
      <c r="J1121" s="68" t="s">
        <v>44</v>
      </c>
      <c r="K1121" s="68" t="s">
        <v>44</v>
      </c>
      <c r="L1121" s="68" t="s">
        <v>44</v>
      </c>
      <c r="M1121" s="68" t="s">
        <v>44</v>
      </c>
      <c r="N1121" s="68" t="s">
        <v>44</v>
      </c>
      <c r="O1121" s="68" t="s">
        <v>45</v>
      </c>
      <c r="P1121" s="68" t="s">
        <v>45</v>
      </c>
      <c r="Q1121" s="44">
        <f>COUNTIF(F1121:P1121,"ENTREGUE")/COUNTA(MESES[[#This Row],[FEV]:[DEZ]])</f>
        <v>0.81818181818181823</v>
      </c>
    </row>
    <row r="1122" spans="1:17" s="39" customFormat="1" ht="15" customHeight="1" x14ac:dyDescent="0.25">
      <c r="A1122" s="85" t="s">
        <v>25</v>
      </c>
      <c r="B1122" s="79" t="s">
        <v>1198</v>
      </c>
      <c r="C1122" s="82">
        <v>33037027</v>
      </c>
      <c r="D1122" s="92" t="s">
        <v>1203</v>
      </c>
      <c r="E1122" s="68" t="s">
        <v>44</v>
      </c>
      <c r="F1122" s="68" t="s">
        <v>44</v>
      </c>
      <c r="G1122" s="68" t="s">
        <v>44</v>
      </c>
      <c r="H1122" s="68" t="s">
        <v>44</v>
      </c>
      <c r="I1122" s="68" t="s">
        <v>44</v>
      </c>
      <c r="J1122" s="68" t="s">
        <v>44</v>
      </c>
      <c r="K1122" s="68" t="s">
        <v>44</v>
      </c>
      <c r="L1122" s="68" t="s">
        <v>44</v>
      </c>
      <c r="M1122" s="68" t="s">
        <v>44</v>
      </c>
      <c r="N1122" s="68" t="s">
        <v>44</v>
      </c>
      <c r="O1122" s="68" t="s">
        <v>44</v>
      </c>
      <c r="P1122" s="68" t="s">
        <v>44</v>
      </c>
      <c r="Q1122" s="44">
        <f>COUNTIF(F1122:P1122,"ENTREGUE")/COUNTA(MESES[[#This Row],[FEV]:[DEZ]])</f>
        <v>1</v>
      </c>
    </row>
    <row r="1123" spans="1:17" s="39" customFormat="1" ht="15" customHeight="1" x14ac:dyDescent="0.25">
      <c r="A1123" s="85" t="s">
        <v>25</v>
      </c>
      <c r="B1123" s="79" t="s">
        <v>1198</v>
      </c>
      <c r="C1123" s="82">
        <v>33037230</v>
      </c>
      <c r="D1123" s="92" t="s">
        <v>1204</v>
      </c>
      <c r="E1123" s="68" t="s">
        <v>44</v>
      </c>
      <c r="F1123" s="68" t="s">
        <v>44</v>
      </c>
      <c r="G1123" s="68" t="s">
        <v>44</v>
      </c>
      <c r="H1123" s="68" t="s">
        <v>44</v>
      </c>
      <c r="I1123" s="68" t="s">
        <v>44</v>
      </c>
      <c r="J1123" s="68" t="s">
        <v>44</v>
      </c>
      <c r="K1123" s="68" t="s">
        <v>44</v>
      </c>
      <c r="L1123" s="68" t="s">
        <v>44</v>
      </c>
      <c r="M1123" s="68" t="s">
        <v>44</v>
      </c>
      <c r="N1123" s="68" t="s">
        <v>44</v>
      </c>
      <c r="O1123" s="68" t="s">
        <v>44</v>
      </c>
      <c r="P1123" s="68" t="s">
        <v>44</v>
      </c>
      <c r="Q1123" s="44">
        <f>COUNTIF(F1123:P1123,"ENTREGUE")/COUNTA(MESES[[#This Row],[FEV]:[DEZ]])</f>
        <v>1</v>
      </c>
    </row>
    <row r="1124" spans="1:17" s="39" customFormat="1" ht="15" customHeight="1" x14ac:dyDescent="0.25">
      <c r="A1124" s="85" t="s">
        <v>25</v>
      </c>
      <c r="B1124" s="79" t="s">
        <v>1198</v>
      </c>
      <c r="C1124" s="82">
        <v>33037337</v>
      </c>
      <c r="D1124" s="92" t="s">
        <v>1205</v>
      </c>
      <c r="E1124" s="68" t="s">
        <v>44</v>
      </c>
      <c r="F1124" s="68" t="s">
        <v>44</v>
      </c>
      <c r="G1124" s="68" t="s">
        <v>44</v>
      </c>
      <c r="H1124" s="68" t="s">
        <v>44</v>
      </c>
      <c r="I1124" s="68" t="s">
        <v>44</v>
      </c>
      <c r="J1124" s="68" t="s">
        <v>44</v>
      </c>
      <c r="K1124" s="68" t="s">
        <v>44</v>
      </c>
      <c r="L1124" s="68" t="s">
        <v>44</v>
      </c>
      <c r="M1124" s="68" t="s">
        <v>44</v>
      </c>
      <c r="N1124" s="68" t="s">
        <v>44</v>
      </c>
      <c r="O1124" s="68" t="s">
        <v>44</v>
      </c>
      <c r="P1124" s="68" t="s">
        <v>45</v>
      </c>
      <c r="Q1124" s="44">
        <f>COUNTIF(F1124:P1124,"ENTREGUE")/COUNTA(MESES[[#This Row],[FEV]:[DEZ]])</f>
        <v>0.90909090909090906</v>
      </c>
    </row>
    <row r="1125" spans="1:17" s="39" customFormat="1" ht="15" customHeight="1" x14ac:dyDescent="0.25">
      <c r="A1125" s="85" t="s">
        <v>25</v>
      </c>
      <c r="B1125" s="79" t="s">
        <v>1198</v>
      </c>
      <c r="C1125" s="82">
        <v>33098018</v>
      </c>
      <c r="D1125" s="92" t="s">
        <v>1206</v>
      </c>
      <c r="E1125" s="68" t="s">
        <v>45</v>
      </c>
      <c r="F1125" s="68" t="s">
        <v>44</v>
      </c>
      <c r="G1125" s="68" t="s">
        <v>44</v>
      </c>
      <c r="H1125" s="68" t="s">
        <v>44</v>
      </c>
      <c r="I1125" s="68" t="s">
        <v>44</v>
      </c>
      <c r="J1125" s="68" t="s">
        <v>44</v>
      </c>
      <c r="K1125" s="68" t="s">
        <v>44</v>
      </c>
      <c r="L1125" s="68" t="s">
        <v>44</v>
      </c>
      <c r="M1125" s="68" t="s">
        <v>44</v>
      </c>
      <c r="N1125" s="68" t="s">
        <v>44</v>
      </c>
      <c r="O1125" s="68" t="s">
        <v>44</v>
      </c>
      <c r="P1125" s="68" t="s">
        <v>44</v>
      </c>
      <c r="Q1125" s="44">
        <f>COUNTIF(F1125:P1125,"ENTREGUE")/COUNTA(MESES[[#This Row],[FEV]:[DEZ]])</f>
        <v>1</v>
      </c>
    </row>
    <row r="1126" spans="1:17" s="39" customFormat="1" ht="15" customHeight="1" x14ac:dyDescent="0.25">
      <c r="A1126" s="85" t="s">
        <v>25</v>
      </c>
      <c r="B1126" s="79" t="s">
        <v>1198</v>
      </c>
      <c r="C1126" s="82">
        <v>33098077</v>
      </c>
      <c r="D1126" s="92" t="s">
        <v>1207</v>
      </c>
      <c r="E1126" s="68" t="s">
        <v>45</v>
      </c>
      <c r="F1126" s="68" t="s">
        <v>44</v>
      </c>
      <c r="G1126" s="68" t="s">
        <v>44</v>
      </c>
      <c r="H1126" s="68" t="s">
        <v>44</v>
      </c>
      <c r="I1126" s="68" t="s">
        <v>44</v>
      </c>
      <c r="J1126" s="68" t="s">
        <v>44</v>
      </c>
      <c r="K1126" s="68" t="s">
        <v>44</v>
      </c>
      <c r="L1126" s="68" t="s">
        <v>44</v>
      </c>
      <c r="M1126" s="68" t="s">
        <v>44</v>
      </c>
      <c r="N1126" s="68" t="s">
        <v>44</v>
      </c>
      <c r="O1126" s="68" t="s">
        <v>44</v>
      </c>
      <c r="P1126" s="68" t="s">
        <v>44</v>
      </c>
      <c r="Q1126" s="44">
        <f>COUNTIF(F1126:P1126,"ENTREGUE")/COUNTA(MESES[[#This Row],[FEV]:[DEZ]])</f>
        <v>1</v>
      </c>
    </row>
    <row r="1127" spans="1:17" s="39" customFormat="1" ht="15" customHeight="1" x14ac:dyDescent="0.25">
      <c r="A1127" s="85" t="s">
        <v>25</v>
      </c>
      <c r="B1127" s="79" t="s">
        <v>1198</v>
      </c>
      <c r="C1127" s="82">
        <v>33098085</v>
      </c>
      <c r="D1127" s="92" t="s">
        <v>1208</v>
      </c>
      <c r="E1127" s="68" t="s">
        <v>44</v>
      </c>
      <c r="F1127" s="68" t="s">
        <v>44</v>
      </c>
      <c r="G1127" s="68" t="s">
        <v>44</v>
      </c>
      <c r="H1127" s="68" t="s">
        <v>44</v>
      </c>
      <c r="I1127" s="68" t="s">
        <v>44</v>
      </c>
      <c r="J1127" s="68" t="s">
        <v>44</v>
      </c>
      <c r="K1127" s="68" t="s">
        <v>44</v>
      </c>
      <c r="L1127" s="68" t="s">
        <v>44</v>
      </c>
      <c r="M1127" s="68" t="s">
        <v>44</v>
      </c>
      <c r="N1127" s="68" t="s">
        <v>44</v>
      </c>
      <c r="O1127" s="68" t="s">
        <v>44</v>
      </c>
      <c r="P1127" s="68" t="s">
        <v>44</v>
      </c>
      <c r="Q1127" s="44">
        <f>COUNTIF(F1127:P1127,"ENTREGUE")/COUNTA(MESES[[#This Row],[FEV]:[DEZ]])</f>
        <v>1</v>
      </c>
    </row>
    <row r="1128" spans="1:17" s="39" customFormat="1" ht="15" customHeight="1" x14ac:dyDescent="0.25">
      <c r="A1128" s="85" t="s">
        <v>25</v>
      </c>
      <c r="B1128" s="79" t="s">
        <v>1198</v>
      </c>
      <c r="C1128" s="82">
        <v>33125449</v>
      </c>
      <c r="D1128" s="92" t="s">
        <v>1209</v>
      </c>
      <c r="E1128" s="68" t="s">
        <v>45</v>
      </c>
      <c r="F1128" s="68" t="s">
        <v>44</v>
      </c>
      <c r="G1128" s="68" t="s">
        <v>44</v>
      </c>
      <c r="H1128" s="68" t="s">
        <v>44</v>
      </c>
      <c r="I1128" s="68" t="s">
        <v>44</v>
      </c>
      <c r="J1128" s="68" t="s">
        <v>44</v>
      </c>
      <c r="K1128" s="68" t="s">
        <v>44</v>
      </c>
      <c r="L1128" s="68" t="s">
        <v>45</v>
      </c>
      <c r="M1128" s="68" t="s">
        <v>45</v>
      </c>
      <c r="N1128" s="68" t="s">
        <v>45</v>
      </c>
      <c r="O1128" s="68" t="s">
        <v>45</v>
      </c>
      <c r="P1128" s="68" t="s">
        <v>45</v>
      </c>
      <c r="Q1128" s="44">
        <f>COUNTIF(F1128:P1128,"ENTREGUE")/COUNTA(MESES[[#This Row],[FEV]:[DEZ]])</f>
        <v>0.54545454545454541</v>
      </c>
    </row>
    <row r="1129" spans="1:17" s="39" customFormat="1" ht="15" customHeight="1" x14ac:dyDescent="0.25">
      <c r="A1129" s="85" t="s">
        <v>25</v>
      </c>
      <c r="B1129" s="79" t="s">
        <v>1198</v>
      </c>
      <c r="C1129" s="82">
        <v>33135860</v>
      </c>
      <c r="D1129" s="92" t="s">
        <v>1210</v>
      </c>
      <c r="E1129" s="68" t="s">
        <v>45</v>
      </c>
      <c r="F1129" s="68" t="s">
        <v>44</v>
      </c>
      <c r="G1129" s="68" t="s">
        <v>44</v>
      </c>
      <c r="H1129" s="68" t="s">
        <v>44</v>
      </c>
      <c r="I1129" s="68" t="s">
        <v>44</v>
      </c>
      <c r="J1129" s="68" t="s">
        <v>44</v>
      </c>
      <c r="K1129" s="68" t="s">
        <v>44</v>
      </c>
      <c r="L1129" s="68" t="s">
        <v>44</v>
      </c>
      <c r="M1129" s="68" t="s">
        <v>44</v>
      </c>
      <c r="N1129" s="68" t="s">
        <v>44</v>
      </c>
      <c r="O1129" s="68" t="s">
        <v>44</v>
      </c>
      <c r="P1129" s="68" t="s">
        <v>44</v>
      </c>
      <c r="Q1129" s="44">
        <f>COUNTIF(F1129:P1129,"ENTREGUE")/COUNTA(MESES[[#This Row],[FEV]:[DEZ]])</f>
        <v>1</v>
      </c>
    </row>
    <row r="1130" spans="1:17" s="39" customFormat="1" ht="15" customHeight="1" x14ac:dyDescent="0.25">
      <c r="A1130" s="85" t="s">
        <v>25</v>
      </c>
      <c r="B1130" s="79" t="s">
        <v>1211</v>
      </c>
      <c r="C1130" s="82">
        <v>33045844</v>
      </c>
      <c r="D1130" s="92" t="s">
        <v>1212</v>
      </c>
      <c r="E1130" s="68" t="s">
        <v>44</v>
      </c>
      <c r="F1130" s="68" t="s">
        <v>44</v>
      </c>
      <c r="G1130" s="68" t="s">
        <v>44</v>
      </c>
      <c r="H1130" s="68" t="s">
        <v>44</v>
      </c>
      <c r="I1130" s="68" t="s">
        <v>44</v>
      </c>
      <c r="J1130" s="68" t="s">
        <v>44</v>
      </c>
      <c r="K1130" s="68" t="s">
        <v>44</v>
      </c>
      <c r="L1130" s="68" t="s">
        <v>44</v>
      </c>
      <c r="M1130" s="68" t="s">
        <v>44</v>
      </c>
      <c r="N1130" s="68" t="s">
        <v>44</v>
      </c>
      <c r="O1130" s="68" t="s">
        <v>44</v>
      </c>
      <c r="P1130" s="68" t="s">
        <v>44</v>
      </c>
      <c r="Q1130" s="44">
        <f>COUNTIF(F1130:P1130,"ENTREGUE")/COUNTA(MESES[[#This Row],[FEV]:[DEZ]])</f>
        <v>1</v>
      </c>
    </row>
    <row r="1131" spans="1:17" s="39" customFormat="1" ht="15" customHeight="1" x14ac:dyDescent="0.25">
      <c r="A1131" s="85" t="s">
        <v>25</v>
      </c>
      <c r="B1131" s="79" t="s">
        <v>1211</v>
      </c>
      <c r="C1131" s="82">
        <v>33046174</v>
      </c>
      <c r="D1131" s="92" t="s">
        <v>1213</v>
      </c>
      <c r="E1131" s="68" t="s">
        <v>44</v>
      </c>
      <c r="F1131" s="68" t="s">
        <v>44</v>
      </c>
      <c r="G1131" s="68" t="s">
        <v>44</v>
      </c>
      <c r="H1131" s="68" t="s">
        <v>44</v>
      </c>
      <c r="I1131" s="68" t="s">
        <v>44</v>
      </c>
      <c r="J1131" s="68" t="s">
        <v>44</v>
      </c>
      <c r="K1131" s="68" t="s">
        <v>44</v>
      </c>
      <c r="L1131" s="68" t="s">
        <v>44</v>
      </c>
      <c r="M1131" s="68" t="s">
        <v>44</v>
      </c>
      <c r="N1131" s="68" t="s">
        <v>44</v>
      </c>
      <c r="O1131" s="68" t="s">
        <v>44</v>
      </c>
      <c r="P1131" s="68" t="s">
        <v>44</v>
      </c>
      <c r="Q1131" s="44">
        <f>COUNTIF(F1131:P1131,"ENTREGUE")/COUNTA(MESES[[#This Row],[FEV]:[DEZ]])</f>
        <v>1</v>
      </c>
    </row>
    <row r="1132" spans="1:17" s="39" customFormat="1" ht="15" customHeight="1" x14ac:dyDescent="0.25">
      <c r="A1132" s="85" t="s">
        <v>25</v>
      </c>
      <c r="B1132" s="79" t="s">
        <v>1211</v>
      </c>
      <c r="C1132" s="82">
        <v>33166412</v>
      </c>
      <c r="D1132" s="92" t="s">
        <v>1214</v>
      </c>
      <c r="E1132" s="68" t="s">
        <v>44</v>
      </c>
      <c r="F1132" s="68" t="s">
        <v>44</v>
      </c>
      <c r="G1132" s="68" t="s">
        <v>44</v>
      </c>
      <c r="H1132" s="68" t="s">
        <v>44</v>
      </c>
      <c r="I1132" s="68" t="s">
        <v>44</v>
      </c>
      <c r="J1132" s="68" t="s">
        <v>44</v>
      </c>
      <c r="K1132" s="68" t="s">
        <v>44</v>
      </c>
      <c r="L1132" s="68" t="s">
        <v>44</v>
      </c>
      <c r="M1132" s="68" t="s">
        <v>44</v>
      </c>
      <c r="N1132" s="68" t="s">
        <v>44</v>
      </c>
      <c r="O1132" s="68" t="s">
        <v>44</v>
      </c>
      <c r="P1132" s="68" t="s">
        <v>44</v>
      </c>
      <c r="Q1132" s="44">
        <f>COUNTIF(F1132:P1132,"ENTREGUE")/COUNTA(MESES[[#This Row],[FEV]:[DEZ]])</f>
        <v>1</v>
      </c>
    </row>
    <row r="1133" spans="1:17" s="39" customFormat="1" ht="15" customHeight="1" x14ac:dyDescent="0.25">
      <c r="A1133" s="85" t="s">
        <v>25</v>
      </c>
      <c r="B1133" s="79" t="s">
        <v>1215</v>
      </c>
      <c r="C1133" s="82">
        <v>33037515</v>
      </c>
      <c r="D1133" s="127" t="s">
        <v>1216</v>
      </c>
      <c r="E1133" s="68" t="s">
        <v>44</v>
      </c>
      <c r="F1133" s="68" t="s">
        <v>44</v>
      </c>
      <c r="G1133" s="68" t="s">
        <v>44</v>
      </c>
      <c r="H1133" s="68" t="s">
        <v>44</v>
      </c>
      <c r="I1133" s="68" t="s">
        <v>44</v>
      </c>
      <c r="J1133" s="68" t="s">
        <v>44</v>
      </c>
      <c r="K1133" s="68" t="s">
        <v>44</v>
      </c>
      <c r="L1133" s="68" t="s">
        <v>44</v>
      </c>
      <c r="M1133" s="68" t="s">
        <v>44</v>
      </c>
      <c r="N1133" s="68" t="s">
        <v>44</v>
      </c>
      <c r="O1133" s="68" t="s">
        <v>44</v>
      </c>
      <c r="P1133" s="68" t="s">
        <v>44</v>
      </c>
      <c r="Q1133" s="44">
        <f>COUNTIF(F1133:P1133,"ENTREGUE")/COUNTA(MESES[[#This Row],[FEV]:[DEZ]])</f>
        <v>1</v>
      </c>
    </row>
    <row r="1134" spans="1:17" s="39" customFormat="1" ht="15" customHeight="1" x14ac:dyDescent="0.25">
      <c r="A1134" s="85" t="s">
        <v>25</v>
      </c>
      <c r="B1134" s="79" t="s">
        <v>1215</v>
      </c>
      <c r="C1134" s="82">
        <v>33037523</v>
      </c>
      <c r="D1134" s="127" t="s">
        <v>1217</v>
      </c>
      <c r="E1134" s="68" t="s">
        <v>44</v>
      </c>
      <c r="F1134" s="68" t="s">
        <v>44</v>
      </c>
      <c r="G1134" s="68" t="s">
        <v>44</v>
      </c>
      <c r="H1134" s="68" t="s">
        <v>44</v>
      </c>
      <c r="I1134" s="68" t="s">
        <v>44</v>
      </c>
      <c r="J1134" s="68" t="s">
        <v>44</v>
      </c>
      <c r="K1134" s="68" t="s">
        <v>44</v>
      </c>
      <c r="L1134" s="68" t="s">
        <v>44</v>
      </c>
      <c r="M1134" s="68" t="s">
        <v>44</v>
      </c>
      <c r="N1134" s="68" t="s">
        <v>44</v>
      </c>
      <c r="O1134" s="68" t="s">
        <v>44</v>
      </c>
      <c r="P1134" s="68" t="s">
        <v>44</v>
      </c>
      <c r="Q1134" s="44">
        <f>COUNTIF(F1134:P1134,"ENTREGUE")/COUNTA(MESES[[#This Row],[FEV]:[DEZ]])</f>
        <v>1</v>
      </c>
    </row>
    <row r="1135" spans="1:17" s="39" customFormat="1" ht="15" customHeight="1" x14ac:dyDescent="0.25">
      <c r="A1135" s="85" t="s">
        <v>25</v>
      </c>
      <c r="B1135" s="79" t="s">
        <v>1215</v>
      </c>
      <c r="C1135" s="82">
        <v>33037965</v>
      </c>
      <c r="D1135" s="92" t="s">
        <v>1218</v>
      </c>
      <c r="E1135" s="68" t="s">
        <v>44</v>
      </c>
      <c r="F1135" s="68" t="s">
        <v>44</v>
      </c>
      <c r="G1135" s="68" t="s">
        <v>44</v>
      </c>
      <c r="H1135" s="68" t="s">
        <v>44</v>
      </c>
      <c r="I1135" s="68" t="s">
        <v>44</v>
      </c>
      <c r="J1135" s="68" t="s">
        <v>44</v>
      </c>
      <c r="K1135" s="68" t="s">
        <v>44</v>
      </c>
      <c r="L1135" s="68" t="s">
        <v>44</v>
      </c>
      <c r="M1135" s="68" t="s">
        <v>44</v>
      </c>
      <c r="N1135" s="68" t="s">
        <v>44</v>
      </c>
      <c r="O1135" s="68" t="s">
        <v>44</v>
      </c>
      <c r="P1135" s="68" t="s">
        <v>44</v>
      </c>
      <c r="Q1135" s="44">
        <f>COUNTIF(F1135:P1135,"ENTREGUE")/COUNTA(MESES[[#This Row],[FEV]:[DEZ]])</f>
        <v>1</v>
      </c>
    </row>
    <row r="1136" spans="1:17" s="39" customFormat="1" ht="15" customHeight="1" x14ac:dyDescent="0.25">
      <c r="A1136" s="85" t="s">
        <v>25</v>
      </c>
      <c r="B1136" s="79" t="s">
        <v>1219</v>
      </c>
      <c r="C1136" s="82">
        <v>33029342</v>
      </c>
      <c r="D1136" s="92" t="s">
        <v>1220</v>
      </c>
      <c r="E1136" s="68" t="s">
        <v>44</v>
      </c>
      <c r="F1136" s="68" t="s">
        <v>44</v>
      </c>
      <c r="G1136" s="68" t="s">
        <v>44</v>
      </c>
      <c r="H1136" s="68" t="s">
        <v>44</v>
      </c>
      <c r="I1136" s="68" t="s">
        <v>44</v>
      </c>
      <c r="J1136" s="68" t="s">
        <v>44</v>
      </c>
      <c r="K1136" s="68" t="s">
        <v>44</v>
      </c>
      <c r="L1136" s="68" t="s">
        <v>44</v>
      </c>
      <c r="M1136" s="68" t="s">
        <v>44</v>
      </c>
      <c r="N1136" s="68" t="s">
        <v>44</v>
      </c>
      <c r="O1136" s="68" t="s">
        <v>44</v>
      </c>
      <c r="P1136" s="68" t="s">
        <v>44</v>
      </c>
      <c r="Q1136" s="44">
        <f>COUNTIF(F1136:P1136,"ENTREGUE")/COUNTA(MESES[[#This Row],[FEV]:[DEZ]])</f>
        <v>1</v>
      </c>
    </row>
    <row r="1137" spans="1:17" s="39" customFormat="1" ht="15" customHeight="1" x14ac:dyDescent="0.25">
      <c r="A1137" s="85" t="s">
        <v>25</v>
      </c>
      <c r="B1137" s="79" t="s">
        <v>1219</v>
      </c>
      <c r="C1137" s="82">
        <v>33029369</v>
      </c>
      <c r="D1137" s="92" t="s">
        <v>1221</v>
      </c>
      <c r="E1137" s="68" t="s">
        <v>44</v>
      </c>
      <c r="F1137" s="68" t="s">
        <v>44</v>
      </c>
      <c r="G1137" s="68" t="s">
        <v>44</v>
      </c>
      <c r="H1137" s="68" t="s">
        <v>44</v>
      </c>
      <c r="I1137" s="68" t="s">
        <v>44</v>
      </c>
      <c r="J1137" s="68" t="s">
        <v>44</v>
      </c>
      <c r="K1137" s="68" t="s">
        <v>44</v>
      </c>
      <c r="L1137" s="68" t="s">
        <v>44</v>
      </c>
      <c r="M1137" s="68" t="s">
        <v>44</v>
      </c>
      <c r="N1137" s="68" t="s">
        <v>44</v>
      </c>
      <c r="O1137" s="68" t="s">
        <v>44</v>
      </c>
      <c r="P1137" s="68" t="s">
        <v>44</v>
      </c>
      <c r="Q1137" s="44">
        <f>COUNTIF(F1137:P1137,"ENTREGUE")/COUNTA(MESES[[#This Row],[FEV]:[DEZ]])</f>
        <v>1</v>
      </c>
    </row>
    <row r="1138" spans="1:17" s="39" customFormat="1" ht="15" customHeight="1" x14ac:dyDescent="0.25">
      <c r="A1138" s="85" t="s">
        <v>25</v>
      </c>
      <c r="B1138" s="79" t="s">
        <v>1219</v>
      </c>
      <c r="C1138" s="82">
        <v>33029377</v>
      </c>
      <c r="D1138" s="92" t="s">
        <v>1222</v>
      </c>
      <c r="E1138" s="68" t="s">
        <v>44</v>
      </c>
      <c r="F1138" s="68" t="s">
        <v>44</v>
      </c>
      <c r="G1138" s="68" t="s">
        <v>44</v>
      </c>
      <c r="H1138" s="68" t="s">
        <v>44</v>
      </c>
      <c r="I1138" s="68" t="s">
        <v>44</v>
      </c>
      <c r="J1138" s="68" t="s">
        <v>44</v>
      </c>
      <c r="K1138" s="68" t="s">
        <v>44</v>
      </c>
      <c r="L1138" s="68" t="s">
        <v>44</v>
      </c>
      <c r="M1138" s="68" t="s">
        <v>44</v>
      </c>
      <c r="N1138" s="68" t="s">
        <v>44</v>
      </c>
      <c r="O1138" s="68" t="s">
        <v>44</v>
      </c>
      <c r="P1138" s="68" t="s">
        <v>44</v>
      </c>
      <c r="Q1138" s="44">
        <f>COUNTIF(F1138:P1138,"ENTREGUE")/COUNTA(MESES[[#This Row],[FEV]:[DEZ]])</f>
        <v>1</v>
      </c>
    </row>
    <row r="1139" spans="1:17" s="39" customFormat="1" ht="15" customHeight="1" x14ac:dyDescent="0.25">
      <c r="A1139" s="85" t="s">
        <v>25</v>
      </c>
      <c r="B1139" s="79" t="s">
        <v>1219</v>
      </c>
      <c r="C1139" s="82">
        <v>33029385</v>
      </c>
      <c r="D1139" s="92" t="s">
        <v>1223</v>
      </c>
      <c r="E1139" s="68" t="s">
        <v>44</v>
      </c>
      <c r="F1139" s="68" t="s">
        <v>44</v>
      </c>
      <c r="G1139" s="68" t="s">
        <v>44</v>
      </c>
      <c r="H1139" s="68" t="s">
        <v>44</v>
      </c>
      <c r="I1139" s="68" t="s">
        <v>44</v>
      </c>
      <c r="J1139" s="68" t="s">
        <v>44</v>
      </c>
      <c r="K1139" s="68" t="s">
        <v>44</v>
      </c>
      <c r="L1139" s="68" t="s">
        <v>44</v>
      </c>
      <c r="M1139" s="68" t="s">
        <v>44</v>
      </c>
      <c r="N1139" s="68" t="s">
        <v>44</v>
      </c>
      <c r="O1139" s="68" t="s">
        <v>44</v>
      </c>
      <c r="P1139" s="68" t="s">
        <v>44</v>
      </c>
      <c r="Q1139" s="44">
        <f>COUNTIF(F1139:P1139,"ENTREGUE")/COUNTA(MESES[[#This Row],[FEV]:[DEZ]])</f>
        <v>1</v>
      </c>
    </row>
    <row r="1140" spans="1:17" s="39" customFormat="1" ht="15" customHeight="1" x14ac:dyDescent="0.25">
      <c r="A1140" s="85" t="s">
        <v>25</v>
      </c>
      <c r="B1140" s="79" t="s">
        <v>1219</v>
      </c>
      <c r="C1140" s="82">
        <v>33029407</v>
      </c>
      <c r="D1140" s="92" t="s">
        <v>1224</v>
      </c>
      <c r="E1140" s="68" t="s">
        <v>44</v>
      </c>
      <c r="F1140" s="68" t="s">
        <v>44</v>
      </c>
      <c r="G1140" s="68" t="s">
        <v>44</v>
      </c>
      <c r="H1140" s="68" t="s">
        <v>44</v>
      </c>
      <c r="I1140" s="68" t="s">
        <v>44</v>
      </c>
      <c r="J1140" s="68" t="s">
        <v>44</v>
      </c>
      <c r="K1140" s="68" t="s">
        <v>44</v>
      </c>
      <c r="L1140" s="68" t="s">
        <v>44</v>
      </c>
      <c r="M1140" s="68" t="s">
        <v>44</v>
      </c>
      <c r="N1140" s="68" t="s">
        <v>44</v>
      </c>
      <c r="O1140" s="68" t="s">
        <v>44</v>
      </c>
      <c r="P1140" s="68" t="s">
        <v>44</v>
      </c>
      <c r="Q1140" s="44">
        <f>COUNTIF(F1140:P1140,"ENTREGUE")/COUNTA(MESES[[#This Row],[FEV]:[DEZ]])</f>
        <v>1</v>
      </c>
    </row>
    <row r="1141" spans="1:17" s="39" customFormat="1" ht="15" customHeight="1" x14ac:dyDescent="0.25">
      <c r="A1141" s="85" t="s">
        <v>25</v>
      </c>
      <c r="B1141" s="79" t="s">
        <v>1219</v>
      </c>
      <c r="C1141" s="82">
        <v>33029660</v>
      </c>
      <c r="D1141" s="92" t="s">
        <v>1225</v>
      </c>
      <c r="E1141" s="68" t="s">
        <v>44</v>
      </c>
      <c r="F1141" s="68" t="s">
        <v>44</v>
      </c>
      <c r="G1141" s="68" t="s">
        <v>44</v>
      </c>
      <c r="H1141" s="68" t="s">
        <v>44</v>
      </c>
      <c r="I1141" s="68" t="s">
        <v>44</v>
      </c>
      <c r="J1141" s="68" t="s">
        <v>44</v>
      </c>
      <c r="K1141" s="68" t="s">
        <v>44</v>
      </c>
      <c r="L1141" s="68" t="s">
        <v>44</v>
      </c>
      <c r="M1141" s="68" t="s">
        <v>44</v>
      </c>
      <c r="N1141" s="68" t="s">
        <v>44</v>
      </c>
      <c r="O1141" s="68" t="s">
        <v>44</v>
      </c>
      <c r="P1141" s="68" t="s">
        <v>44</v>
      </c>
      <c r="Q1141" s="44">
        <f>COUNTIF(F1141:P1141,"ENTREGUE")/COUNTA(MESES[[#This Row],[FEV]:[DEZ]])</f>
        <v>1</v>
      </c>
    </row>
    <row r="1142" spans="1:17" s="39" customFormat="1" ht="15" customHeight="1" x14ac:dyDescent="0.25">
      <c r="A1142" s="85" t="s">
        <v>25</v>
      </c>
      <c r="B1142" s="79" t="s">
        <v>1219</v>
      </c>
      <c r="C1142" s="82">
        <v>33029679</v>
      </c>
      <c r="D1142" s="92" t="s">
        <v>1226</v>
      </c>
      <c r="E1142" s="68" t="s">
        <v>45</v>
      </c>
      <c r="F1142" s="68" t="s">
        <v>44</v>
      </c>
      <c r="G1142" s="68" t="s">
        <v>45</v>
      </c>
      <c r="H1142" s="68" t="s">
        <v>45</v>
      </c>
      <c r="I1142" s="68" t="s">
        <v>45</v>
      </c>
      <c r="J1142" s="68" t="s">
        <v>45</v>
      </c>
      <c r="K1142" s="68" t="s">
        <v>45</v>
      </c>
      <c r="L1142" s="68" t="s">
        <v>45</v>
      </c>
      <c r="M1142" s="68" t="s">
        <v>45</v>
      </c>
      <c r="N1142" s="68" t="s">
        <v>45</v>
      </c>
      <c r="O1142" s="68" t="s">
        <v>45</v>
      </c>
      <c r="P1142" s="68" t="s">
        <v>45</v>
      </c>
      <c r="Q1142" s="44">
        <f>COUNTIF(F1142:P1142,"ENTREGUE")/COUNTA(MESES[[#This Row],[FEV]:[DEZ]])</f>
        <v>9.0909090909090912E-2</v>
      </c>
    </row>
    <row r="1143" spans="1:17" s="39" customFormat="1" ht="15" customHeight="1" x14ac:dyDescent="0.25">
      <c r="A1143" s="85" t="s">
        <v>25</v>
      </c>
      <c r="B1143" s="79" t="s">
        <v>1219</v>
      </c>
      <c r="C1143" s="82">
        <v>33029717</v>
      </c>
      <c r="D1143" s="92" t="s">
        <v>1227</v>
      </c>
      <c r="E1143" s="68" t="s">
        <v>44</v>
      </c>
      <c r="F1143" s="68" t="s">
        <v>44</v>
      </c>
      <c r="G1143" s="68" t="s">
        <v>44</v>
      </c>
      <c r="H1143" s="68" t="s">
        <v>44</v>
      </c>
      <c r="I1143" s="68" t="s">
        <v>44</v>
      </c>
      <c r="J1143" s="68" t="s">
        <v>44</v>
      </c>
      <c r="K1143" s="68" t="s">
        <v>44</v>
      </c>
      <c r="L1143" s="68" t="s">
        <v>44</v>
      </c>
      <c r="M1143" s="68" t="s">
        <v>44</v>
      </c>
      <c r="N1143" s="68" t="s">
        <v>44</v>
      </c>
      <c r="O1143" s="68" t="s">
        <v>44</v>
      </c>
      <c r="P1143" s="68" t="s">
        <v>44</v>
      </c>
      <c r="Q1143" s="44">
        <f>COUNTIF(F1143:P1143,"ENTREGUE")/COUNTA(MESES[[#This Row],[FEV]:[DEZ]])</f>
        <v>1</v>
      </c>
    </row>
    <row r="1144" spans="1:17" s="39" customFormat="1" ht="15" customHeight="1" x14ac:dyDescent="0.25">
      <c r="A1144" s="85" t="s">
        <v>25</v>
      </c>
      <c r="B1144" s="79" t="s">
        <v>1219</v>
      </c>
      <c r="C1144" s="82">
        <v>33030170</v>
      </c>
      <c r="D1144" s="92" t="s">
        <v>1228</v>
      </c>
      <c r="E1144" s="68" t="s">
        <v>44</v>
      </c>
      <c r="F1144" s="68" t="s">
        <v>44</v>
      </c>
      <c r="G1144" s="68" t="s">
        <v>44</v>
      </c>
      <c r="H1144" s="68" t="s">
        <v>44</v>
      </c>
      <c r="I1144" s="68" t="s">
        <v>44</v>
      </c>
      <c r="J1144" s="68" t="s">
        <v>44</v>
      </c>
      <c r="K1144" s="68" t="s">
        <v>44</v>
      </c>
      <c r="L1144" s="68" t="s">
        <v>44</v>
      </c>
      <c r="M1144" s="68" t="s">
        <v>44</v>
      </c>
      <c r="N1144" s="68" t="s">
        <v>44</v>
      </c>
      <c r="O1144" s="68" t="s">
        <v>44</v>
      </c>
      <c r="P1144" s="68" t="s">
        <v>44</v>
      </c>
      <c r="Q1144" s="44">
        <f>COUNTIF(F1144:P1144,"ENTREGUE")/COUNTA(MESES[[#This Row],[FEV]:[DEZ]])</f>
        <v>1</v>
      </c>
    </row>
    <row r="1145" spans="1:17" s="39" customFormat="1" ht="15" customHeight="1" x14ac:dyDescent="0.25">
      <c r="A1145" s="85" t="s">
        <v>25</v>
      </c>
      <c r="B1145" s="79" t="s">
        <v>1219</v>
      </c>
      <c r="C1145" s="82">
        <v>33030189</v>
      </c>
      <c r="D1145" s="92" t="s">
        <v>1229</v>
      </c>
      <c r="E1145" s="68" t="s">
        <v>44</v>
      </c>
      <c r="F1145" s="68" t="s">
        <v>44</v>
      </c>
      <c r="G1145" s="68" t="s">
        <v>44</v>
      </c>
      <c r="H1145" s="68" t="s">
        <v>44</v>
      </c>
      <c r="I1145" s="68" t="s">
        <v>44</v>
      </c>
      <c r="J1145" s="68" t="s">
        <v>44</v>
      </c>
      <c r="K1145" s="68" t="s">
        <v>44</v>
      </c>
      <c r="L1145" s="68" t="s">
        <v>44</v>
      </c>
      <c r="M1145" s="68" t="s">
        <v>44</v>
      </c>
      <c r="N1145" s="68" t="s">
        <v>44</v>
      </c>
      <c r="O1145" s="68" t="s">
        <v>44</v>
      </c>
      <c r="P1145" s="68" t="s">
        <v>44</v>
      </c>
      <c r="Q1145" s="44">
        <f>COUNTIF(F1145:P1145,"ENTREGUE")/COUNTA(MESES[[#This Row],[FEV]:[DEZ]])</f>
        <v>1</v>
      </c>
    </row>
    <row r="1146" spans="1:17" s="39" customFormat="1" ht="15" customHeight="1" x14ac:dyDescent="0.25">
      <c r="A1146" s="85" t="s">
        <v>25</v>
      </c>
      <c r="B1146" s="79" t="s">
        <v>1219</v>
      </c>
      <c r="C1146" s="82">
        <v>33030286</v>
      </c>
      <c r="D1146" s="92" t="s">
        <v>1230</v>
      </c>
      <c r="E1146" s="68" t="s">
        <v>44</v>
      </c>
      <c r="F1146" s="68" t="s">
        <v>44</v>
      </c>
      <c r="G1146" s="68" t="s">
        <v>44</v>
      </c>
      <c r="H1146" s="68" t="s">
        <v>44</v>
      </c>
      <c r="I1146" s="68" t="s">
        <v>44</v>
      </c>
      <c r="J1146" s="68" t="s">
        <v>44</v>
      </c>
      <c r="K1146" s="68" t="s">
        <v>44</v>
      </c>
      <c r="L1146" s="68" t="s">
        <v>44</v>
      </c>
      <c r="M1146" s="68" t="s">
        <v>44</v>
      </c>
      <c r="N1146" s="68" t="s">
        <v>44</v>
      </c>
      <c r="O1146" s="68" t="s">
        <v>44</v>
      </c>
      <c r="P1146" s="68" t="s">
        <v>44</v>
      </c>
      <c r="Q1146" s="44">
        <f>COUNTIF(F1146:P1146,"ENTREGUE")/COUNTA(MESES[[#This Row],[FEV]:[DEZ]])</f>
        <v>1</v>
      </c>
    </row>
    <row r="1147" spans="1:17" s="39" customFormat="1" ht="15" customHeight="1" x14ac:dyDescent="0.25">
      <c r="A1147" s="85" t="s">
        <v>25</v>
      </c>
      <c r="B1147" s="79" t="s">
        <v>1219</v>
      </c>
      <c r="C1147" s="82">
        <v>33030359</v>
      </c>
      <c r="D1147" s="92" t="s">
        <v>1231</v>
      </c>
      <c r="E1147" s="68" t="s">
        <v>45</v>
      </c>
      <c r="F1147" s="68" t="s">
        <v>44</v>
      </c>
      <c r="G1147" s="68" t="s">
        <v>44</v>
      </c>
      <c r="H1147" s="68" t="s">
        <v>44</v>
      </c>
      <c r="I1147" s="68" t="s">
        <v>44</v>
      </c>
      <c r="J1147" s="68" t="s">
        <v>44</v>
      </c>
      <c r="K1147" s="68" t="s">
        <v>44</v>
      </c>
      <c r="L1147" s="68" t="s">
        <v>44</v>
      </c>
      <c r="M1147" s="68" t="s">
        <v>44</v>
      </c>
      <c r="N1147" s="68" t="s">
        <v>44</v>
      </c>
      <c r="O1147" s="68" t="s">
        <v>44</v>
      </c>
      <c r="P1147" s="68" t="s">
        <v>44</v>
      </c>
      <c r="Q1147" s="44">
        <f>COUNTIF(F1147:P1147,"ENTREGUE")/COUNTA(MESES[[#This Row],[FEV]:[DEZ]])</f>
        <v>1</v>
      </c>
    </row>
    <row r="1148" spans="1:17" s="39" customFormat="1" ht="15" customHeight="1" x14ac:dyDescent="0.25">
      <c r="A1148" s="85" t="s">
        <v>25</v>
      </c>
      <c r="B1148" s="79" t="s">
        <v>1219</v>
      </c>
      <c r="C1148" s="82">
        <v>33096830</v>
      </c>
      <c r="D1148" s="92" t="s">
        <v>1232</v>
      </c>
      <c r="E1148" s="68" t="s">
        <v>44</v>
      </c>
      <c r="F1148" s="68" t="s">
        <v>44</v>
      </c>
      <c r="G1148" s="68" t="s">
        <v>44</v>
      </c>
      <c r="H1148" s="68" t="s">
        <v>44</v>
      </c>
      <c r="I1148" s="68" t="s">
        <v>44</v>
      </c>
      <c r="J1148" s="68" t="s">
        <v>44</v>
      </c>
      <c r="K1148" s="68" t="s">
        <v>44</v>
      </c>
      <c r="L1148" s="68" t="s">
        <v>44</v>
      </c>
      <c r="M1148" s="68" t="s">
        <v>44</v>
      </c>
      <c r="N1148" s="68" t="s">
        <v>44</v>
      </c>
      <c r="O1148" s="68" t="s">
        <v>44</v>
      </c>
      <c r="P1148" s="68" t="s">
        <v>44</v>
      </c>
      <c r="Q1148" s="44">
        <f>COUNTIF(F1148:P1148,"ENTREGUE")/COUNTA(MESES[[#This Row],[FEV]:[DEZ]])</f>
        <v>1</v>
      </c>
    </row>
    <row r="1149" spans="1:17" s="39" customFormat="1" ht="15" customHeight="1" x14ac:dyDescent="0.25">
      <c r="A1149" s="85" t="s">
        <v>25</v>
      </c>
      <c r="B1149" s="79" t="s">
        <v>1219</v>
      </c>
      <c r="C1149" s="82">
        <v>33096856</v>
      </c>
      <c r="D1149" s="127" t="s">
        <v>1233</v>
      </c>
      <c r="E1149" s="68" t="s">
        <v>44</v>
      </c>
      <c r="F1149" s="68" t="s">
        <v>44</v>
      </c>
      <c r="G1149" s="68" t="s">
        <v>44</v>
      </c>
      <c r="H1149" s="68" t="s">
        <v>44</v>
      </c>
      <c r="I1149" s="68" t="s">
        <v>44</v>
      </c>
      <c r="J1149" s="68" t="s">
        <v>44</v>
      </c>
      <c r="K1149" s="68" t="s">
        <v>44</v>
      </c>
      <c r="L1149" s="68" t="s">
        <v>44</v>
      </c>
      <c r="M1149" s="68" t="s">
        <v>44</v>
      </c>
      <c r="N1149" s="68" t="s">
        <v>44</v>
      </c>
      <c r="O1149" s="68" t="s">
        <v>44</v>
      </c>
      <c r="P1149" s="68" t="s">
        <v>44</v>
      </c>
      <c r="Q1149" s="44">
        <f>COUNTIF(F1149:P1149,"ENTREGUE")/COUNTA(MESES[[#This Row],[FEV]:[DEZ]])</f>
        <v>1</v>
      </c>
    </row>
    <row r="1150" spans="1:17" s="39" customFormat="1" ht="15" customHeight="1" x14ac:dyDescent="0.25">
      <c r="A1150" s="85" t="s">
        <v>25</v>
      </c>
      <c r="B1150" s="79" t="s">
        <v>1219</v>
      </c>
      <c r="C1150" s="82">
        <v>33096864</v>
      </c>
      <c r="D1150" s="127" t="s">
        <v>1234</v>
      </c>
      <c r="E1150" s="68" t="s">
        <v>44</v>
      </c>
      <c r="F1150" s="68" t="s">
        <v>44</v>
      </c>
      <c r="G1150" s="68" t="s">
        <v>44</v>
      </c>
      <c r="H1150" s="68" t="s">
        <v>44</v>
      </c>
      <c r="I1150" s="68" t="s">
        <v>44</v>
      </c>
      <c r="J1150" s="68" t="s">
        <v>44</v>
      </c>
      <c r="K1150" s="68" t="s">
        <v>44</v>
      </c>
      <c r="L1150" s="68" t="s">
        <v>44</v>
      </c>
      <c r="M1150" s="68" t="s">
        <v>44</v>
      </c>
      <c r="N1150" s="68" t="s">
        <v>44</v>
      </c>
      <c r="O1150" s="68" t="s">
        <v>44</v>
      </c>
      <c r="P1150" s="68" t="s">
        <v>44</v>
      </c>
      <c r="Q1150" s="44">
        <f>COUNTIF(F1150:P1150,"ENTREGUE")/COUNTA(MESES[[#This Row],[FEV]:[DEZ]])</f>
        <v>1</v>
      </c>
    </row>
    <row r="1151" spans="1:17" s="39" customFormat="1" ht="15" customHeight="1" x14ac:dyDescent="0.25">
      <c r="A1151" s="85" t="s">
        <v>25</v>
      </c>
      <c r="B1151" s="79" t="s">
        <v>1219</v>
      </c>
      <c r="C1151" s="82">
        <v>33096880</v>
      </c>
      <c r="D1151" s="127" t="s">
        <v>1235</v>
      </c>
      <c r="E1151" s="68" t="s">
        <v>44</v>
      </c>
      <c r="F1151" s="68" t="s">
        <v>44</v>
      </c>
      <c r="G1151" s="68" t="s">
        <v>44</v>
      </c>
      <c r="H1151" s="68" t="s">
        <v>44</v>
      </c>
      <c r="I1151" s="68" t="s">
        <v>44</v>
      </c>
      <c r="J1151" s="68" t="s">
        <v>44</v>
      </c>
      <c r="K1151" s="68" t="s">
        <v>44</v>
      </c>
      <c r="L1151" s="68" t="s">
        <v>44</v>
      </c>
      <c r="M1151" s="68" t="s">
        <v>44</v>
      </c>
      <c r="N1151" s="68" t="s">
        <v>44</v>
      </c>
      <c r="O1151" s="68" t="s">
        <v>44</v>
      </c>
      <c r="P1151" s="68" t="s">
        <v>44</v>
      </c>
      <c r="Q1151" s="44">
        <f>COUNTIF(F1151:P1151,"ENTREGUE")/COUNTA(MESES[[#This Row],[FEV]:[DEZ]])</f>
        <v>1</v>
      </c>
    </row>
    <row r="1152" spans="1:17" s="39" customFormat="1" ht="15" customHeight="1" x14ac:dyDescent="0.25">
      <c r="A1152" s="85" t="s">
        <v>25</v>
      </c>
      <c r="B1152" s="79" t="s">
        <v>1236</v>
      </c>
      <c r="C1152" s="82">
        <v>33030456</v>
      </c>
      <c r="D1152" s="92" t="s">
        <v>1237</v>
      </c>
      <c r="E1152" s="68" t="s">
        <v>44</v>
      </c>
      <c r="F1152" s="68" t="s">
        <v>44</v>
      </c>
      <c r="G1152" s="68" t="s">
        <v>44</v>
      </c>
      <c r="H1152" s="68" t="s">
        <v>44</v>
      </c>
      <c r="I1152" s="68" t="s">
        <v>44</v>
      </c>
      <c r="J1152" s="68" t="s">
        <v>44</v>
      </c>
      <c r="K1152" s="68" t="s">
        <v>44</v>
      </c>
      <c r="L1152" s="68" t="s">
        <v>44</v>
      </c>
      <c r="M1152" s="68" t="s">
        <v>44</v>
      </c>
      <c r="N1152" s="68" t="s">
        <v>44</v>
      </c>
      <c r="O1152" s="68" t="s">
        <v>44</v>
      </c>
      <c r="P1152" s="68" t="s">
        <v>44</v>
      </c>
      <c r="Q1152" s="44">
        <f>COUNTIF(F1152:P1152,"ENTREGUE")/COUNTA(MESES[[#This Row],[FEV]:[DEZ]])</f>
        <v>1</v>
      </c>
    </row>
    <row r="1153" spans="1:17" s="39" customFormat="1" ht="15" customHeight="1" x14ac:dyDescent="0.25">
      <c r="A1153" s="85" t="s">
        <v>25</v>
      </c>
      <c r="B1153" s="79" t="s">
        <v>1238</v>
      </c>
      <c r="C1153" s="82">
        <v>33030987</v>
      </c>
      <c r="D1153" s="92" t="s">
        <v>1239</v>
      </c>
      <c r="E1153" s="68" t="s">
        <v>44</v>
      </c>
      <c r="F1153" s="68" t="s">
        <v>44</v>
      </c>
      <c r="G1153" s="68" t="s">
        <v>44</v>
      </c>
      <c r="H1153" s="68" t="s">
        <v>44</v>
      </c>
      <c r="I1153" s="68" t="s">
        <v>44</v>
      </c>
      <c r="J1153" s="68" t="s">
        <v>44</v>
      </c>
      <c r="K1153" s="68" t="s">
        <v>44</v>
      </c>
      <c r="L1153" s="68" t="s">
        <v>44</v>
      </c>
      <c r="M1153" s="68" t="s">
        <v>44</v>
      </c>
      <c r="N1153" s="68" t="s">
        <v>44</v>
      </c>
      <c r="O1153" s="68" t="s">
        <v>44</v>
      </c>
      <c r="P1153" s="68" t="s">
        <v>44</v>
      </c>
      <c r="Q1153" s="44">
        <f>COUNTIF(F1153:P1153,"ENTREGUE")/COUNTA(MESES[[#This Row],[FEV]:[DEZ]])</f>
        <v>1</v>
      </c>
    </row>
    <row r="1154" spans="1:17" s="39" customFormat="1" ht="15" customHeight="1" x14ac:dyDescent="0.25">
      <c r="A1154" s="85" t="s">
        <v>25</v>
      </c>
      <c r="B1154" s="79" t="s">
        <v>1238</v>
      </c>
      <c r="C1154" s="82">
        <v>33097941</v>
      </c>
      <c r="D1154" s="92" t="s">
        <v>1240</v>
      </c>
      <c r="E1154" s="68" t="s">
        <v>44</v>
      </c>
      <c r="F1154" s="68" t="s">
        <v>44</v>
      </c>
      <c r="G1154" s="68" t="s">
        <v>44</v>
      </c>
      <c r="H1154" s="68" t="s">
        <v>44</v>
      </c>
      <c r="I1154" s="68" t="s">
        <v>44</v>
      </c>
      <c r="J1154" s="68" t="s">
        <v>44</v>
      </c>
      <c r="K1154" s="68" t="s">
        <v>44</v>
      </c>
      <c r="L1154" s="68" t="s">
        <v>44</v>
      </c>
      <c r="M1154" s="68" t="s">
        <v>44</v>
      </c>
      <c r="N1154" s="68" t="s">
        <v>44</v>
      </c>
      <c r="O1154" s="68" t="s">
        <v>44</v>
      </c>
      <c r="P1154" s="68" t="s">
        <v>44</v>
      </c>
      <c r="Q1154" s="44">
        <f>COUNTIF(F1154:P1154,"ENTREGUE")/COUNTA(MESES[[#This Row],[FEV]:[DEZ]])</f>
        <v>1</v>
      </c>
    </row>
    <row r="1155" spans="1:17" s="39" customFormat="1" ht="15" customHeight="1" x14ac:dyDescent="0.25">
      <c r="A1155" s="85" t="s">
        <v>25</v>
      </c>
      <c r="B1155" s="79" t="s">
        <v>1241</v>
      </c>
      <c r="C1155" s="82">
        <v>33030626</v>
      </c>
      <c r="D1155" s="92" t="s">
        <v>1242</v>
      </c>
      <c r="E1155" s="68" t="s">
        <v>45</v>
      </c>
      <c r="F1155" s="68" t="s">
        <v>45</v>
      </c>
      <c r="G1155" s="68" t="s">
        <v>45</v>
      </c>
      <c r="H1155" s="68" t="s">
        <v>45</v>
      </c>
      <c r="I1155" s="68" t="s">
        <v>45</v>
      </c>
      <c r="J1155" s="68" t="s">
        <v>45</v>
      </c>
      <c r="K1155" s="68" t="s">
        <v>45</v>
      </c>
      <c r="L1155" s="68" t="s">
        <v>45</v>
      </c>
      <c r="M1155" s="68" t="s">
        <v>45</v>
      </c>
      <c r="N1155" s="68" t="s">
        <v>45</v>
      </c>
      <c r="O1155" s="68" t="s">
        <v>45</v>
      </c>
      <c r="P1155" s="68" t="s">
        <v>45</v>
      </c>
      <c r="Q1155" s="44">
        <f>COUNTIF(F1155:P1155,"ENTREGUE")/COUNTA(MESES[[#This Row],[FEV]:[DEZ]])</f>
        <v>0</v>
      </c>
    </row>
    <row r="1156" spans="1:17" s="39" customFormat="1" ht="15" customHeight="1" x14ac:dyDescent="0.25">
      <c r="A1156" s="85" t="s">
        <v>25</v>
      </c>
      <c r="B1156" s="79" t="s">
        <v>1241</v>
      </c>
      <c r="C1156" s="82">
        <v>33030901</v>
      </c>
      <c r="D1156" s="92" t="s">
        <v>1243</v>
      </c>
      <c r="E1156" s="68" t="s">
        <v>44</v>
      </c>
      <c r="F1156" s="68" t="s">
        <v>44</v>
      </c>
      <c r="G1156" s="68" t="s">
        <v>44</v>
      </c>
      <c r="H1156" s="68" t="s">
        <v>44</v>
      </c>
      <c r="I1156" s="68" t="s">
        <v>44</v>
      </c>
      <c r="J1156" s="68" t="s">
        <v>44</v>
      </c>
      <c r="K1156" s="68" t="s">
        <v>44</v>
      </c>
      <c r="L1156" s="68" t="s">
        <v>44</v>
      </c>
      <c r="M1156" s="68" t="s">
        <v>44</v>
      </c>
      <c r="N1156" s="68" t="s">
        <v>44</v>
      </c>
      <c r="O1156" s="68" t="s">
        <v>44</v>
      </c>
      <c r="P1156" s="68" t="s">
        <v>44</v>
      </c>
      <c r="Q1156" s="44">
        <f>COUNTIF(F1156:P1156,"ENTREGUE")/COUNTA(MESES[[#This Row],[FEV]:[DEZ]])</f>
        <v>1</v>
      </c>
    </row>
    <row r="1157" spans="1:17" s="39" customFormat="1" ht="15" customHeight="1" x14ac:dyDescent="0.25">
      <c r="A1157" s="85" t="s">
        <v>25</v>
      </c>
      <c r="B1157" s="79" t="s">
        <v>1241</v>
      </c>
      <c r="C1157" s="82">
        <v>33031142</v>
      </c>
      <c r="D1157" s="92" t="s">
        <v>1244</v>
      </c>
      <c r="E1157" s="68" t="s">
        <v>44</v>
      </c>
      <c r="F1157" s="68" t="s">
        <v>44</v>
      </c>
      <c r="G1157" s="68" t="s">
        <v>44</v>
      </c>
      <c r="H1157" s="68" t="s">
        <v>44</v>
      </c>
      <c r="I1157" s="68" t="s">
        <v>44</v>
      </c>
      <c r="J1157" s="68" t="s">
        <v>44</v>
      </c>
      <c r="K1157" s="68" t="s">
        <v>44</v>
      </c>
      <c r="L1157" s="68" t="s">
        <v>44</v>
      </c>
      <c r="M1157" s="68" t="s">
        <v>45</v>
      </c>
      <c r="N1157" s="68" t="s">
        <v>45</v>
      </c>
      <c r="O1157" s="68" t="s">
        <v>45</v>
      </c>
      <c r="P1157" s="68" t="s">
        <v>45</v>
      </c>
      <c r="Q1157" s="44">
        <f>COUNTIF(F1157:P1157,"ENTREGUE")/COUNTA(MESES[[#This Row],[FEV]:[DEZ]])</f>
        <v>0.63636363636363635</v>
      </c>
    </row>
    <row r="1158" spans="1:17" s="39" customFormat="1" ht="15" customHeight="1" x14ac:dyDescent="0.25">
      <c r="A1158" s="85" t="s">
        <v>25</v>
      </c>
      <c r="B1158" s="79" t="s">
        <v>1245</v>
      </c>
      <c r="C1158" s="82">
        <v>33032130</v>
      </c>
      <c r="D1158" s="92" t="s">
        <v>1246</v>
      </c>
      <c r="E1158" s="68" t="s">
        <v>45</v>
      </c>
      <c r="F1158" s="68" t="s">
        <v>45</v>
      </c>
      <c r="G1158" s="68" t="s">
        <v>45</v>
      </c>
      <c r="H1158" s="68" t="s">
        <v>45</v>
      </c>
      <c r="I1158" s="68" t="s">
        <v>45</v>
      </c>
      <c r="J1158" s="68" t="s">
        <v>45</v>
      </c>
      <c r="K1158" s="68" t="s">
        <v>45</v>
      </c>
      <c r="L1158" s="68" t="s">
        <v>45</v>
      </c>
      <c r="M1158" s="68" t="s">
        <v>45</v>
      </c>
      <c r="N1158" s="68" t="s">
        <v>45</v>
      </c>
      <c r="O1158" s="68" t="s">
        <v>45</v>
      </c>
      <c r="P1158" s="68" t="s">
        <v>45</v>
      </c>
      <c r="Q1158" s="44">
        <f>COUNTIF(F1158:P1158,"ENTREGUE")/COUNTA(MESES[[#This Row],[FEV]:[DEZ]])</f>
        <v>0</v>
      </c>
    </row>
    <row r="1159" spans="1:17" s="39" customFormat="1" ht="15" customHeight="1" x14ac:dyDescent="0.25">
      <c r="A1159" s="85" t="s">
        <v>25</v>
      </c>
      <c r="B1159" s="79" t="s">
        <v>1247</v>
      </c>
      <c r="C1159" s="82">
        <v>33031185</v>
      </c>
      <c r="D1159" s="92" t="s">
        <v>1248</v>
      </c>
      <c r="E1159" s="68" t="s">
        <v>44</v>
      </c>
      <c r="F1159" s="68" t="s">
        <v>44</v>
      </c>
      <c r="G1159" s="68" t="s">
        <v>44</v>
      </c>
      <c r="H1159" s="68" t="s">
        <v>44</v>
      </c>
      <c r="I1159" s="68" t="s">
        <v>44</v>
      </c>
      <c r="J1159" s="68" t="s">
        <v>44</v>
      </c>
      <c r="K1159" s="68" t="s">
        <v>44</v>
      </c>
      <c r="L1159" s="68" t="s">
        <v>44</v>
      </c>
      <c r="M1159" s="68" t="s">
        <v>44</v>
      </c>
      <c r="N1159" s="68" t="s">
        <v>44</v>
      </c>
      <c r="O1159" s="68" t="s">
        <v>44</v>
      </c>
      <c r="P1159" s="68" t="s">
        <v>44</v>
      </c>
      <c r="Q1159" s="44">
        <f>COUNTIF(F1159:P1159,"ENTREGUE")/COUNTA(MESES[[#This Row],[FEV]:[DEZ]])</f>
        <v>1</v>
      </c>
    </row>
    <row r="1160" spans="1:17" s="39" customFormat="1" ht="15" customHeight="1" x14ac:dyDescent="0.25">
      <c r="A1160" s="85" t="s">
        <v>25</v>
      </c>
      <c r="B1160" s="79" t="s">
        <v>1249</v>
      </c>
      <c r="C1160" s="82">
        <v>33031380</v>
      </c>
      <c r="D1160" s="92" t="s">
        <v>1250</v>
      </c>
      <c r="E1160" s="68" t="s">
        <v>44</v>
      </c>
      <c r="F1160" s="68" t="s">
        <v>44</v>
      </c>
      <c r="G1160" s="68" t="s">
        <v>44</v>
      </c>
      <c r="H1160" s="68" t="s">
        <v>44</v>
      </c>
      <c r="I1160" s="68" t="s">
        <v>44</v>
      </c>
      <c r="J1160" s="68" t="s">
        <v>44</v>
      </c>
      <c r="K1160" s="68" t="s">
        <v>44</v>
      </c>
      <c r="L1160" s="68" t="s">
        <v>44</v>
      </c>
      <c r="M1160" s="68" t="s">
        <v>44</v>
      </c>
      <c r="N1160" s="68" t="s">
        <v>44</v>
      </c>
      <c r="O1160" s="68" t="s">
        <v>44</v>
      </c>
      <c r="P1160" s="68" t="s">
        <v>44</v>
      </c>
      <c r="Q1160" s="44">
        <f>COUNTIF(F1160:P1160,"ENTREGUE")/COUNTA(MESES[[#This Row],[FEV]:[DEZ]])</f>
        <v>1</v>
      </c>
    </row>
    <row r="1161" spans="1:17" s="39" customFormat="1" ht="15" customHeight="1" x14ac:dyDescent="0.25">
      <c r="A1161" s="85" t="s">
        <v>25</v>
      </c>
      <c r="B1161" s="79" t="s">
        <v>1249</v>
      </c>
      <c r="C1161" s="82">
        <v>33031401</v>
      </c>
      <c r="D1161" s="92" t="s">
        <v>1251</v>
      </c>
      <c r="E1161" s="68" t="s">
        <v>44</v>
      </c>
      <c r="F1161" s="68" t="s">
        <v>44</v>
      </c>
      <c r="G1161" s="68" t="s">
        <v>44</v>
      </c>
      <c r="H1161" s="68" t="s">
        <v>44</v>
      </c>
      <c r="I1161" s="68" t="s">
        <v>44</v>
      </c>
      <c r="J1161" s="68" t="s">
        <v>44</v>
      </c>
      <c r="K1161" s="68" t="s">
        <v>44</v>
      </c>
      <c r="L1161" s="68" t="s">
        <v>44</v>
      </c>
      <c r="M1161" s="68" t="s">
        <v>44</v>
      </c>
      <c r="N1161" s="68" t="s">
        <v>44</v>
      </c>
      <c r="O1161" s="68" t="s">
        <v>44</v>
      </c>
      <c r="P1161" s="68" t="s">
        <v>44</v>
      </c>
      <c r="Q1161" s="44">
        <f>COUNTIF(F1161:P1161,"ENTREGUE")/COUNTA(MESES[[#This Row],[FEV]:[DEZ]])</f>
        <v>1</v>
      </c>
    </row>
    <row r="1162" spans="1:17" s="39" customFormat="1" ht="15" customHeight="1" x14ac:dyDescent="0.25">
      <c r="A1162" s="85" t="s">
        <v>25</v>
      </c>
      <c r="B1162" s="79" t="s">
        <v>1249</v>
      </c>
      <c r="C1162" s="82">
        <v>33031428</v>
      </c>
      <c r="D1162" s="92" t="s">
        <v>1252</v>
      </c>
      <c r="E1162" s="68" t="s">
        <v>44</v>
      </c>
      <c r="F1162" s="68" t="s">
        <v>44</v>
      </c>
      <c r="G1162" s="68" t="s">
        <v>44</v>
      </c>
      <c r="H1162" s="68" t="s">
        <v>44</v>
      </c>
      <c r="I1162" s="68" t="s">
        <v>44</v>
      </c>
      <c r="J1162" s="68" t="s">
        <v>44</v>
      </c>
      <c r="K1162" s="68" t="s">
        <v>44</v>
      </c>
      <c r="L1162" s="68" t="s">
        <v>44</v>
      </c>
      <c r="M1162" s="68" t="s">
        <v>44</v>
      </c>
      <c r="N1162" s="68" t="s">
        <v>44</v>
      </c>
      <c r="O1162" s="68" t="s">
        <v>44</v>
      </c>
      <c r="P1162" s="68" t="s">
        <v>44</v>
      </c>
      <c r="Q1162" s="44">
        <f>COUNTIF(F1162:P1162,"ENTREGUE")/COUNTA(MESES[[#This Row],[FEV]:[DEZ]])</f>
        <v>1</v>
      </c>
    </row>
    <row r="1163" spans="1:17" s="39" customFormat="1" ht="15" customHeight="1" x14ac:dyDescent="0.25">
      <c r="A1163" s="85" t="s">
        <v>25</v>
      </c>
      <c r="B1163" s="79" t="s">
        <v>1249</v>
      </c>
      <c r="C1163" s="82">
        <v>33031479</v>
      </c>
      <c r="D1163" s="92" t="s">
        <v>1253</v>
      </c>
      <c r="E1163" s="68" t="s">
        <v>44</v>
      </c>
      <c r="F1163" s="68" t="s">
        <v>44</v>
      </c>
      <c r="G1163" s="68" t="s">
        <v>44</v>
      </c>
      <c r="H1163" s="68" t="s">
        <v>44</v>
      </c>
      <c r="I1163" s="68" t="s">
        <v>44</v>
      </c>
      <c r="J1163" s="68" t="s">
        <v>44</v>
      </c>
      <c r="K1163" s="68" t="s">
        <v>44</v>
      </c>
      <c r="L1163" s="68" t="s">
        <v>44</v>
      </c>
      <c r="M1163" s="68" t="s">
        <v>44</v>
      </c>
      <c r="N1163" s="68" t="s">
        <v>44</v>
      </c>
      <c r="O1163" s="68" t="s">
        <v>44</v>
      </c>
      <c r="P1163" s="68" t="s">
        <v>44</v>
      </c>
      <c r="Q1163" s="44">
        <f>COUNTIF(F1163:P1163,"ENTREGUE")/COUNTA(MESES[[#This Row],[FEV]:[DEZ]])</f>
        <v>1</v>
      </c>
    </row>
    <row r="1164" spans="1:17" s="39" customFormat="1" ht="15" customHeight="1" x14ac:dyDescent="0.25">
      <c r="A1164" s="85" t="s">
        <v>25</v>
      </c>
      <c r="B1164" s="79" t="s">
        <v>1249</v>
      </c>
      <c r="C1164" s="82">
        <v>33031509</v>
      </c>
      <c r="D1164" s="92" t="s">
        <v>1254</v>
      </c>
      <c r="E1164" s="68" t="s">
        <v>44</v>
      </c>
      <c r="F1164" s="68" t="s">
        <v>44</v>
      </c>
      <c r="G1164" s="68" t="s">
        <v>44</v>
      </c>
      <c r="H1164" s="68" t="s">
        <v>44</v>
      </c>
      <c r="I1164" s="68" t="s">
        <v>44</v>
      </c>
      <c r="J1164" s="68" t="s">
        <v>44</v>
      </c>
      <c r="K1164" s="68" t="s">
        <v>44</v>
      </c>
      <c r="L1164" s="68" t="s">
        <v>44</v>
      </c>
      <c r="M1164" s="68" t="s">
        <v>44</v>
      </c>
      <c r="N1164" s="68" t="s">
        <v>44</v>
      </c>
      <c r="O1164" s="68" t="s">
        <v>44</v>
      </c>
      <c r="P1164" s="68" t="s">
        <v>44</v>
      </c>
      <c r="Q1164" s="44">
        <f>COUNTIF(F1164:P1164,"ENTREGUE")/COUNTA(MESES[[#This Row],[FEV]:[DEZ]])</f>
        <v>1</v>
      </c>
    </row>
    <row r="1165" spans="1:17" s="39" customFormat="1" ht="15" customHeight="1" x14ac:dyDescent="0.25">
      <c r="A1165" s="85" t="s">
        <v>25</v>
      </c>
      <c r="B1165" s="79" t="s">
        <v>1249</v>
      </c>
      <c r="C1165" s="82">
        <v>33031711</v>
      </c>
      <c r="D1165" s="92" t="s">
        <v>1255</v>
      </c>
      <c r="E1165" s="68" t="s">
        <v>44</v>
      </c>
      <c r="F1165" s="68" t="s">
        <v>44</v>
      </c>
      <c r="G1165" s="68" t="s">
        <v>44</v>
      </c>
      <c r="H1165" s="68" t="s">
        <v>44</v>
      </c>
      <c r="I1165" s="68" t="s">
        <v>44</v>
      </c>
      <c r="J1165" s="68" t="s">
        <v>44</v>
      </c>
      <c r="K1165" s="68" t="s">
        <v>44</v>
      </c>
      <c r="L1165" s="68" t="s">
        <v>44</v>
      </c>
      <c r="M1165" s="68" t="s">
        <v>44</v>
      </c>
      <c r="N1165" s="68" t="s">
        <v>44</v>
      </c>
      <c r="O1165" s="68" t="s">
        <v>44</v>
      </c>
      <c r="P1165" s="68" t="s">
        <v>44</v>
      </c>
      <c r="Q1165" s="44">
        <f>COUNTIF(F1165:P1165,"ENTREGUE")/COUNTA(MESES[[#This Row],[FEV]:[DEZ]])</f>
        <v>1</v>
      </c>
    </row>
    <row r="1166" spans="1:17" s="39" customFormat="1" ht="15" customHeight="1" x14ac:dyDescent="0.25">
      <c r="A1166" s="85" t="s">
        <v>25</v>
      </c>
      <c r="B1166" s="79" t="s">
        <v>1249</v>
      </c>
      <c r="C1166" s="82">
        <v>33031720</v>
      </c>
      <c r="D1166" s="92" t="s">
        <v>737</v>
      </c>
      <c r="E1166" s="68" t="s">
        <v>44</v>
      </c>
      <c r="F1166" s="68" t="s">
        <v>44</v>
      </c>
      <c r="G1166" s="68" t="s">
        <v>44</v>
      </c>
      <c r="H1166" s="68" t="s">
        <v>44</v>
      </c>
      <c r="I1166" s="68" t="s">
        <v>44</v>
      </c>
      <c r="J1166" s="68" t="s">
        <v>44</v>
      </c>
      <c r="K1166" s="68" t="s">
        <v>44</v>
      </c>
      <c r="L1166" s="68" t="s">
        <v>44</v>
      </c>
      <c r="M1166" s="68" t="s">
        <v>44</v>
      </c>
      <c r="N1166" s="68" t="s">
        <v>44</v>
      </c>
      <c r="O1166" s="68" t="s">
        <v>44</v>
      </c>
      <c r="P1166" s="68" t="s">
        <v>44</v>
      </c>
      <c r="Q1166" s="44">
        <f>COUNTIF(F1166:P1166,"ENTREGUE")/COUNTA(MESES[[#This Row],[FEV]:[DEZ]])</f>
        <v>1</v>
      </c>
    </row>
    <row r="1167" spans="1:17" s="39" customFormat="1" ht="15" customHeight="1" x14ac:dyDescent="0.25">
      <c r="A1167" s="85" t="s">
        <v>25</v>
      </c>
      <c r="B1167" s="79" t="s">
        <v>1249</v>
      </c>
      <c r="C1167" s="82">
        <v>33031738</v>
      </c>
      <c r="D1167" s="92" t="s">
        <v>1256</v>
      </c>
      <c r="E1167" s="68" t="s">
        <v>44</v>
      </c>
      <c r="F1167" s="68" t="s">
        <v>44</v>
      </c>
      <c r="G1167" s="68" t="s">
        <v>44</v>
      </c>
      <c r="H1167" s="68" t="s">
        <v>44</v>
      </c>
      <c r="I1167" s="68" t="s">
        <v>44</v>
      </c>
      <c r="J1167" s="68" t="s">
        <v>44</v>
      </c>
      <c r="K1167" s="68" t="s">
        <v>44</v>
      </c>
      <c r="L1167" s="68" t="s">
        <v>44</v>
      </c>
      <c r="M1167" s="68" t="s">
        <v>44</v>
      </c>
      <c r="N1167" s="68" t="s">
        <v>44</v>
      </c>
      <c r="O1167" s="68" t="s">
        <v>44</v>
      </c>
      <c r="P1167" s="68" t="s">
        <v>44</v>
      </c>
      <c r="Q1167" s="44">
        <f>COUNTIF(F1167:P1167,"ENTREGUE")/COUNTA(MESES[[#This Row],[FEV]:[DEZ]])</f>
        <v>1</v>
      </c>
    </row>
    <row r="1168" spans="1:17" s="39" customFormat="1" ht="15" customHeight="1" x14ac:dyDescent="0.25">
      <c r="A1168" s="85" t="s">
        <v>25</v>
      </c>
      <c r="B1168" s="79" t="s">
        <v>1249</v>
      </c>
      <c r="C1168" s="82">
        <v>33031843</v>
      </c>
      <c r="D1168" s="92" t="s">
        <v>1257</v>
      </c>
      <c r="E1168" s="68" t="s">
        <v>44</v>
      </c>
      <c r="F1168" s="68" t="s">
        <v>44</v>
      </c>
      <c r="G1168" s="68" t="s">
        <v>44</v>
      </c>
      <c r="H1168" s="68" t="s">
        <v>44</v>
      </c>
      <c r="I1168" s="68" t="s">
        <v>44</v>
      </c>
      <c r="J1168" s="68" t="s">
        <v>44</v>
      </c>
      <c r="K1168" s="68" t="s">
        <v>44</v>
      </c>
      <c r="L1168" s="68" t="s">
        <v>44</v>
      </c>
      <c r="M1168" s="68" t="s">
        <v>44</v>
      </c>
      <c r="N1168" s="68" t="s">
        <v>44</v>
      </c>
      <c r="O1168" s="68" t="s">
        <v>44</v>
      </c>
      <c r="P1168" s="68" t="s">
        <v>44</v>
      </c>
      <c r="Q1168" s="44">
        <f>COUNTIF(F1168:P1168,"ENTREGUE")/COUNTA(MESES[[#This Row],[FEV]:[DEZ]])</f>
        <v>1</v>
      </c>
    </row>
    <row r="1169" spans="1:17" s="39" customFormat="1" ht="15" customHeight="1" x14ac:dyDescent="0.25">
      <c r="A1169" s="85" t="s">
        <v>25</v>
      </c>
      <c r="B1169" s="79" t="s">
        <v>1249</v>
      </c>
      <c r="C1169" s="82">
        <v>33097798</v>
      </c>
      <c r="D1169" s="92" t="s">
        <v>1258</v>
      </c>
      <c r="E1169" s="68" t="s">
        <v>44</v>
      </c>
      <c r="F1169" s="68" t="s">
        <v>44</v>
      </c>
      <c r="G1169" s="68" t="s">
        <v>44</v>
      </c>
      <c r="H1169" s="68" t="s">
        <v>44</v>
      </c>
      <c r="I1169" s="68" t="s">
        <v>44</v>
      </c>
      <c r="J1169" s="68" t="s">
        <v>44</v>
      </c>
      <c r="K1169" s="68" t="s">
        <v>44</v>
      </c>
      <c r="L1169" s="68" t="s">
        <v>44</v>
      </c>
      <c r="M1169" s="68" t="s">
        <v>44</v>
      </c>
      <c r="N1169" s="68" t="s">
        <v>44</v>
      </c>
      <c r="O1169" s="68" t="s">
        <v>44</v>
      </c>
      <c r="P1169" s="68" t="s">
        <v>44</v>
      </c>
      <c r="Q1169" s="44">
        <f>COUNTIF(F1169:P1169,"ENTREGUE")/COUNTA(MESES[[#This Row],[FEV]:[DEZ]])</f>
        <v>1</v>
      </c>
    </row>
    <row r="1170" spans="1:17" s="39" customFormat="1" ht="15" customHeight="1" x14ac:dyDescent="0.25">
      <c r="A1170" s="85" t="s">
        <v>25</v>
      </c>
      <c r="B1170" s="79" t="s">
        <v>1249</v>
      </c>
      <c r="C1170" s="82">
        <v>33115001</v>
      </c>
      <c r="D1170" s="92" t="s">
        <v>1259</v>
      </c>
      <c r="E1170" s="68" t="s">
        <v>44</v>
      </c>
      <c r="F1170" s="68" t="s">
        <v>44</v>
      </c>
      <c r="G1170" s="68" t="s">
        <v>44</v>
      </c>
      <c r="H1170" s="68" t="s">
        <v>44</v>
      </c>
      <c r="I1170" s="68" t="s">
        <v>44</v>
      </c>
      <c r="J1170" s="68" t="s">
        <v>44</v>
      </c>
      <c r="K1170" s="68" t="s">
        <v>44</v>
      </c>
      <c r="L1170" s="68" t="s">
        <v>44</v>
      </c>
      <c r="M1170" s="68" t="s">
        <v>44</v>
      </c>
      <c r="N1170" s="68" t="s">
        <v>44</v>
      </c>
      <c r="O1170" s="68" t="s">
        <v>44</v>
      </c>
      <c r="P1170" s="68" t="s">
        <v>44</v>
      </c>
      <c r="Q1170" s="44">
        <f>COUNTIF(F1170:P1170,"ENTREGUE")/COUNTA(MESES[[#This Row],[FEV]:[DEZ]])</f>
        <v>1</v>
      </c>
    </row>
    <row r="1171" spans="1:17" s="39" customFormat="1" ht="15" customHeight="1" x14ac:dyDescent="0.25">
      <c r="A1171" s="85" t="s">
        <v>25</v>
      </c>
      <c r="B1171" s="79" t="s">
        <v>1260</v>
      </c>
      <c r="C1171" s="82">
        <v>33032220</v>
      </c>
      <c r="D1171" s="92" t="s">
        <v>1261</v>
      </c>
      <c r="E1171" s="68" t="s">
        <v>44</v>
      </c>
      <c r="F1171" s="68" t="s">
        <v>44</v>
      </c>
      <c r="G1171" s="68" t="s">
        <v>44</v>
      </c>
      <c r="H1171" s="68" t="s">
        <v>44</v>
      </c>
      <c r="I1171" s="68" t="s">
        <v>44</v>
      </c>
      <c r="J1171" s="68" t="s">
        <v>44</v>
      </c>
      <c r="K1171" s="68" t="s">
        <v>44</v>
      </c>
      <c r="L1171" s="68" t="s">
        <v>44</v>
      </c>
      <c r="M1171" s="68" t="s">
        <v>44</v>
      </c>
      <c r="N1171" s="68" t="s">
        <v>44</v>
      </c>
      <c r="O1171" s="68" t="s">
        <v>44</v>
      </c>
      <c r="P1171" s="68" t="s">
        <v>44</v>
      </c>
      <c r="Q1171" s="44">
        <f>COUNTIF(F1171:P1171,"ENTREGUE")/COUNTA(MESES[[#This Row],[FEV]:[DEZ]])</f>
        <v>1</v>
      </c>
    </row>
    <row r="1172" spans="1:17" s="39" customFormat="1" ht="15" customHeight="1" x14ac:dyDescent="0.25">
      <c r="A1172" s="85" t="s">
        <v>25</v>
      </c>
      <c r="B1172" s="79" t="s">
        <v>1260</v>
      </c>
      <c r="C1172" s="82">
        <v>33032360</v>
      </c>
      <c r="D1172" s="92" t="s">
        <v>1262</v>
      </c>
      <c r="E1172" s="68" t="s">
        <v>44</v>
      </c>
      <c r="F1172" s="68" t="s">
        <v>44</v>
      </c>
      <c r="G1172" s="68" t="s">
        <v>44</v>
      </c>
      <c r="H1172" s="68" t="s">
        <v>44</v>
      </c>
      <c r="I1172" s="68" t="s">
        <v>44</v>
      </c>
      <c r="J1172" s="68" t="s">
        <v>44</v>
      </c>
      <c r="K1172" s="68" t="s">
        <v>44</v>
      </c>
      <c r="L1172" s="68" t="s">
        <v>44</v>
      </c>
      <c r="M1172" s="68" t="s">
        <v>44</v>
      </c>
      <c r="N1172" s="68" t="s">
        <v>44</v>
      </c>
      <c r="O1172" s="68" t="s">
        <v>44</v>
      </c>
      <c r="P1172" s="68" t="s">
        <v>44</v>
      </c>
      <c r="Q1172" s="44">
        <f>COUNTIF(F1172:P1172,"ENTREGUE")/COUNTA(MESES[[#This Row],[FEV]:[DEZ]])</f>
        <v>1</v>
      </c>
    </row>
    <row r="1173" spans="1:17" s="39" customFormat="1" ht="15" customHeight="1" x14ac:dyDescent="0.25">
      <c r="A1173" s="85" t="s">
        <v>25</v>
      </c>
      <c r="B1173" s="79" t="s">
        <v>1260</v>
      </c>
      <c r="C1173" s="82">
        <v>33032459</v>
      </c>
      <c r="D1173" s="92" t="s">
        <v>1263</v>
      </c>
      <c r="E1173" s="68" t="s">
        <v>44</v>
      </c>
      <c r="F1173" s="68" t="s">
        <v>44</v>
      </c>
      <c r="G1173" s="68" t="s">
        <v>44</v>
      </c>
      <c r="H1173" s="68" t="s">
        <v>44</v>
      </c>
      <c r="I1173" s="68" t="s">
        <v>44</v>
      </c>
      <c r="J1173" s="68" t="s">
        <v>44</v>
      </c>
      <c r="K1173" s="68" t="s">
        <v>44</v>
      </c>
      <c r="L1173" s="68" t="s">
        <v>44</v>
      </c>
      <c r="M1173" s="68" t="s">
        <v>44</v>
      </c>
      <c r="N1173" s="68" t="s">
        <v>44</v>
      </c>
      <c r="O1173" s="68" t="s">
        <v>44</v>
      </c>
      <c r="P1173" s="68" t="s">
        <v>44</v>
      </c>
      <c r="Q1173" s="44">
        <f>COUNTIF(F1173:P1173,"ENTREGUE")/COUNTA(MESES[[#This Row],[FEV]:[DEZ]])</f>
        <v>1</v>
      </c>
    </row>
    <row r="1174" spans="1:17" s="39" customFormat="1" ht="15" customHeight="1" x14ac:dyDescent="0.25">
      <c r="A1174" s="85" t="s">
        <v>25</v>
      </c>
      <c r="B1174" s="79" t="s">
        <v>209</v>
      </c>
      <c r="C1174" s="82">
        <v>33032718</v>
      </c>
      <c r="D1174" s="92" t="s">
        <v>1264</v>
      </c>
      <c r="E1174" s="68" t="s">
        <v>44</v>
      </c>
      <c r="F1174" s="68" t="s">
        <v>44</v>
      </c>
      <c r="G1174" s="68" t="s">
        <v>44</v>
      </c>
      <c r="H1174" s="68" t="s">
        <v>44</v>
      </c>
      <c r="I1174" s="68" t="s">
        <v>44</v>
      </c>
      <c r="J1174" s="68" t="s">
        <v>44</v>
      </c>
      <c r="K1174" s="68" t="s">
        <v>44</v>
      </c>
      <c r="L1174" s="68" t="s">
        <v>44</v>
      </c>
      <c r="M1174" s="68" t="s">
        <v>44</v>
      </c>
      <c r="N1174" s="68" t="s">
        <v>44</v>
      </c>
      <c r="O1174" s="68" t="s">
        <v>44</v>
      </c>
      <c r="P1174" s="68" t="s">
        <v>44</v>
      </c>
      <c r="Q1174" s="44">
        <f>COUNTIF(F1174:P1174,"ENTREGUE")/COUNTA(MESES[[#This Row],[FEV]:[DEZ]])</f>
        <v>1</v>
      </c>
    </row>
    <row r="1175" spans="1:17" s="39" customFormat="1" ht="15" customHeight="1" x14ac:dyDescent="0.25">
      <c r="A1175" s="85" t="s">
        <v>25</v>
      </c>
      <c r="B1175" s="79" t="s">
        <v>209</v>
      </c>
      <c r="C1175" s="82">
        <v>33032734</v>
      </c>
      <c r="D1175" s="127" t="s">
        <v>1265</v>
      </c>
      <c r="E1175" s="68" t="s">
        <v>44</v>
      </c>
      <c r="F1175" s="68" t="s">
        <v>44</v>
      </c>
      <c r="G1175" s="68" t="s">
        <v>44</v>
      </c>
      <c r="H1175" s="68" t="s">
        <v>44</v>
      </c>
      <c r="I1175" s="68" t="s">
        <v>44</v>
      </c>
      <c r="J1175" s="68" t="s">
        <v>44</v>
      </c>
      <c r="K1175" s="68" t="s">
        <v>44</v>
      </c>
      <c r="L1175" s="68" t="s">
        <v>44</v>
      </c>
      <c r="M1175" s="68" t="s">
        <v>44</v>
      </c>
      <c r="N1175" s="68" t="s">
        <v>44</v>
      </c>
      <c r="O1175" s="68" t="s">
        <v>44</v>
      </c>
      <c r="P1175" s="68" t="s">
        <v>44</v>
      </c>
      <c r="Q1175" s="44">
        <f>COUNTIF(F1175:P1175,"ENTREGUE")/COUNTA(MESES[[#This Row],[FEV]:[DEZ]])</f>
        <v>1</v>
      </c>
    </row>
    <row r="1176" spans="1:17" s="39" customFormat="1" ht="15" customHeight="1" x14ac:dyDescent="0.25">
      <c r="A1176" s="85" t="s">
        <v>25</v>
      </c>
      <c r="B1176" s="79" t="s">
        <v>209</v>
      </c>
      <c r="C1176" s="82">
        <v>33032742</v>
      </c>
      <c r="D1176" s="127" t="s">
        <v>1266</v>
      </c>
      <c r="E1176" s="68" t="s">
        <v>44</v>
      </c>
      <c r="F1176" s="68" t="s">
        <v>44</v>
      </c>
      <c r="G1176" s="68" t="s">
        <v>44</v>
      </c>
      <c r="H1176" s="68" t="s">
        <v>44</v>
      </c>
      <c r="I1176" s="68" t="s">
        <v>44</v>
      </c>
      <c r="J1176" s="68" t="s">
        <v>44</v>
      </c>
      <c r="K1176" s="68" t="s">
        <v>44</v>
      </c>
      <c r="L1176" s="68" t="s">
        <v>44</v>
      </c>
      <c r="M1176" s="68" t="s">
        <v>44</v>
      </c>
      <c r="N1176" s="68" t="s">
        <v>44</v>
      </c>
      <c r="O1176" s="68" t="s">
        <v>44</v>
      </c>
      <c r="P1176" s="68" t="s">
        <v>44</v>
      </c>
      <c r="Q1176" s="44">
        <f>COUNTIF(F1176:P1176,"ENTREGUE")/COUNTA(MESES[[#This Row],[FEV]:[DEZ]])</f>
        <v>1</v>
      </c>
    </row>
    <row r="1177" spans="1:17" s="39" customFormat="1" ht="15" customHeight="1" x14ac:dyDescent="0.25">
      <c r="A1177" s="85" t="s">
        <v>25</v>
      </c>
      <c r="B1177" s="79" t="s">
        <v>209</v>
      </c>
      <c r="C1177" s="82">
        <v>33032793</v>
      </c>
      <c r="D1177" s="92" t="s">
        <v>648</v>
      </c>
      <c r="E1177" s="68" t="s">
        <v>44</v>
      </c>
      <c r="F1177" s="68" t="s">
        <v>44</v>
      </c>
      <c r="G1177" s="68" t="s">
        <v>44</v>
      </c>
      <c r="H1177" s="68" t="s">
        <v>44</v>
      </c>
      <c r="I1177" s="68" t="s">
        <v>44</v>
      </c>
      <c r="J1177" s="68" t="s">
        <v>44</v>
      </c>
      <c r="K1177" s="68" t="s">
        <v>44</v>
      </c>
      <c r="L1177" s="68" t="s">
        <v>44</v>
      </c>
      <c r="M1177" s="68" t="s">
        <v>44</v>
      </c>
      <c r="N1177" s="68" t="s">
        <v>44</v>
      </c>
      <c r="O1177" s="68" t="s">
        <v>44</v>
      </c>
      <c r="P1177" s="68" t="s">
        <v>44</v>
      </c>
      <c r="Q1177" s="44">
        <f>COUNTIF(F1177:P1177,"ENTREGUE")/COUNTA(MESES[[#This Row],[FEV]:[DEZ]])</f>
        <v>1</v>
      </c>
    </row>
    <row r="1178" spans="1:17" s="39" customFormat="1" ht="15" customHeight="1" x14ac:dyDescent="0.25">
      <c r="A1178" s="85" t="s">
        <v>25</v>
      </c>
      <c r="B1178" s="79" t="s">
        <v>209</v>
      </c>
      <c r="C1178" s="82">
        <v>33032807</v>
      </c>
      <c r="D1178" s="92" t="s">
        <v>1267</v>
      </c>
      <c r="E1178" s="68" t="s">
        <v>44</v>
      </c>
      <c r="F1178" s="68" t="s">
        <v>44</v>
      </c>
      <c r="G1178" s="68" t="s">
        <v>44</v>
      </c>
      <c r="H1178" s="68" t="s">
        <v>44</v>
      </c>
      <c r="I1178" s="68" t="s">
        <v>44</v>
      </c>
      <c r="J1178" s="68" t="s">
        <v>44</v>
      </c>
      <c r="K1178" s="68" t="s">
        <v>44</v>
      </c>
      <c r="L1178" s="68" t="s">
        <v>44</v>
      </c>
      <c r="M1178" s="68" t="s">
        <v>44</v>
      </c>
      <c r="N1178" s="68" t="s">
        <v>44</v>
      </c>
      <c r="O1178" s="68" t="s">
        <v>44</v>
      </c>
      <c r="P1178" s="68" t="s">
        <v>44</v>
      </c>
      <c r="Q1178" s="44">
        <f>COUNTIF(F1178:P1178,"ENTREGUE")/COUNTA(MESES[[#This Row],[FEV]:[DEZ]])</f>
        <v>1</v>
      </c>
    </row>
    <row r="1179" spans="1:17" s="39" customFormat="1" ht="15" customHeight="1" x14ac:dyDescent="0.25">
      <c r="A1179" s="85" t="s">
        <v>25</v>
      </c>
      <c r="B1179" s="79" t="s">
        <v>209</v>
      </c>
      <c r="C1179" s="82">
        <v>33032823</v>
      </c>
      <c r="D1179" s="92" t="s">
        <v>1268</v>
      </c>
      <c r="E1179" s="68" t="s">
        <v>44</v>
      </c>
      <c r="F1179" s="68" t="s">
        <v>44</v>
      </c>
      <c r="G1179" s="68" t="s">
        <v>44</v>
      </c>
      <c r="H1179" s="68" t="s">
        <v>44</v>
      </c>
      <c r="I1179" s="68" t="s">
        <v>44</v>
      </c>
      <c r="J1179" s="68" t="s">
        <v>44</v>
      </c>
      <c r="K1179" s="68" t="s">
        <v>44</v>
      </c>
      <c r="L1179" s="68" t="s">
        <v>44</v>
      </c>
      <c r="M1179" s="68" t="s">
        <v>44</v>
      </c>
      <c r="N1179" s="68" t="s">
        <v>44</v>
      </c>
      <c r="O1179" s="68" t="s">
        <v>44</v>
      </c>
      <c r="P1179" s="68" t="s">
        <v>44</v>
      </c>
      <c r="Q1179" s="44">
        <f>COUNTIF(F1179:P1179,"ENTREGUE")/COUNTA(MESES[[#This Row],[FEV]:[DEZ]])</f>
        <v>1</v>
      </c>
    </row>
    <row r="1180" spans="1:17" s="39" customFormat="1" ht="15" customHeight="1" x14ac:dyDescent="0.25">
      <c r="A1180" s="85" t="s">
        <v>25</v>
      </c>
      <c r="B1180" s="79" t="s">
        <v>209</v>
      </c>
      <c r="C1180" s="82">
        <v>33032939</v>
      </c>
      <c r="D1180" s="92" t="s">
        <v>521</v>
      </c>
      <c r="E1180" s="68" t="s">
        <v>44</v>
      </c>
      <c r="F1180" s="68" t="s">
        <v>44</v>
      </c>
      <c r="G1180" s="68" t="s">
        <v>44</v>
      </c>
      <c r="H1180" s="68" t="s">
        <v>44</v>
      </c>
      <c r="I1180" s="68" t="s">
        <v>44</v>
      </c>
      <c r="J1180" s="68" t="s">
        <v>44</v>
      </c>
      <c r="K1180" s="68" t="s">
        <v>44</v>
      </c>
      <c r="L1180" s="68" t="s">
        <v>44</v>
      </c>
      <c r="M1180" s="68" t="s">
        <v>44</v>
      </c>
      <c r="N1180" s="68" t="s">
        <v>44</v>
      </c>
      <c r="O1180" s="68" t="s">
        <v>44</v>
      </c>
      <c r="P1180" s="68" t="s">
        <v>44</v>
      </c>
      <c r="Q1180" s="44">
        <f>COUNTIF(F1180:P1180,"ENTREGUE")/COUNTA(MESES[[#This Row],[FEV]:[DEZ]])</f>
        <v>1</v>
      </c>
    </row>
    <row r="1181" spans="1:17" s="39" customFormat="1" ht="15" customHeight="1" x14ac:dyDescent="0.25">
      <c r="A1181" s="85" t="s">
        <v>25</v>
      </c>
      <c r="B1181" s="79" t="s">
        <v>209</v>
      </c>
      <c r="C1181" s="82">
        <v>33032998</v>
      </c>
      <c r="D1181" s="92" t="s">
        <v>1269</v>
      </c>
      <c r="E1181" s="68" t="s">
        <v>44</v>
      </c>
      <c r="F1181" s="68" t="s">
        <v>44</v>
      </c>
      <c r="G1181" s="68" t="s">
        <v>44</v>
      </c>
      <c r="H1181" s="68" t="s">
        <v>44</v>
      </c>
      <c r="I1181" s="68" t="s">
        <v>44</v>
      </c>
      <c r="J1181" s="68" t="s">
        <v>44</v>
      </c>
      <c r="K1181" s="68" t="s">
        <v>44</v>
      </c>
      <c r="L1181" s="68" t="s">
        <v>44</v>
      </c>
      <c r="M1181" s="68" t="s">
        <v>44</v>
      </c>
      <c r="N1181" s="68" t="s">
        <v>44</v>
      </c>
      <c r="O1181" s="68" t="s">
        <v>44</v>
      </c>
      <c r="P1181" s="68" t="s">
        <v>44</v>
      </c>
      <c r="Q1181" s="44">
        <f>COUNTIF(F1181:P1181,"ENTREGUE")/COUNTA(MESES[[#This Row],[FEV]:[DEZ]])</f>
        <v>1</v>
      </c>
    </row>
    <row r="1182" spans="1:17" s="39" customFormat="1" ht="15" customHeight="1" x14ac:dyDescent="0.25">
      <c r="A1182" s="85" t="s">
        <v>25</v>
      </c>
      <c r="B1182" s="79" t="s">
        <v>209</v>
      </c>
      <c r="C1182" s="82">
        <v>33032815</v>
      </c>
      <c r="D1182" s="92" t="s">
        <v>1270</v>
      </c>
      <c r="E1182" s="68" t="s">
        <v>45</v>
      </c>
      <c r="F1182" s="68" t="s">
        <v>44</v>
      </c>
      <c r="G1182" s="68" t="s">
        <v>44</v>
      </c>
      <c r="H1182" s="68" t="s">
        <v>44</v>
      </c>
      <c r="I1182" s="68" t="s">
        <v>44</v>
      </c>
      <c r="J1182" s="68" t="s">
        <v>44</v>
      </c>
      <c r="K1182" s="68" t="s">
        <v>44</v>
      </c>
      <c r="L1182" s="68" t="s">
        <v>44</v>
      </c>
      <c r="M1182" s="68" t="s">
        <v>44</v>
      </c>
      <c r="N1182" s="68" t="s">
        <v>44</v>
      </c>
      <c r="O1182" s="68" t="s">
        <v>44</v>
      </c>
      <c r="P1182" s="68" t="s">
        <v>44</v>
      </c>
      <c r="Q1182" s="44">
        <f>COUNTIF(F1182:P1182,"ENTREGUE")/COUNTA(MESES[[#This Row],[FEV]:[DEZ]])</f>
        <v>1</v>
      </c>
    </row>
    <row r="1183" spans="1:17" s="39" customFormat="1" ht="15" customHeight="1" x14ac:dyDescent="0.25">
      <c r="A1183" s="85" t="s">
        <v>25</v>
      </c>
      <c r="B1183" s="79" t="s">
        <v>209</v>
      </c>
      <c r="C1183" s="82">
        <v>33033030</v>
      </c>
      <c r="D1183" s="92" t="s">
        <v>1271</v>
      </c>
      <c r="E1183" s="68" t="s">
        <v>44</v>
      </c>
      <c r="F1183" s="68" t="s">
        <v>44</v>
      </c>
      <c r="G1183" s="68" t="s">
        <v>44</v>
      </c>
      <c r="H1183" s="68" t="s">
        <v>44</v>
      </c>
      <c r="I1183" s="68" t="s">
        <v>44</v>
      </c>
      <c r="J1183" s="68" t="s">
        <v>44</v>
      </c>
      <c r="K1183" s="68" t="s">
        <v>44</v>
      </c>
      <c r="L1183" s="68" t="s">
        <v>44</v>
      </c>
      <c r="M1183" s="68" t="s">
        <v>44</v>
      </c>
      <c r="N1183" s="68" t="s">
        <v>44</v>
      </c>
      <c r="O1183" s="68" t="s">
        <v>44</v>
      </c>
      <c r="P1183" s="68" t="s">
        <v>44</v>
      </c>
      <c r="Q1183" s="44">
        <f>COUNTIF(F1183:P1183,"ENTREGUE")/COUNTA(MESES[[#This Row],[FEV]:[DEZ]])</f>
        <v>1</v>
      </c>
    </row>
    <row r="1184" spans="1:17" s="39" customFormat="1" ht="15" customHeight="1" x14ac:dyDescent="0.25">
      <c r="A1184" s="85" t="s">
        <v>25</v>
      </c>
      <c r="B1184" s="79" t="s">
        <v>209</v>
      </c>
      <c r="C1184" s="82">
        <v>33033056</v>
      </c>
      <c r="D1184" s="92" t="s">
        <v>1272</v>
      </c>
      <c r="E1184" s="68" t="s">
        <v>44</v>
      </c>
      <c r="F1184" s="68" t="s">
        <v>44</v>
      </c>
      <c r="G1184" s="68" t="s">
        <v>44</v>
      </c>
      <c r="H1184" s="68" t="s">
        <v>44</v>
      </c>
      <c r="I1184" s="68" t="s">
        <v>44</v>
      </c>
      <c r="J1184" s="68" t="s">
        <v>44</v>
      </c>
      <c r="K1184" s="68" t="s">
        <v>44</v>
      </c>
      <c r="L1184" s="68" t="s">
        <v>44</v>
      </c>
      <c r="M1184" s="68" t="s">
        <v>44</v>
      </c>
      <c r="N1184" s="68" t="s">
        <v>44</v>
      </c>
      <c r="O1184" s="68" t="s">
        <v>44</v>
      </c>
      <c r="P1184" s="68" t="s">
        <v>44</v>
      </c>
      <c r="Q1184" s="44">
        <f>COUNTIF(F1184:P1184,"ENTREGUE")/COUNTA(MESES[[#This Row],[FEV]:[DEZ]])</f>
        <v>1</v>
      </c>
    </row>
    <row r="1185" spans="1:17" s="39" customFormat="1" ht="15" customHeight="1" x14ac:dyDescent="0.25">
      <c r="A1185" s="85" t="s">
        <v>25</v>
      </c>
      <c r="B1185" s="79" t="s">
        <v>209</v>
      </c>
      <c r="C1185" s="82">
        <v>33033099</v>
      </c>
      <c r="D1185" s="92" t="s">
        <v>1273</v>
      </c>
      <c r="E1185" s="68" t="s">
        <v>44</v>
      </c>
      <c r="F1185" s="68" t="s">
        <v>44</v>
      </c>
      <c r="G1185" s="68" t="s">
        <v>44</v>
      </c>
      <c r="H1185" s="68" t="s">
        <v>44</v>
      </c>
      <c r="I1185" s="68" t="s">
        <v>44</v>
      </c>
      <c r="J1185" s="68" t="s">
        <v>44</v>
      </c>
      <c r="K1185" s="68" t="s">
        <v>44</v>
      </c>
      <c r="L1185" s="68" t="s">
        <v>44</v>
      </c>
      <c r="M1185" s="68" t="s">
        <v>44</v>
      </c>
      <c r="N1185" s="68" t="s">
        <v>44</v>
      </c>
      <c r="O1185" s="68" t="s">
        <v>44</v>
      </c>
      <c r="P1185" s="68" t="s">
        <v>44</v>
      </c>
      <c r="Q1185" s="44">
        <f>COUNTIF(F1185:P1185,"ENTREGUE")/COUNTA(MESES[[#This Row],[FEV]:[DEZ]])</f>
        <v>1</v>
      </c>
    </row>
    <row r="1186" spans="1:17" s="39" customFormat="1" ht="15" customHeight="1" x14ac:dyDescent="0.25">
      <c r="A1186" s="85" t="s">
        <v>25</v>
      </c>
      <c r="B1186" s="79" t="s">
        <v>209</v>
      </c>
      <c r="C1186" s="82">
        <v>33033110</v>
      </c>
      <c r="D1186" s="92" t="s">
        <v>1274</v>
      </c>
      <c r="E1186" s="68" t="s">
        <v>44</v>
      </c>
      <c r="F1186" s="68" t="s">
        <v>44</v>
      </c>
      <c r="G1186" s="68" t="s">
        <v>44</v>
      </c>
      <c r="H1186" s="68" t="s">
        <v>44</v>
      </c>
      <c r="I1186" s="68" t="s">
        <v>44</v>
      </c>
      <c r="J1186" s="68" t="s">
        <v>44</v>
      </c>
      <c r="K1186" s="68" t="s">
        <v>44</v>
      </c>
      <c r="L1186" s="68" t="s">
        <v>44</v>
      </c>
      <c r="M1186" s="68" t="s">
        <v>44</v>
      </c>
      <c r="N1186" s="68" t="s">
        <v>44</v>
      </c>
      <c r="O1186" s="68" t="s">
        <v>44</v>
      </c>
      <c r="P1186" s="68" t="s">
        <v>44</v>
      </c>
      <c r="Q1186" s="44">
        <f>COUNTIF(F1186:P1186,"ENTREGUE")/COUNTA(MESES[[#This Row],[FEV]:[DEZ]])</f>
        <v>1</v>
      </c>
    </row>
    <row r="1187" spans="1:17" s="39" customFormat="1" ht="15" customHeight="1" x14ac:dyDescent="0.25">
      <c r="A1187" s="85" t="s">
        <v>25</v>
      </c>
      <c r="B1187" s="79" t="s">
        <v>209</v>
      </c>
      <c r="C1187" s="82">
        <v>33033129</v>
      </c>
      <c r="D1187" s="92" t="s">
        <v>1275</v>
      </c>
      <c r="E1187" s="68" t="s">
        <v>44</v>
      </c>
      <c r="F1187" s="68" t="s">
        <v>44</v>
      </c>
      <c r="G1187" s="68" t="s">
        <v>44</v>
      </c>
      <c r="H1187" s="68" t="s">
        <v>44</v>
      </c>
      <c r="I1187" s="68" t="s">
        <v>44</v>
      </c>
      <c r="J1187" s="68" t="s">
        <v>44</v>
      </c>
      <c r="K1187" s="68" t="s">
        <v>44</v>
      </c>
      <c r="L1187" s="68" t="s">
        <v>44</v>
      </c>
      <c r="M1187" s="68" t="s">
        <v>44</v>
      </c>
      <c r="N1187" s="68" t="s">
        <v>44</v>
      </c>
      <c r="O1187" s="68" t="s">
        <v>44</v>
      </c>
      <c r="P1187" s="68" t="s">
        <v>44</v>
      </c>
      <c r="Q1187" s="44">
        <f>COUNTIF(F1187:P1187,"ENTREGUE")/COUNTA(MESES[[#This Row],[FEV]:[DEZ]])</f>
        <v>1</v>
      </c>
    </row>
    <row r="1188" spans="1:17" s="39" customFormat="1" ht="15" customHeight="1" x14ac:dyDescent="0.25">
      <c r="A1188" s="85" t="s">
        <v>25</v>
      </c>
      <c r="B1188" s="79" t="s">
        <v>209</v>
      </c>
      <c r="C1188" s="82">
        <v>33033145</v>
      </c>
      <c r="D1188" s="92" t="s">
        <v>1276</v>
      </c>
      <c r="E1188" s="68" t="s">
        <v>44</v>
      </c>
      <c r="F1188" s="68" t="s">
        <v>44</v>
      </c>
      <c r="G1188" s="68" t="s">
        <v>44</v>
      </c>
      <c r="H1188" s="68" t="s">
        <v>44</v>
      </c>
      <c r="I1188" s="68" t="s">
        <v>44</v>
      </c>
      <c r="J1188" s="68" t="s">
        <v>44</v>
      </c>
      <c r="K1188" s="68" t="s">
        <v>44</v>
      </c>
      <c r="L1188" s="68" t="s">
        <v>44</v>
      </c>
      <c r="M1188" s="68" t="s">
        <v>44</v>
      </c>
      <c r="N1188" s="68" t="s">
        <v>44</v>
      </c>
      <c r="O1188" s="68" t="s">
        <v>44</v>
      </c>
      <c r="P1188" s="68" t="s">
        <v>44</v>
      </c>
      <c r="Q1188" s="44">
        <f>COUNTIF(F1188:P1188,"ENTREGUE")/COUNTA(MESES[[#This Row],[FEV]:[DEZ]])</f>
        <v>1</v>
      </c>
    </row>
    <row r="1189" spans="1:17" s="39" customFormat="1" ht="15" customHeight="1" x14ac:dyDescent="0.25">
      <c r="A1189" s="85" t="s">
        <v>25</v>
      </c>
      <c r="B1189" s="79" t="s">
        <v>209</v>
      </c>
      <c r="C1189" s="82">
        <v>33033170</v>
      </c>
      <c r="D1189" s="92" t="s">
        <v>1277</v>
      </c>
      <c r="E1189" s="68" t="s">
        <v>44</v>
      </c>
      <c r="F1189" s="68" t="s">
        <v>44</v>
      </c>
      <c r="G1189" s="68" t="s">
        <v>44</v>
      </c>
      <c r="H1189" s="68" t="s">
        <v>44</v>
      </c>
      <c r="I1189" s="68" t="s">
        <v>44</v>
      </c>
      <c r="J1189" s="68" t="s">
        <v>44</v>
      </c>
      <c r="K1189" s="68" t="s">
        <v>45</v>
      </c>
      <c r="L1189" s="68" t="s">
        <v>45</v>
      </c>
      <c r="M1189" s="68" t="s">
        <v>45</v>
      </c>
      <c r="N1189" s="68" t="s">
        <v>45</v>
      </c>
      <c r="O1189" s="68" t="s">
        <v>45</v>
      </c>
      <c r="P1189" s="68" t="s">
        <v>45</v>
      </c>
      <c r="Q1189" s="44">
        <f>COUNTIF(F1189:P1189,"ENTREGUE")/COUNTA(MESES[[#This Row],[FEV]:[DEZ]])</f>
        <v>0.45454545454545453</v>
      </c>
    </row>
    <row r="1190" spans="1:17" s="39" customFormat="1" ht="15" customHeight="1" x14ac:dyDescent="0.25">
      <c r="A1190" s="85" t="s">
        <v>25</v>
      </c>
      <c r="B1190" s="79" t="s">
        <v>209</v>
      </c>
      <c r="C1190" s="82">
        <v>33033188</v>
      </c>
      <c r="D1190" s="92" t="s">
        <v>1278</v>
      </c>
      <c r="E1190" s="68" t="s">
        <v>44</v>
      </c>
      <c r="F1190" s="68" t="s">
        <v>44</v>
      </c>
      <c r="G1190" s="68" t="s">
        <v>44</v>
      </c>
      <c r="H1190" s="68" t="s">
        <v>44</v>
      </c>
      <c r="I1190" s="68" t="s">
        <v>44</v>
      </c>
      <c r="J1190" s="68" t="s">
        <v>44</v>
      </c>
      <c r="K1190" s="68" t="s">
        <v>44</v>
      </c>
      <c r="L1190" s="68" t="s">
        <v>44</v>
      </c>
      <c r="M1190" s="68" t="s">
        <v>44</v>
      </c>
      <c r="N1190" s="68" t="s">
        <v>44</v>
      </c>
      <c r="O1190" s="68" t="s">
        <v>44</v>
      </c>
      <c r="P1190" s="68" t="s">
        <v>44</v>
      </c>
      <c r="Q1190" s="44">
        <f>COUNTIF(F1190:P1190,"ENTREGUE")/COUNTA(MESES[[#This Row],[FEV]:[DEZ]])</f>
        <v>1</v>
      </c>
    </row>
    <row r="1191" spans="1:17" s="39" customFormat="1" ht="15" customHeight="1" x14ac:dyDescent="0.25">
      <c r="A1191" s="85" t="s">
        <v>25</v>
      </c>
      <c r="B1191" s="79" t="s">
        <v>209</v>
      </c>
      <c r="C1191" s="82">
        <v>33033196</v>
      </c>
      <c r="D1191" s="92" t="s">
        <v>519</v>
      </c>
      <c r="E1191" s="68" t="s">
        <v>44</v>
      </c>
      <c r="F1191" s="68" t="s">
        <v>44</v>
      </c>
      <c r="G1191" s="68" t="s">
        <v>44</v>
      </c>
      <c r="H1191" s="68" t="s">
        <v>44</v>
      </c>
      <c r="I1191" s="68" t="s">
        <v>44</v>
      </c>
      <c r="J1191" s="68" t="s">
        <v>44</v>
      </c>
      <c r="K1191" s="68" t="s">
        <v>44</v>
      </c>
      <c r="L1191" s="68" t="s">
        <v>44</v>
      </c>
      <c r="M1191" s="68" t="s">
        <v>44</v>
      </c>
      <c r="N1191" s="68" t="s">
        <v>44</v>
      </c>
      <c r="O1191" s="68" t="s">
        <v>44</v>
      </c>
      <c r="P1191" s="68" t="s">
        <v>44</v>
      </c>
      <c r="Q1191" s="44">
        <f>COUNTIF(F1191:P1191,"ENTREGUE")/COUNTA(MESES[[#This Row],[FEV]:[DEZ]])</f>
        <v>1</v>
      </c>
    </row>
    <row r="1192" spans="1:17" s="39" customFormat="1" ht="15" customHeight="1" x14ac:dyDescent="0.25">
      <c r="A1192" s="85" t="s">
        <v>25</v>
      </c>
      <c r="B1192" s="79" t="s">
        <v>209</v>
      </c>
      <c r="C1192" s="82">
        <v>33033200</v>
      </c>
      <c r="D1192" s="92" t="s">
        <v>1279</v>
      </c>
      <c r="E1192" s="68" t="s">
        <v>44</v>
      </c>
      <c r="F1192" s="68" t="s">
        <v>44</v>
      </c>
      <c r="G1192" s="68" t="s">
        <v>44</v>
      </c>
      <c r="H1192" s="68" t="s">
        <v>44</v>
      </c>
      <c r="I1192" s="68" t="s">
        <v>44</v>
      </c>
      <c r="J1192" s="68" t="s">
        <v>44</v>
      </c>
      <c r="K1192" s="68" t="s">
        <v>44</v>
      </c>
      <c r="L1192" s="68" t="s">
        <v>44</v>
      </c>
      <c r="M1192" s="68" t="s">
        <v>44</v>
      </c>
      <c r="N1192" s="68" t="s">
        <v>44</v>
      </c>
      <c r="O1192" s="68" t="s">
        <v>44</v>
      </c>
      <c r="P1192" s="68" t="s">
        <v>44</v>
      </c>
      <c r="Q1192" s="44">
        <f>COUNTIF(F1192:P1192,"ENTREGUE")/COUNTA(MESES[[#This Row],[FEV]:[DEZ]])</f>
        <v>1</v>
      </c>
    </row>
    <row r="1193" spans="1:17" s="39" customFormat="1" ht="15" customHeight="1" x14ac:dyDescent="0.25">
      <c r="A1193" s="85" t="s">
        <v>25</v>
      </c>
      <c r="B1193" s="79" t="s">
        <v>209</v>
      </c>
      <c r="C1193" s="82">
        <v>33103097</v>
      </c>
      <c r="D1193" s="92" t="s">
        <v>1280</v>
      </c>
      <c r="E1193" s="68" t="s">
        <v>44</v>
      </c>
      <c r="F1193" s="68" t="s">
        <v>44</v>
      </c>
      <c r="G1193" s="68" t="s">
        <v>44</v>
      </c>
      <c r="H1193" s="68" t="s">
        <v>44</v>
      </c>
      <c r="I1193" s="68" t="s">
        <v>44</v>
      </c>
      <c r="J1193" s="68" t="s">
        <v>44</v>
      </c>
      <c r="K1193" s="68" t="s">
        <v>44</v>
      </c>
      <c r="L1193" s="68" t="s">
        <v>44</v>
      </c>
      <c r="M1193" s="68" t="s">
        <v>44</v>
      </c>
      <c r="N1193" s="68" t="s">
        <v>44</v>
      </c>
      <c r="O1193" s="68" t="s">
        <v>44</v>
      </c>
      <c r="P1193" s="68" t="s">
        <v>44</v>
      </c>
      <c r="Q1193" s="44">
        <f>COUNTIF(F1193:P1193,"ENTREGUE")/COUNTA(MESES[[#This Row],[FEV]:[DEZ]])</f>
        <v>1</v>
      </c>
    </row>
    <row r="1194" spans="1:17" s="39" customFormat="1" ht="15" customHeight="1" x14ac:dyDescent="0.25">
      <c r="A1194" s="85" t="s">
        <v>25</v>
      </c>
      <c r="B1194" s="79" t="s">
        <v>209</v>
      </c>
      <c r="C1194" s="82">
        <v>33033978</v>
      </c>
      <c r="D1194" s="92" t="s">
        <v>1281</v>
      </c>
      <c r="E1194" s="68" t="s">
        <v>44</v>
      </c>
      <c r="F1194" s="68" t="s">
        <v>44</v>
      </c>
      <c r="G1194" s="68" t="s">
        <v>44</v>
      </c>
      <c r="H1194" s="68" t="s">
        <v>44</v>
      </c>
      <c r="I1194" s="68" t="s">
        <v>44</v>
      </c>
      <c r="J1194" s="68" t="s">
        <v>44</v>
      </c>
      <c r="K1194" s="68" t="s">
        <v>44</v>
      </c>
      <c r="L1194" s="68" t="s">
        <v>44</v>
      </c>
      <c r="M1194" s="68" t="s">
        <v>44</v>
      </c>
      <c r="N1194" s="68" t="s">
        <v>44</v>
      </c>
      <c r="O1194" s="68" t="s">
        <v>44</v>
      </c>
      <c r="P1194" s="68" t="s">
        <v>44</v>
      </c>
      <c r="Q1194" s="44">
        <f>COUNTIF(F1194:P1194,"ENTREGUE")/COUNTA(MESES[[#This Row],[FEV]:[DEZ]])</f>
        <v>1</v>
      </c>
    </row>
    <row r="1195" spans="1:17" s="39" customFormat="1" ht="15" customHeight="1" x14ac:dyDescent="0.25">
      <c r="A1195" s="85" t="s">
        <v>25</v>
      </c>
      <c r="B1195" s="79" t="s">
        <v>209</v>
      </c>
      <c r="C1195" s="82">
        <v>33033994</v>
      </c>
      <c r="D1195" s="92" t="s">
        <v>1282</v>
      </c>
      <c r="E1195" s="68" t="s">
        <v>44</v>
      </c>
      <c r="F1195" s="68" t="s">
        <v>44</v>
      </c>
      <c r="G1195" s="68" t="s">
        <v>44</v>
      </c>
      <c r="H1195" s="68" t="s">
        <v>44</v>
      </c>
      <c r="I1195" s="68" t="s">
        <v>44</v>
      </c>
      <c r="J1195" s="68" t="s">
        <v>44</v>
      </c>
      <c r="K1195" s="68" t="s">
        <v>44</v>
      </c>
      <c r="L1195" s="68" t="s">
        <v>44</v>
      </c>
      <c r="M1195" s="68" t="s">
        <v>44</v>
      </c>
      <c r="N1195" s="68" t="s">
        <v>44</v>
      </c>
      <c r="O1195" s="68" t="s">
        <v>44</v>
      </c>
      <c r="P1195" s="68" t="s">
        <v>44</v>
      </c>
      <c r="Q1195" s="44">
        <f>COUNTIF(F1195:P1195,"ENTREGUE")/COUNTA(MESES[[#This Row],[FEV]:[DEZ]])</f>
        <v>1</v>
      </c>
    </row>
    <row r="1196" spans="1:17" s="39" customFormat="1" ht="15" customHeight="1" x14ac:dyDescent="0.25">
      <c r="A1196" s="85" t="s">
        <v>25</v>
      </c>
      <c r="B1196" s="79" t="s">
        <v>209</v>
      </c>
      <c r="C1196" s="82">
        <v>33117675</v>
      </c>
      <c r="D1196" s="92" t="s">
        <v>1283</v>
      </c>
      <c r="E1196" s="68" t="s">
        <v>44</v>
      </c>
      <c r="F1196" s="68" t="s">
        <v>44</v>
      </c>
      <c r="G1196" s="68" t="s">
        <v>44</v>
      </c>
      <c r="H1196" s="68" t="s">
        <v>44</v>
      </c>
      <c r="I1196" s="68" t="s">
        <v>44</v>
      </c>
      <c r="J1196" s="68" t="s">
        <v>44</v>
      </c>
      <c r="K1196" s="68" t="s">
        <v>44</v>
      </c>
      <c r="L1196" s="68" t="s">
        <v>44</v>
      </c>
      <c r="M1196" s="68" t="s">
        <v>44</v>
      </c>
      <c r="N1196" s="68" t="s">
        <v>44</v>
      </c>
      <c r="O1196" s="68" t="s">
        <v>44</v>
      </c>
      <c r="P1196" s="68" t="s">
        <v>44</v>
      </c>
      <c r="Q1196" s="45">
        <f>COUNTIF(F1196:P1196,"ENTREGUE")/COUNTA(MESES[[#This Row],[FEV]:[DEZ]])</f>
        <v>1</v>
      </c>
    </row>
    <row r="1197" spans="1:17" ht="15" x14ac:dyDescent="0.25">
      <c r="A1197" s="85" t="s">
        <v>25</v>
      </c>
      <c r="B1197" s="79" t="s">
        <v>209</v>
      </c>
      <c r="C1197" s="82">
        <v>33156883</v>
      </c>
      <c r="D1197" s="92" t="s">
        <v>1284</v>
      </c>
      <c r="E1197" s="68" t="s">
        <v>44</v>
      </c>
      <c r="F1197" s="68" t="s">
        <v>44</v>
      </c>
      <c r="G1197" s="68" t="s">
        <v>44</v>
      </c>
      <c r="H1197" s="68" t="s">
        <v>44</v>
      </c>
      <c r="I1197" s="68" t="s">
        <v>44</v>
      </c>
      <c r="J1197" s="68" t="s">
        <v>44</v>
      </c>
      <c r="K1197" s="68" t="s">
        <v>44</v>
      </c>
      <c r="L1197" s="68" t="s">
        <v>44</v>
      </c>
      <c r="M1197" s="68" t="s">
        <v>44</v>
      </c>
      <c r="N1197" s="68" t="s">
        <v>44</v>
      </c>
      <c r="O1197" s="68" t="s">
        <v>44</v>
      </c>
      <c r="P1197" s="68" t="s">
        <v>44</v>
      </c>
      <c r="Q1197" s="44">
        <f>COUNTIF(F1197:P1197,"ENTREGUE")/COUNTA(MESES[[#This Row],[FEV]:[DEZ]])</f>
        <v>1</v>
      </c>
    </row>
    <row r="1198" spans="1:17" ht="15" x14ac:dyDescent="0.25">
      <c r="A1198" s="85" t="s">
        <v>25</v>
      </c>
      <c r="B1198" s="79" t="s">
        <v>209</v>
      </c>
      <c r="C1198" s="82">
        <v>33156999</v>
      </c>
      <c r="D1198" s="92" t="s">
        <v>1285</v>
      </c>
      <c r="E1198" s="68" t="s">
        <v>44</v>
      </c>
      <c r="F1198" s="68" t="s">
        <v>44</v>
      </c>
      <c r="G1198" s="68" t="s">
        <v>44</v>
      </c>
      <c r="H1198" s="68" t="s">
        <v>44</v>
      </c>
      <c r="I1198" s="68" t="s">
        <v>44</v>
      </c>
      <c r="J1198" s="68" t="s">
        <v>44</v>
      </c>
      <c r="K1198" s="68" t="s">
        <v>44</v>
      </c>
      <c r="L1198" s="68" t="s">
        <v>44</v>
      </c>
      <c r="M1198" s="68" t="s">
        <v>44</v>
      </c>
      <c r="N1198" s="68" t="s">
        <v>44</v>
      </c>
      <c r="O1198" s="68" t="s">
        <v>44</v>
      </c>
      <c r="P1198" s="68" t="s">
        <v>44</v>
      </c>
      <c r="Q1198" s="44">
        <f>COUNTIF(F1198:P1198,"ENTREGUE")/COUNTA(MESES[[#This Row],[FEV]:[DEZ]])</f>
        <v>1</v>
      </c>
    </row>
    <row r="1199" spans="1:17" ht="15" x14ac:dyDescent="0.25">
      <c r="A1199" s="128" t="s">
        <v>25</v>
      </c>
      <c r="B1199" s="129" t="s">
        <v>1211</v>
      </c>
      <c r="C1199" s="138">
        <v>33170169</v>
      </c>
      <c r="D1199" s="130" t="s">
        <v>1286</v>
      </c>
      <c r="E1199" s="68" t="s">
        <v>44</v>
      </c>
      <c r="F1199" s="68" t="s">
        <v>44</v>
      </c>
      <c r="G1199" s="68" t="s">
        <v>44</v>
      </c>
      <c r="H1199" s="68" t="s">
        <v>44</v>
      </c>
      <c r="I1199" s="68" t="s">
        <v>44</v>
      </c>
      <c r="J1199" s="68" t="s">
        <v>44</v>
      </c>
      <c r="K1199" s="68" t="s">
        <v>44</v>
      </c>
      <c r="L1199" s="68" t="s">
        <v>44</v>
      </c>
      <c r="M1199" s="68" t="s">
        <v>44</v>
      </c>
      <c r="N1199" s="68" t="s">
        <v>44</v>
      </c>
      <c r="O1199" s="68" t="s">
        <v>44</v>
      </c>
      <c r="P1199" s="68" t="s">
        <v>44</v>
      </c>
      <c r="Q1199" s="67">
        <f>COUNTIF(F1199:P1199,"ENTREGUE")/COUNTA(MESES[[#This Row],[FEV]:[DEZ]])</f>
        <v>1</v>
      </c>
    </row>
    <row r="1200" spans="1:17" ht="15" x14ac:dyDescent="0.25">
      <c r="E1200" s="71"/>
      <c r="F1200" s="72"/>
      <c r="G1200" s="72"/>
      <c r="H1200" s="72"/>
      <c r="I1200" s="72"/>
      <c r="J1200" s="74"/>
      <c r="K1200" s="69"/>
      <c r="L1200" s="65"/>
      <c r="M1200" s="63"/>
      <c r="N1200" s="64"/>
      <c r="O1200" s="63"/>
      <c r="P1200" s="66"/>
      <c r="Q1200" s="67"/>
    </row>
    <row r="1201" spans="5:17" ht="15" x14ac:dyDescent="0.25">
      <c r="E1201" s="62"/>
      <c r="F1201" s="73"/>
      <c r="G1201" s="73"/>
      <c r="H1201" s="73"/>
      <c r="I1201" s="73"/>
      <c r="J1201" s="74"/>
      <c r="K1201" s="70"/>
      <c r="L1201" s="65"/>
      <c r="M1201" s="63"/>
      <c r="N1201" s="64"/>
      <c r="O1201" s="63"/>
      <c r="P1201" s="66"/>
      <c r="Q1201" s="67"/>
    </row>
  </sheetData>
  <conditionalFormatting sqref="E2:E1199">
    <cfRule type="containsBlanks" dxfId="77" priority="126">
      <formula>LEN(TRIM(E2))=0</formula>
    </cfRule>
    <cfRule type="containsBlanks" dxfId="76" priority="123">
      <formula>LEN(TRIM(E2))=0</formula>
    </cfRule>
  </conditionalFormatting>
  <conditionalFormatting sqref="E2:E1201">
    <cfRule type="containsText" dxfId="75" priority="125" operator="containsText" text="PENDENTE">
      <formula>NOT(ISERROR(SEARCH("PENDENTE",E2)))</formula>
    </cfRule>
    <cfRule type="containsText" dxfId="74" priority="124" operator="containsText" text="ENTREGUE">
      <formula>NOT(ISERROR(SEARCH("ENTREGUE",E2)))</formula>
    </cfRule>
  </conditionalFormatting>
  <conditionalFormatting sqref="F1200:J1201">
    <cfRule type="containsBlanks" dxfId="73" priority="148">
      <formula>LEN(TRIM(F1200))=0</formula>
    </cfRule>
    <cfRule type="containsText" dxfId="72" priority="147" operator="containsText" text="PENDENTE">
      <formula>NOT(ISERROR(SEARCH("PENDENTE",F1200)))</formula>
    </cfRule>
    <cfRule type="containsText" dxfId="71" priority="146" operator="containsText" text="ENTREGUE">
      <formula>NOT(ISERROR(SEARCH("ENTREGUE",F1200)))</formula>
    </cfRule>
    <cfRule type="containsBlanks" dxfId="70" priority="145">
      <formula>LEN(TRIM(F1200))=0</formula>
    </cfRule>
  </conditionalFormatting>
  <conditionalFormatting sqref="F2:P1199">
    <cfRule type="containsBlanks" dxfId="69" priority="64">
      <formula>LEN(TRIM(F2))=0</formula>
    </cfRule>
    <cfRule type="containsText" dxfId="68" priority="63" operator="containsText" text="PENDENTE">
      <formula>NOT(ISERROR(SEARCH("PENDENTE",F2)))</formula>
    </cfRule>
    <cfRule type="containsText" dxfId="67" priority="62" operator="containsText" text="ENTREGUE">
      <formula>NOT(ISERROR(SEARCH("ENTREGUE",F2)))</formula>
    </cfRule>
    <cfRule type="containsBlanks" dxfId="66" priority="61">
      <formula>LEN(TRIM(F2))=0</formula>
    </cfRule>
  </conditionalFormatting>
  <conditionalFormatting sqref="H16:J17 I25:J25 J59:J60 J72 I87:J87 J196:J197 J232 I234:J234 I367:J367 I399:J399 I445:J445 I477:J477 I558:J558 I566:J566 I577:J577 J869 J927:J928 J968 J971">
    <cfRule type="containsText" dxfId="65" priority="52" operator="containsText" text="PENDENTE">
      <formula>NOT(ISERROR(SEARCH("PENDENTE",H16)))</formula>
    </cfRule>
  </conditionalFormatting>
  <conditionalFormatting sqref="H11:L11 H20:K20 H22:K22 H45:M45 H47:L47 H59:I59 H66:I66 H70:J70 H75:M75 H79:M79 J82:M83 H83:I83 H97:H728 H730:H1199 I1142:M1142">
    <cfRule type="containsText" dxfId="64" priority="58" operator="containsText" text="PENDENTE">
      <formula>NOT(ISERROR(SEARCH("PENDENTE",H11)))</formula>
    </cfRule>
  </conditionalFormatting>
  <conditionalFormatting sqref="H1142:M1142 H11:L11 H20:K20 H22:K22 H45:M45 H47:L47 H75:M75 H79:M79 J82:M83 H59:I59 H66:I66 H70:J70 H83:I83 H97:H728 H730:H1141 H1143:H1199">
    <cfRule type="containsText" dxfId="63" priority="57" operator="containsText" text="ENTREGUE">
      <formula>NOT(ISERROR(SEARCH("ENTREGUE",H11)))</formula>
    </cfRule>
  </conditionalFormatting>
  <conditionalFormatting sqref="H29:N29 H53:N53 N55:N61 N79:N81 N83:N88 N112 N141:N142 N173:N728 M201:M206 J470:M728 J755:N764 N811 J813:N822 J831:N1199 O1066:P1066">
    <cfRule type="containsText" dxfId="62" priority="44" operator="containsText" text="PENDENTE">
      <formula>NOT(ISERROR(SEARCH("PENDENTE",H29)))</formula>
    </cfRule>
  </conditionalFormatting>
  <conditionalFormatting sqref="H21:P728 H730:P1199">
    <cfRule type="containsText" dxfId="61" priority="60" operator="containsText" text="PENDENTE">
      <formula>NOT(ISERROR(SEARCH("PENDENTE",H21)))</formula>
    </cfRule>
    <cfRule type="containsText" dxfId="60" priority="59" operator="containsText" text="ENTREGUE">
      <formula>NOT(ISERROR(SEARCH("ENTREGUE",H21)))</formula>
    </cfRule>
  </conditionalFormatting>
  <conditionalFormatting sqref="I3 I14 I197 I409:J409 I448:J448 I451:J451 I487:J487 I515:J515 I517:J517 I535 I541 I546 I552 I560 I569:J569 I571:J571 I711 I785:J785 I897:J897 I905:J905 I907:J907 I913:J913 I917:J917 I927 I932 I937:I938 I943 I948:J948 I956:J956 I971:J971 I975:J975 I977 I983:J983 I985:J985 I1006:J1006 I1026:J1026 I1028:J1028 I1030 I1037:J1037 I1041:J1041 I1066:J1066 I1077:J1077 I1121:J1121 I1126:J1126 I1147:J1147 I1155:J1155 I1158:J1158 I1167:J1167 I1189:J1189">
    <cfRule type="containsText" dxfId="59" priority="56" operator="containsText" text="PENDENTE">
      <formula>NOT(ISERROR(SEARCH("PENDENTE",I3)))</formula>
    </cfRule>
  </conditionalFormatting>
  <conditionalFormatting sqref="I59 I66 I935">
    <cfRule type="containsText" dxfId="58" priority="35" operator="containsText" text="ENTREGUE">
      <formula>NOT(ISERROR(SEARCH("ENTREGUE",I59)))</formula>
    </cfRule>
    <cfRule type="containsText" dxfId="57" priority="36" operator="containsText" text="PENDENTE">
      <formula>NOT(ISERROR(SEARCH("PENDENTE",I59)))</formula>
    </cfRule>
  </conditionalFormatting>
  <conditionalFormatting sqref="I234">
    <cfRule type="containsText" dxfId="56" priority="37" operator="containsText" text="ENTREGUE">
      <formula>NOT(ISERROR(SEARCH("ENTREGUE",I234)))</formula>
    </cfRule>
    <cfRule type="containsText" dxfId="55" priority="38" operator="containsText" text="PENDENTE">
      <formula>NOT(ISERROR(SEARCH("PENDENTE",I234)))</formula>
    </cfRule>
  </conditionalFormatting>
  <conditionalFormatting sqref="I16:J17 I25:J25 I29:J29 I32:J32 I51:J51 I53:J53 I57:J57 J59:J60 J66:J67 I70:J70 J72 I87:J87 J95 J97:J99 J103 J106 J108 J114:J116 J124 J131 J134 J136 J145 J173 I185:J186 I189:J190 J192 I194:J194 J196 I201:J205 I208:J208 I212:J212 I214:J214 I219:J219 I226:J226 J232 I251:J251 J265 I268:J269 J323 I342:J342 I367:J367 I396:J396 I399:J399 J409 I435:J435 J446 J448 J451 I471:J471 J515 J517 J531 J569 J666 J785 J869 I888:J889 J897 J905 J907 J913 J917 J927:J928 J931:J932 J934:J935 J937:J939 J948 I951:J954 J956 J968 J971 J975 J977:J978 J983 J985 J992 J1006 J1021 J1155 J1158">
    <cfRule type="containsText" dxfId="54" priority="34" operator="containsText" text="PENDENTE">
      <formula>NOT(ISERROR(SEARCH("PENDENTE",I16)))</formula>
    </cfRule>
  </conditionalFormatting>
  <conditionalFormatting sqref="I16:J17 J59:J60 J72 I87:J87 J232 I367:J367 I399:J399 J869 J927:J928 J968 J971 I25:J25 I29:J29 I32:J32 I51:J51 I53:J53 I57:J57 J66:J67 J95 J97:J99 J103 J106 J108 J114:J116 J124 J131 J134 J136 J145 J173 I185:J186 I189:J190 J192 I194:J194 J196 I201:J205 I208:J208 I212:J212 I214:J214 I219:J219 I226:J226 I251:J251 J265 I268:J269 J323 I342:J342 I396:J396 J409 I435:J435 J446 J448 J451 I471:J471 J515 J517 J531 J569 J666 J785 I888:J889 J897 J905 J907 J913 J917 J931:J932 J934:J935 J937:J939 J948 I951:J954 J956 J975 J977:J978 J983 J985 J992 J1006 J1021 J1155 J1158 I70:J70">
    <cfRule type="containsText" dxfId="53" priority="33" operator="containsText" text="ENTREGUE">
      <formula>NOT(ISERROR(SEARCH("ENTREGUE",I16)))</formula>
    </cfRule>
  </conditionalFormatting>
  <conditionalFormatting sqref="I435:J436 J446 J470:J728 J730:J739 J755:J764 J774:J782 J784:J793 J799:J808 J813:J822 J831:J1199 I888:I1199">
    <cfRule type="containsText" dxfId="52" priority="54" operator="containsText" text="PENDENTE">
      <formula>NOT(ISERROR(SEARCH("PENDENTE",I435)))</formula>
    </cfRule>
  </conditionalFormatting>
  <conditionalFormatting sqref="I487:J487 I515:J515 I517:J517 I569:J569 I571:J571 I785:J785 I897:J897 I905:J905 I907:J907 I913:J913 I917:J917 I927 I932 I937:I938 I943 I948:J948 I956:J956 I971:J971 I975:J975 I977 I983:J983 I985:J985 I1006:J1006 I1026:J1026 I1028:J1028 I1030 I1037:J1037 I1041:J1041 I1066:J1066 I1077:J1077 I1121:J1121 I1126:J1126 I1147:J1147 I1155:J1155 I1158:J1158 I1167:J1167 I1189:J1189 I409:J409 I448:J448 I451:J451 I3 I14 I197 I535 I541 I546 I552 I560 I711">
    <cfRule type="containsText" dxfId="51" priority="55" operator="containsText" text="ENTREGUE">
      <formula>NOT(ISERROR(SEARCH("ENTREGUE",I3)))</formula>
    </cfRule>
  </conditionalFormatting>
  <conditionalFormatting sqref="I131:P131 I134:P134 I145:P145 I342:P342 J435:P436 J785:P785 J983:P983 J992:P992 J1006:P1006 J1021:P1021 J1155:P1155 K398:P399 K706:P706 K1028:P1028 J1189:P1189 L135:P144 L19:P22 L91:P92 L95:P130 K576:P577 L788:P788 L790:P790 L803:P803 L805:P805 L817:P817 L819:P819 L835:P835 L837:P837 L917:P918 J1167:P1167 M14:P17 M35:P35 L132:P133 M294:P294 L325:P325 M381:P381 M459:P459 K476:P477 K557:P558 L560:P561 K565:P566 L734:P734 L736:P736 M750:P751 M757:P757 L759:P759 L761:P761 M776:P776 L778:P778 L780:P780 M789:P789 M929:P929 L1009:P1009 M1017:P1017 J1026:P1026 J1037:P1037 J1041:P1041 J1066:P1066 J1077:P1077 K1124:P1124 J1144:P1144 M1157:P1158 M1184:P1184 N530:P533 N731:P732 N814:P816 N572:P574 N756:P756 N775:P775 N786:P786 N800:P801 N832:P833 N39:P45 N66:P75 O77:P81 O83:P89 O173:P293 O295:P324 N297:N298 O326:P341 N336:N338 O343:P380 O382:P397 N384:N386 N394:N396 O400:P434 O437:P458 O460:P475 N462:N464 O478:P529 O534:P556 O567:P571 O578:P705 O707:P728 O762:P768 O781:P782 O811:P813 O838:P916 O919:P928 O930:P982 O1010:P1016 O1125:P1143 N472:N474 N535:N538 N542:N544 N546:N549 N553:N555 O559:P559 N562:N563 O562:P564 O575:P575 O730:P730 O733:P733 O735:P735 O737:P739 O755:P755 O758:P758 O760:P760 O774:P774 O777:P777 O779:P779 O784:P784 O787:P787 O791:P793 O799:P799 O802:P802 O804:P804 O806:P808 O818:P818 O820:P822 O831:P831 O834:P834 O836:P836 O984:P991 O993:P1005 O1007:P1008 O1018:P1020 O1022:P1025 O1027:P1027 O1029:P1036 O1038:P1040 O1042:P1065 O1067:P1076 O1078:P1123 O1145:P1154 O1156:P1156 O1159:P1166 O1168:P1183 O1185:P1188 O1190:P1199 P3 P8:P12 P25:P29 P47:P51 P53:P62 P769:P772 P794:P796 P826:P828 P64 P748">
    <cfRule type="containsText" dxfId="50" priority="39" operator="containsText" text="ENTREGUE">
      <formula>NOT(ISERROR(SEARCH("ENTREGUE",I3)))</formula>
    </cfRule>
  </conditionalFormatting>
  <conditionalFormatting sqref="J16:J17 J59:J60 J72 J87 J232 J367 J399 J869 J927:J928 J968 J971">
    <cfRule type="containsText" dxfId="49" priority="31" operator="containsText" text="ENTREGUE">
      <formula>NOT(ISERROR(SEARCH("ENTREGUE",J16)))</formula>
    </cfRule>
    <cfRule type="containsText" dxfId="48" priority="32" operator="containsText" text="PENDENTE">
      <formula>NOT(ISERROR(SEARCH("PENDENTE",J16)))</formula>
    </cfRule>
  </conditionalFormatting>
  <conditionalFormatting sqref="J196:J197 J232 I234:J234 I367:J367 I399:J399 I445:J445 I477:J477 I558:J558 I566:J566 I577:J577 J869 J927:J928 J968 J971 H16:J17 I25:J25 J59:J60 J72 I87:J87">
    <cfRule type="containsText" dxfId="47" priority="51" operator="containsText" text="ENTREGUE">
      <formula>NOT(ISERROR(SEARCH("ENTREGUE",H16)))</formula>
    </cfRule>
  </conditionalFormatting>
  <conditionalFormatting sqref="J470:J728 J831:J1199 I435:J436 J446 J730:J739 J755:J764 J774:J782 J784:J793 J799:J808 J813:J822 I888:I1199">
    <cfRule type="containsText" dxfId="46" priority="53" operator="containsText" text="ENTREGUE">
      <formula>NOT(ISERROR(SEARCH("ENTREGUE",I435)))</formula>
    </cfRule>
  </conditionalFormatting>
  <conditionalFormatting sqref="J173:L728 J831:L1199 J755:L764 J813:L822 M1066:P1066 J730:L739 J774:L782 J784:L793 J799:L808 I114:L116 L119:L120 K139:L139 L141:L142 J66:L67 I189:I190 I201:I205 I396 K39:L40 K86:L88 L14 L16:L17 K42:L42 L69:L73 I230 I474 I538 I544 I549 I555 I563 I574">
    <cfRule type="containsText" dxfId="45" priority="47" operator="containsText" text="ENTREGUE">
      <formula>NOT(ISERROR(SEARCH("ENTREGUE",I14)))</formula>
    </cfRule>
  </conditionalFormatting>
  <conditionalFormatting sqref="K2 I11:K11 K14:K17 I20:K20 I22:K22 I47:K47 K70:K72 I75:K75 I79:K79 I82:K83 K95 K97:K99 K106 K114:K116 K124 K142 K182 K196 K198 K214 K219 K235 K917 K937:K939 K977:K978 K981 I1142:K1142">
    <cfRule type="containsText" dxfId="44" priority="27" operator="containsText" text="ENTREGUE">
      <formula>NOT(ISERROR(SEARCH("ENTREGUE",I2)))</formula>
    </cfRule>
    <cfRule type="containsText" dxfId="43" priority="28" operator="containsText" text="PENDENTE">
      <formula>NOT(ISERROR(SEARCH("PENDENTE",I2)))</formula>
    </cfRule>
  </conditionalFormatting>
  <conditionalFormatting sqref="K2 K14:K17 J25:K25 J29:K29 J32:K32 K39:K40 J51:K51 J53:K53 J57:K57 K59:K61 J66:K67 K70:K72 K86:K88 J95:K95 J97:K99 J103:K103 J106:K106 J108:K108 J114:K116 J124:K124 J131:K131 J134:K134 J136:K136 K139 K142 J145:K145 J173:K173 K182 J185:K186 J189:K190 J192:K192 J194:K194 J196:K196 K198 J201:K205 J208:K208 J212:K212 J214:K214 J219:K219 J226:K226 K235 J251:K251 K261 J265:K265 J268:K269 K271 K288 K316 J323:K323 K338 J342:K342 J396:K396 K398:K399 J409:K409 J435:K435 K442 J446:K446 J448:K448 J451:K451 J471:K471 J515:K515 J517:K517 J531:K531 J569:K569 J666:K666 K670 K694 K706 J785:K785 K816 K874 J888:K889 J897:K897 J905:K905 J907:K907 J913:K913 J917:K917 K927 J931:K932 J934:K935 J937:K939 J948:K948 J951:K954 J956:K956 K971:K972 J975:K975 J977:K978 K981 J983:K983 J985:K985 J992:K992 J1006:K1006 J1021:K1021 K1028 J1155:K1155 J1158:K1158 K1189">
    <cfRule type="containsText" dxfId="42" priority="30" operator="containsText" text="PENDENTE">
      <formula>NOT(ISERROR(SEARCH("PENDENTE",J2)))</formula>
    </cfRule>
  </conditionalFormatting>
  <conditionalFormatting sqref="K2 K14:K17 K70:K72 J95:K95 J97:K99 J106:K106 J114:K116 J124:K124 K142 K182 J196:K196 K198 J214:K214 J219:K219 K235 J917:K917 J937:K939 J977:K978 K981 K39:K40 J57:K57 K86:K88 K139 J173:K173 J189:K190 J192:K192 J201:K205 J666:K666 K816 J905:K905 K927 J956:K956 J1158:K1158 J108:K108 J265:K265 K316 K338 J931:K932 J934:K935 J948:K948 J29:K29 J103:K103 J212:K212 J268:K269 J435:K435 J471:K471 J531:K531 K670 K706 J785:K785 J888:K889 J897:K897 J951:K954 K971:K972 J983:K983 J25:K25 J32:K32 J51:K51 J53:K53 K59:K61 J66:K67 J131:K131 J134:K134 J145:K145 J185:K186 J194:K194 J251:K251 K261 K271 J342:K342 J396:K396 K398:K399 K442 K874 J907:K907 J975:K975 J992:K992 J1006:K1006 J1021:K1021 J1155:K1155 K1189 J136:K136 J208:K208 J226:K226 J446:K446 J448:K448 K694 J913:K913 K288 J323:K323 J409:K409 J451:K451 J515:K515 J517:K517 J569:K569 J985:K985 K1028">
    <cfRule type="containsText" dxfId="41" priority="29" operator="containsText" text="ENTREGUE">
      <formula>NOT(ISERROR(SEARCH("ENTREGUE",J2)))</formula>
    </cfRule>
  </conditionalFormatting>
  <conditionalFormatting sqref="K2:K145 I57:J57 J95 I97:J145 K182 I214:K214 I219:K219 K234:K235 K464 J917:K917 J937:K939 J977:K978 K981 K1024 K1035 K1039">
    <cfRule type="containsText" dxfId="40" priority="50" operator="containsText" text="PENDENTE">
      <formula>NOT(ISERROR(SEARCH("PENDENTE",I2)))</formula>
    </cfRule>
  </conditionalFormatting>
  <conditionalFormatting sqref="K2:K145 I97:J145 K182 I214:K214 I219:K219 K234:K235 K464 J917:K917 J937:K939 J977:K978 K981 K1024 K1035 K1039 I57:J57 J95">
    <cfRule type="containsText" dxfId="39" priority="49" operator="containsText" text="ENTREGUE">
      <formula>NOT(ISERROR(SEARCH("ENTREGUE",I2)))</formula>
    </cfRule>
  </conditionalFormatting>
  <conditionalFormatting sqref="K1200:K1201">
    <cfRule type="containsBlanks" dxfId="38" priority="139">
      <formula>LEN(TRIM(K1200))=0</formula>
    </cfRule>
    <cfRule type="containsText" dxfId="37" priority="140" operator="containsText" text="ENTREGUE">
      <formula>NOT(ISERROR(SEARCH("ENTREGUE",K1200)))</formula>
    </cfRule>
    <cfRule type="containsText" dxfId="36" priority="141" operator="containsText" text="PENDENTE">
      <formula>NOT(ISERROR(SEARCH("PENDENTE",K1200)))</formula>
    </cfRule>
    <cfRule type="containsBlanks" dxfId="35" priority="142">
      <formula>LEN(TRIM(K1200))=0</formula>
    </cfRule>
  </conditionalFormatting>
  <conditionalFormatting sqref="K39:L40 K57:L57 K86:L88 K139:L139 K173:L173 K189:L190 K192:L192 K201:L205 K666:L666 K816:L816 K905:L905 K927:L927 K956:L956 K1158:L1158">
    <cfRule type="containsText" dxfId="34" priority="26" operator="containsText" text="PENDENTE">
      <formula>NOT(ISERROR(SEARCH("PENDENTE",K39)))</formula>
    </cfRule>
    <cfRule type="containsText" dxfId="33" priority="25" operator="containsText" text="ENTREGUE">
      <formula>NOT(ISERROR(SEARCH("ENTREGUE",K39)))</formula>
    </cfRule>
  </conditionalFormatting>
  <conditionalFormatting sqref="K108:M108 K265:M265 K316:M316 K338:M338 K931:M932 K934:M935 K948:M948">
    <cfRule type="containsText" dxfId="32" priority="22" operator="containsText" text="PENDENTE">
      <formula>NOT(ISERROR(SEARCH("PENDENTE",K108)))</formula>
    </cfRule>
    <cfRule type="containsText" dxfId="31" priority="21" operator="containsText" text="ENTREGUE">
      <formula>NOT(ISERROR(SEARCH("ENTREGUE",K108)))</formula>
    </cfRule>
  </conditionalFormatting>
  <conditionalFormatting sqref="K29:N29 N79 K103:N103 N112 N189:N190 N192 K212:N212 N239:N240 N242 K268:N269 N273 N356 K435:N435 K471:N471 K531:N531 N666:N667 K670:N670 K706:N706 N712 N732 N736 N746 N750:N751 N757 N776 K785:N785 N790 N811 N815:N817 N882:N883 K888:N889 K897:N897 N900:N902 N904:N905 N917:N918 N927 N929 N931:N935 N937:N940 N943 N947:N948 K951:N954 N956:N957 N968 K971:N972 N977:N979 N981 K983:N983">
    <cfRule type="containsText" dxfId="30" priority="18" operator="containsText" text="PENDENTE">
      <formula>NOT(ISERROR(SEARCH("PENDENTE",K29)))</formula>
    </cfRule>
  </conditionalFormatting>
  <conditionalFormatting sqref="K136:O136 K208:O208 K226:O226 K446:O446 K448:O448 K694:O694 K913:O913">
    <cfRule type="containsText" dxfId="29" priority="11" operator="containsText" text="ENTREGUE">
      <formula>NOT(ISERROR(SEARCH("ENTREGUE",K136)))</formula>
    </cfRule>
    <cfRule type="containsText" dxfId="28" priority="12" operator="containsText" text="PENDENTE">
      <formula>NOT(ISERROR(SEARCH("PENDENTE",K136)))</formula>
    </cfRule>
  </conditionalFormatting>
  <conditionalFormatting sqref="L2:L10 L12:L24 L33:L38 L41:L46 L48:L50 L54:L56 L58 L84:L85 L89:L102 L137:L138 L140:L144 L146:L172 L174:L184 L187:L188 L191 L193 L195:L200 L206:L207 L570:L665 L667:L669 L786:L815 L817:L873 L898:L904 L906 L914:L926 L928:L930 L955 L957:L970 L1156:L1157 L1159:L1188">
    <cfRule type="containsText" dxfId="27" priority="24" operator="containsText" text="PENDENTE">
      <formula>NOT(ISERROR(SEARCH("PENDENTE",L2)))</formula>
    </cfRule>
    <cfRule type="containsText" dxfId="26" priority="23" operator="containsText" text="ENTREGUE">
      <formula>NOT(ISERROR(SEARCH("ENTREGUE",L2)))</formula>
    </cfRule>
  </conditionalFormatting>
  <conditionalFormatting sqref="L14 L16:L17 K39:L40 K42:L42 J66:L67 L69:L73 K86:L88 I114:L116 L119:L120 K139:L139 L141:L142 J173:L728 I189:I190 I201:I205 I230 I396 I474 I538 I544 I549 I555 I563 I574 J730:L739 J755:L764 J774:L782 J784:L793 J799:L808 J813:L822 J831:L1199 M1066:P1066">
    <cfRule type="containsText" dxfId="25" priority="48" operator="containsText" text="PENDENTE">
      <formula>NOT(ISERROR(SEARCH("PENDENTE",I14)))</formula>
    </cfRule>
  </conditionalFormatting>
  <conditionalFormatting sqref="L179:N179 I208:O208 I212:N212 M214:N214 M219:N219 I226:O226 L234:N234 M244:O244 I251:N251 K261:N261 K271:N271 K288:O288 L304:O304 J323:O323 L329:O329 L361:O361 M367:O367 K375:O375 M403:O403 J409:O409 K442:N442 M445:O445 J446:O446 J448:O448 J451:O451 K453:O453 M473:M474 L479:N479 M481:O481 J487:O487 J489:N489 J515:O515 J517:O517 M530:M531 M537:M538 M543:M544 M548:M549 M554:M555 M562:M563 L568:N568 J569:O569 J571:N571 M573:M574 M585:O585 M588 M591:O591 M594 M607:O607 M614:N614 L627:O627 L651:N651 K670:N670 J694:O694 L700:N700 M816:M817 M843:N843 M869 K874:N874 L895:O895 J897:N897 M900 L902:M902 M904:M905 J907:N907 J913:O913 J931:M932 M934:M941 J948:M948 L961:O961 J975:N975 J985:O985 M997:O997 J1028:O1028 L1030:O1030 M1032:O1032 J1121:O1121 J1126:O1126 J1147:O1147 J1179:O1179 M1197:O1197 J106:O106 I136:O136 M463:M464 L826:O826 M101 I103:M103 I108:M108 M110 M114:M117 M142 I342:M342 I194:M194 J265:M265 I268:M269 K25:M26 K59:M61 K196:M198 K316:M316 K338:M338 L55:M57 L794:O794 M3:N3 M39:M43 M66:M73 I81:M81 M85:M88 M189:M192 M290 M298 K372:M372 L374:M374 M377 M385:M386 M395:M396 L452:M452 M796:O796 M229:M230 L239:M239 K450:M450">
    <cfRule type="containsText" dxfId="24" priority="45" operator="containsText" text="ENTREGUE">
      <formula>NOT(ISERROR(SEARCH("ENTREGUE",I3)))</formula>
    </cfRule>
  </conditionalFormatting>
  <conditionalFormatting sqref="L209:N211 L213:N225 L227:N250 L252:N260 N262:N270 L272:N287 N410:N441 L443:N445 M570:N669 L671:N693 N695:N873 N875:N896 M898:N906 L908:N912 N914:N974 N976:N984">
    <cfRule type="containsText" dxfId="23" priority="16" operator="containsText" text="PENDENTE">
      <formula>NOT(ISERROR(SEARCH("PENDENTE",L209)))</formula>
    </cfRule>
    <cfRule type="containsText" dxfId="22" priority="15" operator="containsText" text="ENTREGUE">
      <formula>NOT(ISERROR(SEARCH("ENTREGUE",L209)))</formula>
    </cfRule>
  </conditionalFormatting>
  <conditionalFormatting sqref="L1200:P1201">
    <cfRule type="containsText" dxfId="21" priority="181" operator="containsText" text="PENDENTE">
      <formula>NOT(ISERROR(SEARCH("PENDENTE",L1200)))</formula>
    </cfRule>
    <cfRule type="containsText" dxfId="20" priority="180" operator="containsText" text="ENTREGUE">
      <formula>NOT(ISERROR(SEARCH("ENTREGUE",L1200)))</formula>
    </cfRule>
  </conditionalFormatting>
  <conditionalFormatting sqref="M2:M24 L26:M28 L30:M31 M33:M50 L52:M52 M54:M58 L62:M65 L68:M74 L76:M78 L80:M81 M84:M102 L104:M107 L109:M130 L132:M133 L135:M135 M137:M144 M146:M184 M187:M193 M195:M207 L262:M264 L266:M267 L270:M270 L289:M315 L317:M322 L324:M337 L339:M341 L343:M395 L397:M397 L400:M408 L410:M434 L436:M441 L452:M470 L472:M514 L518:M530 L532:M568 L695:M705 L707:M784 M786:M873 L875:M887 L890:M896 M914:M930 L933:M933 L936:M947 L949:M950 M955:M970 L973:M974 L976:M982 L984:M984 L986:M991 L993:M1005 L1007:M1020 L1022:M1027 L1029:M1141 L1143:M1154 M1156:M1188 L1190:M1199">
    <cfRule type="containsText" dxfId="19" priority="20" operator="containsText" text="PENDENTE">
      <formula>NOT(ISERROR(SEARCH("PENDENTE",L2)))</formula>
    </cfRule>
    <cfRule type="containsText" dxfId="18" priority="19" operator="containsText" text="ENTREGUE">
      <formula>NOT(ISERROR(SEARCH("ENTREGUE",L2)))</formula>
    </cfRule>
  </conditionalFormatting>
  <conditionalFormatting sqref="M3:N3 K25:M26 M39:M43 L55:M57 K59:M61 M66:M73 I81:M81 M85:M88 M101 I103:M103 J106:O106 I108:M108 M110 M114:M117 I136:O136 M142 L179:N179 M189:M192 I194:M194 K196:M198 I208:O208 I212:N212 M214:N214 M219:N219 I226:O226 M229:M230 L234:N234 L239:M239 M244:O244 I251:N251 K261:N261 J265:M265 I268:M269 K271:N271 K288:O288 M290 M298 L304:O304 K316:M316 J323:O323 L329:O329 K338:M338 I342:M342 L361:O361 M367:O367 K372:M372 L374:M374 K375:O375 M377 M385:M386 M395:M396 M403:O403 J409:O409 K442:N442 M445:O445 J446:O446 J448:O448 K450:M450 J451:O451 L452:M452 K453:O453 M463:M464 M473:M474 L479:N479 M481:O481 J487:O487 J489:N489 J515:O515 J517:O517 M530:M531 M537:M538 M543:M544 M548:M549 M554:M555 M562:M563 L568:N568 J569:O569 J571:N571 M573:M574 M585:O585 M588 M591:O591 M594 M607:O607 M614:N614 L627:O627 L651:N651 K670:N670 J694:O694 L700:N700 L794:O794 M796:O796 M816:M817 L826:O826 M843:N843 M869 K874:N874 L895:O895 J897:N897 M900 L902:M902 M904:M905 J907:N907 J913:O913 J931:M932 M934:M941 J948:M948 L961:O961 J975:N975 J985:O985 M997:O997 J1028:O1028 L1030:O1030 M1032:O1032 J1121:O1121 J1126:O1126 J1147:O1147 J1179:O1179 M1197:O1197">
    <cfRule type="containsText" dxfId="17" priority="46" operator="containsText" text="PENDENTE">
      <formula>NOT(ISERROR(SEARCH("PENDENTE",I3)))</formula>
    </cfRule>
  </conditionalFormatting>
  <conditionalFormatting sqref="N173:N728 J470:M728 J755:N764 J813:N822 J831:N1199 O1066:P1066 N112 N141:N142 H29:N29 H53:N53 M201:M206 N79:N81 N811 N55:N61 N83:N88">
    <cfRule type="containsText" dxfId="16" priority="43" operator="containsText" text="ENTREGUE">
      <formula>NOT(ISERROR(SEARCH("ENTREGUE",H29)))</formula>
    </cfRule>
  </conditionalFormatting>
  <conditionalFormatting sqref="N239:N240 N242 K268:N269 N273 K435:N435 N666:N667 K706:N706 N712 N732 N736 N746 N750:N751 N757 N776 K785:N785 N790 N811 N815:N817 N882:N883 K888:N889 N900:N902 N904:N905 N917:N918 N927 N929 N931:N935 N937:N940 N943 N947:N948 K951:N954 N956:N957 N968 K971:N972 N977:N979 N981 K983:N983 K29:N29 N79 K103:N103 N112 N189:N190 N192 N356 K471:N471 K531:N531 K212:N212 K670:N670 K897:N897">
    <cfRule type="containsText" dxfId="15" priority="17" operator="containsText" text="ENTREGUE">
      <formula>NOT(ISERROR(SEARCH("ENTREGUE",K29)))</formula>
    </cfRule>
  </conditionalFormatting>
  <conditionalFormatting sqref="N2:O135 N137:O207 O209:O225 O227:O287 N289:O322 N324:O408 O410:O445 L447:O447 N452:O514 N518:O568 O570:O693 O695:O912 O914:O984 N986:O1027 N1029:O1199">
    <cfRule type="containsText" dxfId="14" priority="9" operator="containsText" text="ENTREGUE">
      <formula>NOT(ISERROR(SEARCH("ENTREGUE",L2)))</formula>
    </cfRule>
    <cfRule type="containsText" dxfId="13" priority="10" operator="containsText" text="PENDENTE">
      <formula>NOT(ISERROR(SEARCH("PENDENTE",L2)))</formula>
    </cfRule>
  </conditionalFormatting>
  <conditionalFormatting sqref="O2:O3 O8:O9 N11:O12 N14:O17 N19:O22 K25:O25 N27:O27 O29:O30 K32:O32 N35:O35 N39:O41 N43:O44 N47:O49 K51:O51 K53:O53 N55:O57 K59:O61 K66:O67 N69:O75 O77:O79 N82:O83 N85:O88 O92 N95:O99 O102:O103 N108:O110 N114:O116 N123:O124 O127 K131:O131 K134:O134 N138:O139 N141:O142 K145:O145 N173:O173 O183 K185:O186 O189:O192 K194:O194 N197:O198 N201:O206 O211:O214 O219:O221 O229:O234 O239:O242 K251:O251 O255 K261:O261 O266:O269 K271:O271 N298:O298 N307:O308 N311:O311 N316:O317 N325:O325 N332:O332 N336:O338 K342:O342 O349:O350 O353:O356 O359 N386:O386 K396:O396 K398:O399 O433 O435 K442:O442 N457:O457 N463:O463 O470:O471 O476 O479 O530:O531 O537 O561 O571 O658 O663 O666:O667 O670:O671 O706 O709 O712 O717 O732 O736 O743 O746 O750:O751 O757 O765 O767 O776 O778 O782 O785 O789:O790 O811:O812 O815:O817 O869 K874:O874 O882:O883 O888:O890 O897:O898 O900:O905 K907:O907 O917:O918 O926:O927 O929 O931:O935 O937:O941 O947:O948 O950:O957 O965:O966 O968 O971:O972 K975:O975 O977:O979 O981 O983 K992:O992 K1006:O1006 O1009 N1011:O1011 O1014 K1021:O1021 N1066:O1066 N1077:O1077 N1128:O1128 N1142:O1142 K1155:O1155 N1157:O1158 K1189:O1189">
    <cfRule type="containsText" dxfId="12" priority="14" operator="containsText" text="PENDENTE">
      <formula>NOT(ISERROR(SEARCH("PENDENTE",K2)))</formula>
    </cfRule>
    <cfRule type="containsText" dxfId="11" priority="13" operator="containsText" text="ENTREGUE">
      <formula>NOT(ISERROR(SEARCH("ENTREGUE",K2)))</formula>
    </cfRule>
  </conditionalFormatting>
  <conditionalFormatting sqref="O2:O145 M11:N12 N25:N27 H32:N32 P32 M47:N49 H51:N51 N108:N110 N114:N116 L123:N124 M138:N139 O177 O179:O180 O183 I185:O186 O189:O192 N194:O198 O200:O206 O211:O214 O216 O219:O221 O224 O229:O235 O238:O242 O251:O252 O255:O256 O260:O261 O266:O269 O271:O272 O279 O282:P282 O285 M307:O308 O310:O312 N316:O317 O330 N332:P332 O336 O342:O343 O349:O350 O353:P356 O359:P359 O360 O366:O728 P369:P370 P433 P446:P448 M455:N455 N457 P457:P461 N459 L463:N464 P464:P469 P490:P514 N525 P532:P559 N587:N588 N594:N595 M666:N667 N689 P690:P693 N712 J730:O739 O743:P743 N746:P746 O755:O764 N760 P768:P771 N771:O771 J774:O782 P782 J784:O793 O797:P797 N798:O798 P798:P810 J799:O808 O813:O822 N820 P820 O826:P826 N829:P829 P830:P838 O831:O1199 P840:P847 N892 P919:P925 M926:N927 N968 P968 N981 P981 P999 N1011 P1011 P1014 P1022:P1027 N1024 P1034:P1036 N1035 P1038:P1065 N1039 J1128:N1129 P1129:P1142 N1136 N1142 P1159:P1188 N1182">
    <cfRule type="containsText" dxfId="10" priority="42" operator="containsText" text="PENDENTE">
      <formula>NOT(ISERROR(SEARCH("PENDENTE",H2)))</formula>
    </cfRule>
  </conditionalFormatting>
  <conditionalFormatting sqref="O2:O145 N108:N110 N114:N116 L123:N124 M138:N139 O177 O179:O180 O183 I185:O186 O189:O192 N194:O198 O200:O206 O211:O214 O216 O219:O221 O224 O229:O235 O238:O242 O251:O252 O255:O256 O260:O261 O266:O269 O271:O272 O279 O282:P282 O285 M307:O308 O310:O312 N316:O317 O330 N332:P332 O336 O342:O343 O349:O350 O353:P356 O359:P359 O360 O366:O728 P369:P370 P433 P446:P448 P457:P461 N459 L463:N464 P464:P469 P490:P514 P532:P559 P690:P693 J730:O739 O755:O764 J774:O782 P782 J784:O793 P797:P810 J799:O808 O813:O822 P820 O826:P826 P829:P838 O831:O1199 P840:P847 P919:P925 P968 P981 P999 P1011 P1014 P1022:P1027 P1034:P1036 P1038:P1065 P1129:P1142 P1159:P1188 H32:N32 H51:N51 M11:N12 M47:N49 M455:N455 M926:N927 J1128:N1129 M666:N667 N712 N746:P746 N968 N981 N587:N588 N594:N595 N689 N760 N771:P771 N798:O798 N820 N829:O829 N892 N25:N27 N457 O743:P743 N1011 N1142 N525 O797 N1024 N1035 N1039 N1136 N1182 P32">
    <cfRule type="containsText" dxfId="9" priority="41" operator="containsText" text="ENTREGUE">
      <formula>NOT(ISERROR(SEARCH("ENTREGUE",H2)))</formula>
    </cfRule>
  </conditionalFormatting>
  <conditionalFormatting sqref="P2 P4:P7 P13 P18 P23:P24 P26 P30:P31 P33:P34 P36:P38 P42 P45:P46 P52 P54 P58 P62:P65 P68 P76 P80:P81 P84 P89:P91 P93:P94 P100:P102 P104 P106 P109 P111 P117 P120:P122 P125:P128 P130 P132:P133 P135 P140:P141 P143:P144 P146:P172 P174:P176 P179 P184 P187:P188 P195:P196 P199:P200 P207 P210 P216:P218 P222 P224:P225 P228:P229 P231:P232 P235:P238 P245:P248 P250 P252:P253 P256:P257 P259 P262 P264:P265 P270 P272:P274 P277:P281 P283:P284 P287 P289 P291:P297 P299:P302 P304:P306 P312:P315 P318:P322 P324 P326:P328 P330:P331 P333:P335 P339:P341 P343:P344 P346:P348 P352 P357:P358 P360 P362:P366 P368 P371:P385 P387:P395 P397 P400:P401 P403:P408 P410:P432 P434 P436:P438 P440:P441 P443:P445 L449:P450 P452:P456 P458:P469 P472:P475 P477:P478 P480:P486 P488 P490:P514 L516:P516 P518:P529 P532:P559 P562:P568 P570 P572:P657 P659:P662 P664:P665 P668:P669 P672:P679 P681:P688 P690:P693 P696:P705 P707:P708 P710 P713:P714 P716 P719:P726 P728:P731 P733:P735 P737:P742 P744:P745 P747:P749 P752:P756 P758 P760:P764 P766 P768:P771 P773:P775 P777 P779:P781 P783:P784 P786 P788:P789 P791 P793:P794 P797:P810 P813:P814 P818:P819 P821:P825 P827 P829:P846 P848:P859 P861:P868 P870:P873 P875:P881 P884:P887 P892:P894 P899 P906 P908:P912 P915:P916 P919:P925 P928 P930 P936 P941:P947 P949 P957:P964 P967 P969 P973:P974 P976 P980 P982 P984 P986:P987 P989 P991 P993:P994 P996:P998 P1000:P1001 P1003:P1005 P1007:P1008 P1010 P1012:P1013 P1015:P1018 P1020 P1022:P1027 P1029 P1032 P1034:P1065 P1067:P1076 P1078:P1120 P1122:P1123 P1125:P1127 P1129:P1141 P1143:P1154 P1156 P1159:P1188 P1190:P1199">
    <cfRule type="containsText" dxfId="8" priority="1" operator="containsText" text="ENTREGUE">
      <formula>NOT(ISERROR(SEARCH("ENTREGUE",L2)))</formula>
    </cfRule>
    <cfRule type="containsText" dxfId="7" priority="2" operator="containsText" text="PENDENTE">
      <formula>NOT(ISERROR(SEARCH("PENDENTE",L2)))</formula>
    </cfRule>
  </conditionalFormatting>
  <conditionalFormatting sqref="P2:P457 P470:P489 P515:P531 P560:P689 P694:P767 P772:P796 P811:P828 P847:P918 P926:P1021 P1028:P1033 P1066:P1128 P1142:P1158 P1189:P1199">
    <cfRule type="containsText" dxfId="6" priority="4" operator="containsText" text="PENDENTE">
      <formula>NOT(ISERROR(SEARCH("PENDENTE",P2)))</formula>
    </cfRule>
    <cfRule type="containsText" dxfId="5" priority="3" operator="containsText" text="ENTREGUE">
      <formula>NOT(ISERROR(SEARCH("ENTREGUE",P2)))</formula>
    </cfRule>
  </conditionalFormatting>
  <conditionalFormatting sqref="P3 P8:P12 M14:P17 L19:P22 P25:P29 M35:P35 N39:P45 P47:P51 P53:P62 P64 N66:P75 O77:P81 O83:P89 L91:P92 L95:P145 I131:K131 I134:K134 I145:K145 O173:P728 M294:N294 N297:N298 L325:N325 N336:N338 I342:N342 M381:N381 N384:N386 N394:N396 K398:N399 J435:N436 M459:N459 N462:N464 N472:N474 K476:N477 N530:N533 N535:N538 N542:N544 N546:N549 N553:N555 K557:N558 L560:N561 N562:N563 K565:N566 N572:N574 K576:N577 K706:N706 O730:P739 N731:N732 L734:N734 L736:N736 P748 M750:P751 O755:P768 N756:N757 M757 L759:N759 L761:N761 P772 O774:P782 N775:N776 M776 L778:N778 L780:N780 O784:P793 J785:N785 N786 L788:N788 M789:N790 L790 P794:P796 O799:P808 N800:N801 L803:N803 L805:N805 O811:P822 N814:N817 L817:M817 L819:N819 P826:P828 O831:P1199 N832:N833 L835:N835 L837:N837 L917:N918 M929:N929 J983:N983 J992:N992 J1006:N1006 L1009:N1009 M1017:N1017 J1021:N1021 J1026:N1026 K1028:N1028 J1037:N1037 J1041:N1041 J1066:N1066 J1077:N1077 K1124:N1124 J1144:N1144 J1155:N1155 M1157:N1158 J1167:N1167 M1184:N1184 J1189:N1189">
    <cfRule type="containsText" dxfId="4" priority="40" operator="containsText" text="PENDENTE">
      <formula>NOT(ISERROR(SEARCH("PENDENTE",I3)))</formula>
    </cfRule>
  </conditionalFormatting>
  <conditionalFormatting sqref="P3 P8:P12 P14:P17 P19:P22 P25 P27:P29 P32 P35 P39:P41 P43:P44 P47:P51 P53 P55:P57 P59:P61 P66:P67 P69:P75 P77:P79 P82:P83 P85:P88 P92 P95:P99 P103 P105 P107:P108 P110 P112:P116 P118:P119 P123:P124 P129 P131 P134 P136:P139 P142 P145 P173 P177:P178 P180:P183 P185:P186 P189:P194 P197:P198 P201:P206 P208:P209 P211:P215 P219:P221 P223 P226:P227 P230 P233:P234 P239:P244 P249 P251 P254:P255 P258 P260:P261 P263 P266:P269 P271 P275:P276 P282 P285:P286 P288 P290 P298 P303 P307:P311 P316:P317 P323 P325 P329 P332 P336:P338 P342 P345 P349:P351 P353:P356 P359 P361 P367 P369:P370 P386 P396 P398:P399 P402 P409 P433 P435 P439 P442 P446:P448 P451 P457 P462:P463 P470:P471 P476 P479 P487 P489 P515 P517 P530:P531 P537 P560:P561 P569 P571 P658 P663 P666:P667 P670:P671 P680 P689 P694:P695 P706 P709 P711:P712 P715 P717:P718 P727 P732 P736 P743 P746 P750:P751 P757 P759 P765 P767 P772 P776 P778 P782 P785 P787 P790 P792 P795:P796 P811:P812 P815:P817 P820 P826 P828 P839 P847 P860 P869 P874 P882:P883 P888:P891 P895:P898 P900:P905 P907 P913:P914 P917:P918 P926:P927 P929 P931:P935 P937:P940 P948 P950:P956 P965:P966 P968 P970:P972 P975 P977:P979 P981 P983 P985 P988 P990 P992 P995 P999 P1002 P1006 P1009 P1011 P1014 P1019 P1021 P1028 P1030:P1031 P1033 P1037 P1066 P1077 P1121 P1124 P1128 P1142 P1155 P1157:P1158 P1189">
    <cfRule type="containsText" dxfId="3" priority="6" operator="containsText" text="PENDENTE">
      <formula>NOT(ISERROR(SEARCH("PENDENTE",P3)))</formula>
    </cfRule>
  </conditionalFormatting>
  <conditionalFormatting sqref="P3 P8:P12 P14:P17 P19:P22 P25 P27:P29 P32 P35 P39:P41 P43:P44 P47:P51 P53 P55:P57 P59:P61 P66:P67 P69:P75 P77:P79 P82:P83 P85:P88 P92 P95:P99 P103 P105 P107:P108 P110 P112:P116 P118:P119 P123:P124 P129 P131 P134 P136:P139 P142 P145 P173 P177:P178 P180:P183 P185:P186 P189:P194 P197:P198 P201:P206 P208:P209 P211:P215 P219:P221 P223 P226:P227 P230 P233:P234 P239:P244 P249 P251 P254:P255 P258 P260:P261 P263 P266:P269 P271 P275:P276 P282 P285:P286 P288 P290 P298 P303 P307:P311 P316:P317 P323 P325 P329 P332 P336:P338 P342 P345 P349:P351 P353:P356 P359 P361 P367 P369:P370 P386 P396 P398:P399 P402 P409 P433 P435 P439 P442 P446:P448 P451 P457 P470:P471 P476 P479 P487 P489 P515 P517 P530:P531 P560:P561 P569 P571 P658 P663 P666:P667 P670:P671 P680 P689 P694:P695 P706 P709 P711:P712 P715 P717:P718 P727 P732 P736 P743 P746 P750:P751 P757 P759 P765 P767 P772 P776 P778 P782 P785 P787 P790 P792 P795:P796 P811:P812 P815:P817 P820 P826 P828 P847 P860 P869 P874 P882:P883 P888:P891 P895:P898 P900:P905 P907 P913:P914 P917:P918 P926:P927 P929 P931:P935 P937:P940 P948 P950:P956 P965:P966 P968 P970:P972 P975 P977:P979 P981 P983 P985 P988 P990 P992 P995 P999 P1002 P1006 P1009 P1011 P1014 P1019 P1021 P1028 P1030:P1031 P1033 P1066 P1077 P1121 P1124 P1128 P1142 P1155 P1157:P1158 P1189 P462:P463 P537 P839 P1037">
    <cfRule type="containsText" dxfId="2" priority="5" operator="containsText" text="ENTREGUE">
      <formula>NOT(ISERROR(SEARCH("ENTREGUE",P3)))</formula>
    </cfRule>
  </conditionalFormatting>
  <conditionalFormatting sqref="P3 P8:P12 P14:P17 P19:P22 P25 P27:P29 P35 P39:P41 P43:P44 P47:P51 P53 P55:P57 P59:P61 P66:P67 P69:P75 P77:P79 P82:P83 P85:P88 P92 P95:P99 P103 P105 P107:P108 P110 P112:P116 P118:P119 P123:P124 P129 P131 P134 P136:P139 P142 P145 P173 P177:P178 P180:P183 P185:P186 P189:P194 P197:P198 P201:P206 P208:P209 P211:P215 P219:P221 P223 P226:P227 P230 P233:P234 P239:P244 P249 P251 P254:P255 P258 P260:P261 P263 P266:P269 P271 P275:P276 P285:P286 K288:P288 P290 P298 P303 P307:P311 P316:P317 K323:P323 P325 P329 P336:P338 P342 P345 P349:P351 P361 P367 P386 P396 P398:P399 P402 K409:P409 P435 P439 P442 K451:P451 P462:P463 P470:P471 P476 P479 P487 P489 K515:P515 K517:P517 P530:P531 P560:P561 K569:P569 P571 P658 P663 P666:P667 P670:P671 P680 P689 P694:P695 P706 P709 P711:P712 P715 P717:P718 P727 P732 P736 P750:P751 P757 P759 P765 P767 P772 P776 P778 P785 P787 P790 P792 P795:P796 P811:P812 P815:P817 P828 P839 P860 P869 P874 P882:P883 P888:P891 P895:P898 P900:P905 P907 P913:P914 P917:P918 P926:P927 P929 P931:P935 P937:P940 P948 P950:P956 P965:P966 P970:P972 P975 P977:P979 P983 K985:P985 P988 P990 P992 P995 P1002 P1006 P1009 P1019 P1021 K1028:P1028 P1030:P1031 P1033 P1037 P1066 P1077 P1121 P1124 P1128 P1155 P1157:P1158 P1189">
    <cfRule type="containsText" dxfId="1" priority="8" operator="containsText" text="PENDENTE">
      <formula>NOT(ISERROR(SEARCH("PENDENTE",K3)))</formula>
    </cfRule>
    <cfRule type="containsText" dxfId="0" priority="7" operator="containsText" text="ENTREGUE">
      <formula>NOT(ISERROR(SEARCH("ENTREGUE",K3)))</formula>
    </cfRule>
  </conditionalFormatting>
  <pageMargins left="0.511811024" right="0.511811024" top="0.78740157499999996" bottom="0.78740157499999996" header="0.31496062000000002" footer="0.31496062000000002"/>
  <pageSetup orientation="portrait" r:id="rId1"/>
  <legacy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STATUS!$B$3:$B$5</xm:f>
          </x14:formula1>
          <xm:sqref>E2:E1201 I2:P1201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I1:J1"/>
  <sheetViews>
    <sheetView showGridLines="0" workbookViewId="0">
      <selection activeCell="M24" sqref="M24"/>
    </sheetView>
  </sheetViews>
  <sheetFormatPr defaultRowHeight="15" x14ac:dyDescent="0.25"/>
  <cols>
    <col min="9" max="10" width="12.7109375" style="40" customWidth="1"/>
  </cols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Q36"/>
  <sheetViews>
    <sheetView workbookViewId="0">
      <selection activeCell="C27" sqref="C27"/>
    </sheetView>
  </sheetViews>
  <sheetFormatPr defaultRowHeight="15" x14ac:dyDescent="0.25"/>
  <cols>
    <col min="1" max="1" width="11.140625" customWidth="1"/>
    <col min="2" max="2" width="11.42578125" style="41" customWidth="1"/>
    <col min="6" max="6" width="11" customWidth="1"/>
    <col min="7" max="7" width="11.85546875" customWidth="1"/>
    <col min="14" max="14" width="25.28515625" customWidth="1"/>
    <col min="15" max="15" width="30.85546875" style="41" bestFit="1" customWidth="1"/>
    <col min="16" max="16" width="11.5703125" style="41" customWidth="1"/>
    <col min="17" max="17" width="10.7109375" customWidth="1"/>
    <col min="18" max="18" width="15.28515625" customWidth="1"/>
    <col min="19" max="19" width="10.7109375" customWidth="1"/>
    <col min="20" max="20" width="15.28515625" customWidth="1"/>
    <col min="21" max="21" width="10.7109375" customWidth="1"/>
    <col min="22" max="22" width="15.28515625" customWidth="1"/>
    <col min="23" max="23" width="10.7109375" customWidth="1"/>
    <col min="24" max="24" width="15.28515625" customWidth="1"/>
    <col min="25" max="25" width="10.7109375" customWidth="1"/>
    <col min="26" max="26" width="15.28515625" customWidth="1"/>
    <col min="27" max="27" width="10.7109375" customWidth="1"/>
    <col min="28" max="28" width="15.28515625" customWidth="1"/>
    <col min="29" max="29" width="10.7109375" customWidth="1"/>
    <col min="30" max="30" width="15.28515625" customWidth="1"/>
    <col min="31" max="31" width="10.7109375" customWidth="1"/>
    <col min="32" max="32" width="15.28515625" customWidth="1"/>
    <col min="33" max="33" width="10.7109375" customWidth="1"/>
    <col min="34" max="34" width="15.28515625" customWidth="1"/>
    <col min="35" max="35" width="10.7109375" customWidth="1"/>
    <col min="36" max="36" width="15.28515625" customWidth="1"/>
    <col min="37" max="37" width="10.7109375" customWidth="1"/>
    <col min="38" max="42" width="31" bestFit="1" customWidth="1"/>
    <col min="43" max="43" width="15.28515625" bestFit="1" customWidth="1"/>
    <col min="44" max="44" width="10.7109375" bestFit="1" customWidth="1"/>
  </cols>
  <sheetData>
    <row r="4" spans="1:17" x14ac:dyDescent="0.25">
      <c r="B4" s="42" t="s">
        <v>44</v>
      </c>
    </row>
    <row r="5" spans="1:17" x14ac:dyDescent="0.25">
      <c r="B5" s="42" t="s">
        <v>45</v>
      </c>
    </row>
    <row r="6" spans="1:17" x14ac:dyDescent="0.25">
      <c r="M6">
        <v>1</v>
      </c>
    </row>
    <row r="7" spans="1:17" x14ac:dyDescent="0.25">
      <c r="O7" s="41" t="s">
        <v>44</v>
      </c>
      <c r="P7" s="41" t="s">
        <v>45</v>
      </c>
    </row>
    <row r="8" spans="1:17" x14ac:dyDescent="0.25">
      <c r="B8" s="38" t="s">
        <v>30</v>
      </c>
      <c r="C8" s="38" t="s">
        <v>31</v>
      </c>
      <c r="D8" s="38" t="s">
        <v>32</v>
      </c>
      <c r="E8" s="38" t="s">
        <v>33</v>
      </c>
      <c r="F8" s="38" t="s">
        <v>34</v>
      </c>
      <c r="G8" s="38" t="s">
        <v>35</v>
      </c>
      <c r="H8" s="38" t="s">
        <v>36</v>
      </c>
      <c r="I8" s="38" t="s">
        <v>37</v>
      </c>
      <c r="J8" s="38" t="s">
        <v>38</v>
      </c>
      <c r="K8" s="38" t="s">
        <v>39</v>
      </c>
      <c r="L8" s="38" t="s">
        <v>40</v>
      </c>
      <c r="M8" s="38" t="s">
        <v>41</v>
      </c>
      <c r="N8">
        <v>1</v>
      </c>
      <c r="O8" t="s">
        <v>10</v>
      </c>
      <c r="P8" s="41" t="e">
        <f>COUNTIFS(Tabela2[Diretoria Regional],STATUS!O8,'POR UNIDADE ESCOLAR (2)'!A1170:E1196,"ENTREGUE")</f>
        <v>#VALUE!</v>
      </c>
      <c r="Q8" s="41"/>
    </row>
    <row r="9" spans="1:17" x14ac:dyDescent="0.25">
      <c r="A9" s="42" t="str">
        <f>B4</f>
        <v>ENTREGUE</v>
      </c>
      <c r="B9" s="43">
        <f>COUNTIF(MESES[% ENTREGUE (ANUAL)],STATUS!$A$9)</f>
        <v>0</v>
      </c>
      <c r="C9" s="43">
        <f>COUNTIF(MESES[FEV],STATUS!$A$9)</f>
        <v>1131</v>
      </c>
      <c r="D9" s="43">
        <f>COUNTIF(MESES[MAR],STATUS!$A$9)</f>
        <v>1126</v>
      </c>
      <c r="E9" s="43">
        <f>COUNTIF(MESES[ABR],STATUS!$A$9)</f>
        <v>1116</v>
      </c>
      <c r="F9" s="43">
        <f>COUNTIF(MESES[MAI],STATUS!$A$9)</f>
        <v>1101</v>
      </c>
      <c r="G9" s="43">
        <f>COUNTIF(MESES[JUN],STATUS!$A$9)</f>
        <v>1083</v>
      </c>
      <c r="H9" s="43">
        <f>COUNTIF(MESES[JUL],STATUS!$A$9)</f>
        <v>1058</v>
      </c>
      <c r="I9" s="43">
        <f>COUNTIF(MESES[AGO],STATUS!$A$9)</f>
        <v>1036</v>
      </c>
      <c r="J9" s="43">
        <f>COUNTIF(MESES[SET],STATUS!$A$9)</f>
        <v>1001</v>
      </c>
      <c r="K9" s="43">
        <f>COUNTIF(MESES[OUT],STATUS!$A$9)</f>
        <v>980</v>
      </c>
      <c r="L9" s="43">
        <f>COUNTIF(MESES[NOV],STATUS!$A$9)</f>
        <v>921</v>
      </c>
      <c r="M9" s="43">
        <f>COUNTIF(MESES[DEZ],STATUS!$A$9)</f>
        <v>855</v>
      </c>
      <c r="N9">
        <v>2</v>
      </c>
      <c r="O9" t="s">
        <v>11</v>
      </c>
      <c r="Q9" s="41"/>
    </row>
    <row r="10" spans="1:17" x14ac:dyDescent="0.25">
      <c r="A10" s="42" t="str">
        <f>B5</f>
        <v>PENDENTE</v>
      </c>
      <c r="B10" s="43">
        <f>COUNTIF(MESES[% ENTREGUE (ANUAL)],STATUS!$A$10)</f>
        <v>0</v>
      </c>
      <c r="C10" s="43">
        <f>COUNTIF(MESES[FEV],STATUS!$A$10)</f>
        <v>67</v>
      </c>
      <c r="D10" s="43">
        <f>COUNTIF(MESES[MAR],STATUS!$A$10)</f>
        <v>72</v>
      </c>
      <c r="E10" s="43">
        <f>COUNTIF(MESES[ABR],STATUS!$A$10)</f>
        <v>82</v>
      </c>
      <c r="F10" s="43">
        <f>COUNTIF(MESES[MAI],STATUS!$A$10)</f>
        <v>97</v>
      </c>
      <c r="G10" s="43">
        <f>COUNTIF(MESES[JUN],STATUS!$A$10)</f>
        <v>115</v>
      </c>
      <c r="H10" s="43">
        <f>COUNTIF(MESES[JUL],STATUS!$A$10)</f>
        <v>140</v>
      </c>
      <c r="I10" s="43">
        <f>COUNTIF(MESES[AGO],STATUS!$A$10)</f>
        <v>162</v>
      </c>
      <c r="J10" s="43">
        <f>COUNTIF(MESES[SET],STATUS!$A$10)</f>
        <v>197</v>
      </c>
      <c r="K10" s="43">
        <f>COUNTIF(MESES[OUT],STATUS!$A$10)</f>
        <v>218</v>
      </c>
      <c r="L10" s="43">
        <f>COUNTIF(MESES[NOV],STATUS!$A$10)</f>
        <v>277</v>
      </c>
      <c r="M10" s="43">
        <f>COUNTIF(MESES[DEZ],STATUS!$A$10)</f>
        <v>343</v>
      </c>
      <c r="N10">
        <v>3</v>
      </c>
      <c r="O10" t="s">
        <v>12</v>
      </c>
      <c r="Q10" s="41"/>
    </row>
    <row r="11" spans="1:17" ht="15.75" thickBot="1" x14ac:dyDescent="0.3">
      <c r="B11" s="51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>
        <v>4</v>
      </c>
      <c r="O11" t="s">
        <v>13</v>
      </c>
      <c r="Q11" s="41"/>
    </row>
    <row r="12" spans="1:17" x14ac:dyDescent="0.25">
      <c r="B12" s="41">
        <f>SUM(B9:B10)</f>
        <v>0</v>
      </c>
      <c r="C12" s="41">
        <f>SUM(C9:C10)</f>
        <v>1198</v>
      </c>
      <c r="D12" s="41">
        <f>SUM(D9:D10)</f>
        <v>1198</v>
      </c>
      <c r="E12" s="41">
        <f t="shared" ref="E12:M12" si="0">SUM(E9:E10)</f>
        <v>1198</v>
      </c>
      <c r="F12" s="41">
        <f t="shared" si="0"/>
        <v>1198</v>
      </c>
      <c r="G12" s="41">
        <f t="shared" si="0"/>
        <v>1198</v>
      </c>
      <c r="H12" s="41">
        <f t="shared" si="0"/>
        <v>1198</v>
      </c>
      <c r="I12" s="41">
        <f t="shared" si="0"/>
        <v>1198</v>
      </c>
      <c r="J12" s="41">
        <f t="shared" si="0"/>
        <v>1198</v>
      </c>
      <c r="K12" s="41">
        <f t="shared" si="0"/>
        <v>1198</v>
      </c>
      <c r="L12" s="41">
        <f t="shared" si="0"/>
        <v>1198</v>
      </c>
      <c r="M12" s="41">
        <f t="shared" si="0"/>
        <v>1198</v>
      </c>
      <c r="N12">
        <v>5</v>
      </c>
      <c r="O12" t="s">
        <v>14</v>
      </c>
      <c r="Q12" s="41"/>
    </row>
    <row r="13" spans="1:17" x14ac:dyDescent="0.25">
      <c r="N13">
        <v>6</v>
      </c>
      <c r="O13" t="s">
        <v>15</v>
      </c>
      <c r="Q13" s="41"/>
    </row>
    <row r="14" spans="1:17" x14ac:dyDescent="0.25">
      <c r="N14">
        <v>7</v>
      </c>
      <c r="O14" t="s">
        <v>16</v>
      </c>
      <c r="Q14" s="41"/>
    </row>
    <row r="15" spans="1:17" x14ac:dyDescent="0.25">
      <c r="N15">
        <v>8</v>
      </c>
      <c r="O15" t="s">
        <v>17</v>
      </c>
      <c r="Q15" s="41"/>
    </row>
    <row r="16" spans="1:17" x14ac:dyDescent="0.25">
      <c r="B16" s="38" t="s">
        <v>30</v>
      </c>
      <c r="C16" s="38" t="s">
        <v>31</v>
      </c>
      <c r="D16" s="38" t="s">
        <v>32</v>
      </c>
      <c r="E16" s="38" t="s">
        <v>33</v>
      </c>
      <c r="F16" s="38" t="s">
        <v>34</v>
      </c>
      <c r="G16" s="38" t="s">
        <v>35</v>
      </c>
      <c r="H16" s="38" t="s">
        <v>36</v>
      </c>
      <c r="I16" s="38" t="s">
        <v>37</v>
      </c>
      <c r="J16" s="38" t="s">
        <v>38</v>
      </c>
      <c r="K16" s="38" t="s">
        <v>39</v>
      </c>
      <c r="L16" s="38" t="s">
        <v>40</v>
      </c>
      <c r="M16" s="38" t="s">
        <v>41</v>
      </c>
      <c r="N16">
        <v>9</v>
      </c>
      <c r="O16" t="s">
        <v>18</v>
      </c>
      <c r="Q16" s="41"/>
    </row>
    <row r="17" spans="1:17" x14ac:dyDescent="0.25">
      <c r="A17" s="42" t="str">
        <f>B4</f>
        <v>ENTREGUE</v>
      </c>
      <c r="B17" s="54">
        <f>IFERROR(A9/A12,0)</f>
        <v>0</v>
      </c>
      <c r="C17" s="54">
        <f t="shared" ref="C17:M17" si="1">IFERROR(C9/C12,0)</f>
        <v>0.94407345575959933</v>
      </c>
      <c r="D17" s="54">
        <f t="shared" si="1"/>
        <v>0.93989983305509184</v>
      </c>
      <c r="E17" s="54">
        <f t="shared" si="1"/>
        <v>0.93155258764607685</v>
      </c>
      <c r="F17" s="54">
        <f t="shared" si="1"/>
        <v>0.91903171953255425</v>
      </c>
      <c r="G17" s="54">
        <f t="shared" si="1"/>
        <v>0.90400667779632726</v>
      </c>
      <c r="H17" s="54">
        <f t="shared" si="1"/>
        <v>0.88313856427378967</v>
      </c>
      <c r="I17" s="54">
        <f t="shared" si="1"/>
        <v>0.86477462437395658</v>
      </c>
      <c r="J17" s="54">
        <f t="shared" si="1"/>
        <v>0.835559265442404</v>
      </c>
      <c r="K17" s="54">
        <f t="shared" si="1"/>
        <v>0.8180300500834724</v>
      </c>
      <c r="L17" s="54">
        <f t="shared" si="1"/>
        <v>0.76878130217028384</v>
      </c>
      <c r="M17" s="54">
        <f t="shared" si="1"/>
        <v>0.71368948247078468</v>
      </c>
      <c r="N17">
        <v>10</v>
      </c>
      <c r="O17" t="s">
        <v>19</v>
      </c>
      <c r="Q17" s="41"/>
    </row>
    <row r="18" spans="1:17" x14ac:dyDescent="0.25">
      <c r="A18" s="42" t="str">
        <f>B5</f>
        <v>PENDENTE</v>
      </c>
      <c r="B18" s="54">
        <f>IFERROR(A10/A12,0)</f>
        <v>0</v>
      </c>
      <c r="C18" s="54">
        <f t="shared" ref="C18:M18" si="2">IFERROR(C10/C12,0)</f>
        <v>5.5926544240400666E-2</v>
      </c>
      <c r="D18" s="54">
        <f t="shared" si="2"/>
        <v>6.0100166944908183E-2</v>
      </c>
      <c r="E18" s="54">
        <f t="shared" si="2"/>
        <v>6.8447412353923209E-2</v>
      </c>
      <c r="F18" s="54">
        <f t="shared" si="2"/>
        <v>8.0968280467445738E-2</v>
      </c>
      <c r="G18" s="54">
        <f t="shared" si="2"/>
        <v>9.5993322203672793E-2</v>
      </c>
      <c r="H18" s="54">
        <f t="shared" si="2"/>
        <v>0.11686143572621036</v>
      </c>
      <c r="I18" s="54">
        <f t="shared" si="2"/>
        <v>0.13522537562604339</v>
      </c>
      <c r="J18" s="54">
        <f t="shared" si="2"/>
        <v>0.164440734557596</v>
      </c>
      <c r="K18" s="54">
        <f t="shared" si="2"/>
        <v>0.18196994991652754</v>
      </c>
      <c r="L18" s="54">
        <f t="shared" si="2"/>
        <v>0.23121869782971619</v>
      </c>
      <c r="M18" s="54">
        <f t="shared" si="2"/>
        <v>0.28631051752921538</v>
      </c>
      <c r="N18">
        <v>11</v>
      </c>
      <c r="O18" t="s">
        <v>20</v>
      </c>
      <c r="Q18" s="41"/>
    </row>
    <row r="19" spans="1:17" x14ac:dyDescent="0.25">
      <c r="C19" s="41"/>
      <c r="N19">
        <v>12</v>
      </c>
      <c r="O19" t="s">
        <v>21</v>
      </c>
      <c r="Q19" s="41"/>
    </row>
    <row r="20" spans="1:17" x14ac:dyDescent="0.25">
      <c r="B20" s="53">
        <f>SUM(B17:B18)</f>
        <v>0</v>
      </c>
      <c r="C20" s="53">
        <f>SUM(C17:C18)</f>
        <v>1</v>
      </c>
      <c r="D20" s="53">
        <f t="shared" ref="D20:M20" si="3">SUM(D17:D18)</f>
        <v>1</v>
      </c>
      <c r="E20" s="53">
        <f t="shared" si="3"/>
        <v>1</v>
      </c>
      <c r="F20" s="53">
        <f t="shared" si="3"/>
        <v>1</v>
      </c>
      <c r="G20" s="53">
        <f t="shared" si="3"/>
        <v>1</v>
      </c>
      <c r="H20" s="53">
        <f t="shared" si="3"/>
        <v>1</v>
      </c>
      <c r="I20" s="53">
        <f t="shared" si="3"/>
        <v>1</v>
      </c>
      <c r="J20" s="53">
        <f t="shared" si="3"/>
        <v>1</v>
      </c>
      <c r="K20" s="53">
        <f t="shared" si="3"/>
        <v>1</v>
      </c>
      <c r="L20" s="53">
        <f t="shared" si="3"/>
        <v>1</v>
      </c>
      <c r="M20" s="53">
        <f t="shared" si="3"/>
        <v>1</v>
      </c>
      <c r="N20">
        <v>13</v>
      </c>
      <c r="O20" t="s">
        <v>22</v>
      </c>
      <c r="Q20" s="41"/>
    </row>
    <row r="21" spans="1:17" x14ac:dyDescent="0.25">
      <c r="N21">
        <v>14</v>
      </c>
      <c r="O21" t="s">
        <v>23</v>
      </c>
      <c r="Q21" s="41"/>
    </row>
    <row r="22" spans="1:17" x14ac:dyDescent="0.25">
      <c r="N22">
        <v>15</v>
      </c>
      <c r="O22" t="s">
        <v>24</v>
      </c>
      <c r="Q22" s="41"/>
    </row>
    <row r="23" spans="1:17" x14ac:dyDescent="0.25">
      <c r="A23">
        <v>1</v>
      </c>
      <c r="E23" s="2"/>
      <c r="F23" s="2"/>
      <c r="G23" s="55"/>
      <c r="N23">
        <v>16</v>
      </c>
      <c r="O23" t="s">
        <v>25</v>
      </c>
      <c r="Q23" s="41"/>
    </row>
    <row r="24" spans="1:17" x14ac:dyDescent="0.25">
      <c r="C24" s="58" t="s">
        <v>44</v>
      </c>
      <c r="D24" s="58" t="s">
        <v>45</v>
      </c>
      <c r="E24" s="40"/>
    </row>
    <row r="25" spans="1:17" x14ac:dyDescent="0.25">
      <c r="A25">
        <v>1</v>
      </c>
      <c r="B25" s="38" t="s">
        <v>30</v>
      </c>
      <c r="C25" s="43">
        <f>COUNTIF(MESES[JAN],STATUS!$A$9)</f>
        <v>1104</v>
      </c>
      <c r="D25" s="43">
        <f>COUNTIF(MESES[JAN],STATUS!$A$10)</f>
        <v>94</v>
      </c>
    </row>
    <row r="26" spans="1:17" x14ac:dyDescent="0.25">
      <c r="A26">
        <v>2</v>
      </c>
      <c r="B26" s="38" t="s">
        <v>31</v>
      </c>
      <c r="C26" s="43">
        <f>COUNTIF(MESES[FEV],STATUS!$A$9)</f>
        <v>1131</v>
      </c>
      <c r="D26" s="43">
        <f>COUNTIF(MESES[FEV],STATUS!$A$10)</f>
        <v>67</v>
      </c>
    </row>
    <row r="27" spans="1:17" x14ac:dyDescent="0.25">
      <c r="A27">
        <v>3</v>
      </c>
      <c r="B27" s="38" t="s">
        <v>32</v>
      </c>
      <c r="C27" s="43">
        <f>COUNTIF(MESES[MAR],STATUS!$A$9)</f>
        <v>1126</v>
      </c>
      <c r="D27" s="43">
        <f>COUNTIF(MESES[MAR],STATUS!$A$10)</f>
        <v>72</v>
      </c>
    </row>
    <row r="28" spans="1:17" x14ac:dyDescent="0.25">
      <c r="A28">
        <v>4</v>
      </c>
      <c r="B28" s="38" t="s">
        <v>33</v>
      </c>
      <c r="C28" s="43">
        <f>COUNTIF(MESES[ABR],STATUS!$A$9)</f>
        <v>1116</v>
      </c>
      <c r="D28" s="43">
        <f>COUNTIF(MESES[ABR],STATUS!$A$10)</f>
        <v>82</v>
      </c>
    </row>
    <row r="29" spans="1:17" x14ac:dyDescent="0.25">
      <c r="A29">
        <v>5</v>
      </c>
      <c r="B29" s="38" t="s">
        <v>34</v>
      </c>
      <c r="C29" s="43">
        <f>COUNTIF(MESES[MAI],STATUS!$A$9)</f>
        <v>1101</v>
      </c>
      <c r="D29" s="43">
        <f>COUNTIF(MESES[MAI],STATUS!$A$10)</f>
        <v>97</v>
      </c>
    </row>
    <row r="30" spans="1:17" x14ac:dyDescent="0.25">
      <c r="A30">
        <v>6</v>
      </c>
      <c r="B30" s="38" t="s">
        <v>35</v>
      </c>
      <c r="C30" s="43">
        <f>COUNTIF(MESES[JUN],STATUS!$A$9)</f>
        <v>1083</v>
      </c>
      <c r="D30" s="43">
        <f>COUNTIF(MESES[JUN],STATUS!$A$10)</f>
        <v>115</v>
      </c>
    </row>
    <row r="31" spans="1:17" x14ac:dyDescent="0.25">
      <c r="A31">
        <v>7</v>
      </c>
      <c r="B31" s="38" t="s">
        <v>36</v>
      </c>
      <c r="C31" s="43">
        <f>COUNTIF(MESES[JUL],STATUS!$A$9)</f>
        <v>1058</v>
      </c>
      <c r="D31" s="43">
        <f>COUNTIF(MESES[JUL],STATUS!$A$10)</f>
        <v>140</v>
      </c>
    </row>
    <row r="32" spans="1:17" x14ac:dyDescent="0.25">
      <c r="A32">
        <v>8</v>
      </c>
      <c r="B32" s="38" t="s">
        <v>37</v>
      </c>
      <c r="C32" s="43">
        <f>COUNTIF(MESES[AGO],STATUS!$A$9)</f>
        <v>1036</v>
      </c>
      <c r="D32" s="43">
        <f>COUNTIF(MESES[AGO],STATUS!$A$10)</f>
        <v>162</v>
      </c>
    </row>
    <row r="33" spans="1:4" x14ac:dyDescent="0.25">
      <c r="A33">
        <v>9</v>
      </c>
      <c r="B33" s="38" t="s">
        <v>38</v>
      </c>
      <c r="C33" s="43">
        <f>COUNTIF(MESES[SET],STATUS!$A$9)</f>
        <v>1001</v>
      </c>
      <c r="D33" s="43">
        <f>COUNTIF(MESES[SET],STATUS!$A$10)</f>
        <v>197</v>
      </c>
    </row>
    <row r="34" spans="1:4" x14ac:dyDescent="0.25">
      <c r="A34">
        <v>10</v>
      </c>
      <c r="B34" s="38" t="s">
        <v>39</v>
      </c>
      <c r="C34" s="43">
        <f>COUNTIF(MESES[OUT],STATUS!$A$9)</f>
        <v>980</v>
      </c>
      <c r="D34" s="43">
        <f>COUNTIF(MESES[OUT],STATUS!$A$10)</f>
        <v>218</v>
      </c>
    </row>
    <row r="35" spans="1:4" x14ac:dyDescent="0.25">
      <c r="A35">
        <v>11</v>
      </c>
      <c r="B35" s="38" t="s">
        <v>40</v>
      </c>
      <c r="C35" s="43">
        <f>COUNTIF(MESES[NOV],STATUS!$A$9)</f>
        <v>921</v>
      </c>
      <c r="D35" s="43">
        <f>COUNTIF(MESES[NOV],STATUS!$A$10)</f>
        <v>277</v>
      </c>
    </row>
    <row r="36" spans="1:4" x14ac:dyDescent="0.25">
      <c r="B36" s="38" t="s">
        <v>41</v>
      </c>
      <c r="C36" s="43">
        <f>COUNTIF(MESES[DEZ],STATUS!$A$9)</f>
        <v>855</v>
      </c>
      <c r="D36" s="43">
        <f>COUNTIF(MESES[DEZ],STATUS!$A$10)</f>
        <v>343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POR REGIONAL</vt:lpstr>
      <vt:lpstr>POR UNIDADE ESCOLAR (2)</vt:lpstr>
      <vt:lpstr>GERENCIAL</vt:lpstr>
      <vt:lpstr>STATUS</vt:lpstr>
      <vt:lpstr>Plan1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Luiz Vieira</dc:creator>
  <cp:lastModifiedBy>Nathalia Bruna Silva de Macedo</cp:lastModifiedBy>
  <cp:revision/>
  <dcterms:created xsi:type="dcterms:W3CDTF">2022-03-29T13:01:34Z</dcterms:created>
  <dcterms:modified xsi:type="dcterms:W3CDTF">2025-03-26T16:55:24Z</dcterms:modified>
</cp:coreProperties>
</file>