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jupiter\SUBIT\SUPAD\COORDENAÇÃO DE SEGURANÇA ALIMENTAR\COORDENAÇÃO DE SEGURANÇA ALIMENTAR 2025\MAPA DE MERENDA 2025\2. MAPA DE MERENDA - FEVEREIRO - 2025\"/>
    </mc:Choice>
  </mc:AlternateContent>
  <xr:revisionPtr revIDLastSave="0" documentId="13_ncr:1_{88AAE9C7-4EFF-487F-9DC8-CDA539623117}" xr6:coauthVersionLast="47" xr6:coauthVersionMax="47" xr10:uidLastSave="{00000000-0000-0000-0000-000000000000}"/>
  <bookViews>
    <workbookView xWindow="-120" yWindow="-120" windowWidth="29040" windowHeight="15720" tabRatio="839" firstSheet="1" activeTab="2" xr2:uid="{00000000-000D-0000-FFFF-FFFF00000000}"/>
  </bookViews>
  <sheets>
    <sheet name="RESUMO PO REGIONAL" sheetId="17" state="hidden" r:id="rId1"/>
    <sheet name="BASE" sheetId="5" r:id="rId2"/>
    <sheet name="CONSOLIDADO" sheetId="23" r:id="rId3"/>
    <sheet name="ANÁLISE" sheetId="20" state="hidden" r:id="rId4"/>
    <sheet name="REPASSE POR REGIONAL" sheetId="18" state="hidden" r:id="rId5"/>
    <sheet name="POR ESCOLA" sheetId="19" state="hidden" r:id="rId6"/>
    <sheet name="OBSERVAÇÕES" sheetId="15" state="hidden" r:id="rId7"/>
    <sheet name="ESCOLAS QUE REDUZIRAM" sheetId="21" state="hidden" r:id="rId8"/>
    <sheet name="ESCOLAS QUE AUMENTARAM" sheetId="22" state="hidden" r:id="rId9"/>
    <sheet name="PerCapita" sheetId="16" state="hidden" r:id="rId10"/>
  </sheets>
  <definedNames>
    <definedName name="_xlnm._FilterDatabase" localSheetId="1" hidden="1">BASE!$A$2:$G$1204</definedName>
    <definedName name="_xlnm._FilterDatabase" localSheetId="8" hidden="1">'ESCOLAS QUE AUMENTARAM'!$A$2:$R$1199</definedName>
    <definedName name="_xlnm._FilterDatabase" localSheetId="7" hidden="1">'ESCOLAS QUE REDUZIRAM'!$A$2:$S$1199</definedName>
    <definedName name="_xlnm._FilterDatabase" localSheetId="5" hidden="1">'POR ESCOLA'!$A$3:$J$1201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3" i="5" l="1"/>
  <c r="E1202" i="5"/>
  <c r="G1122" i="5"/>
  <c r="G1123" i="5"/>
  <c r="G1127" i="5"/>
  <c r="F1128" i="5"/>
  <c r="F1130" i="5"/>
  <c r="F1131" i="5"/>
  <c r="F1132" i="5"/>
  <c r="F1133" i="5"/>
  <c r="F1134" i="5"/>
  <c r="G1135" i="5"/>
  <c r="G1136" i="5"/>
  <c r="G1137" i="5"/>
  <c r="G1138" i="5"/>
  <c r="F1139" i="5"/>
  <c r="G1142" i="5"/>
  <c r="G1143" i="5"/>
  <c r="F1150" i="5"/>
  <c r="F1151" i="5"/>
  <c r="F1152" i="5"/>
  <c r="F1153" i="5"/>
  <c r="F1154" i="5"/>
  <c r="G1155" i="5"/>
  <c r="G1156" i="5"/>
  <c r="G1157" i="5"/>
  <c r="G1158" i="5"/>
  <c r="F1159" i="5"/>
  <c r="G1161" i="5"/>
  <c r="G1162" i="5"/>
  <c r="G1163" i="5"/>
  <c r="F1170" i="5"/>
  <c r="F1171" i="5"/>
  <c r="F1172" i="5"/>
  <c r="F1173" i="5"/>
  <c r="F1174" i="5"/>
  <c r="G1175" i="5"/>
  <c r="G1176" i="5"/>
  <c r="G1177" i="5"/>
  <c r="G1178" i="5"/>
  <c r="F1180" i="5"/>
  <c r="G1182" i="5"/>
  <c r="G1183" i="5"/>
  <c r="G1185" i="5"/>
  <c r="G1187" i="5"/>
  <c r="G1188" i="5"/>
  <c r="F1190" i="5"/>
  <c r="F1191" i="5"/>
  <c r="F1192" i="5"/>
  <c r="F1193" i="5"/>
  <c r="F1194" i="5"/>
  <c r="G1195" i="5"/>
  <c r="G1196" i="5"/>
  <c r="G1197" i="5"/>
  <c r="G1198" i="5"/>
  <c r="G1042" i="5"/>
  <c r="F1045" i="5"/>
  <c r="F1046" i="5"/>
  <c r="G1047" i="5"/>
  <c r="F1049" i="5"/>
  <c r="F1050" i="5"/>
  <c r="G1051" i="5"/>
  <c r="G1058" i="5"/>
  <c r="F1059" i="5"/>
  <c r="F1060" i="5"/>
  <c r="G1061" i="5"/>
  <c r="G1062" i="5"/>
  <c r="F1065" i="5"/>
  <c r="F1066" i="5"/>
  <c r="G1067" i="5"/>
  <c r="F1069" i="5"/>
  <c r="F1070" i="5"/>
  <c r="G1071" i="5"/>
  <c r="G1078" i="5"/>
  <c r="F1079" i="5"/>
  <c r="F1080" i="5"/>
  <c r="G1081" i="5"/>
  <c r="G1082" i="5"/>
  <c r="F1085" i="5"/>
  <c r="F1086" i="5"/>
  <c r="G1087" i="5"/>
  <c r="F1089" i="5"/>
  <c r="F1090" i="5"/>
  <c r="G1091" i="5"/>
  <c r="G1098" i="5"/>
  <c r="F1099" i="5"/>
  <c r="F1100" i="5"/>
  <c r="G1101" i="5"/>
  <c r="G1102" i="5"/>
  <c r="F1105" i="5"/>
  <c r="F1106" i="5"/>
  <c r="G1107" i="5"/>
  <c r="F1109" i="5"/>
  <c r="F1110" i="5"/>
  <c r="G1111" i="5"/>
  <c r="F834" i="5"/>
  <c r="F835" i="5"/>
  <c r="F836" i="5"/>
  <c r="G837" i="5"/>
  <c r="G838" i="5"/>
  <c r="F839" i="5"/>
  <c r="G840" i="5"/>
  <c r="F842" i="5"/>
  <c r="G843" i="5"/>
  <c r="G845" i="5"/>
  <c r="G846" i="5"/>
  <c r="G847" i="5"/>
  <c r="G848" i="5"/>
  <c r="G849" i="5"/>
  <c r="F851" i="5"/>
  <c r="F852" i="5"/>
  <c r="G854" i="5"/>
  <c r="F855" i="5"/>
  <c r="F856" i="5"/>
  <c r="G858" i="5"/>
  <c r="F860" i="5"/>
  <c r="F861" i="5"/>
  <c r="F862" i="5"/>
  <c r="G863" i="5"/>
  <c r="F864" i="5"/>
  <c r="G865" i="5"/>
  <c r="G866" i="5"/>
  <c r="G867" i="5"/>
  <c r="G868" i="5"/>
  <c r="G869" i="5"/>
  <c r="F871" i="5"/>
  <c r="F872" i="5"/>
  <c r="F874" i="5"/>
  <c r="F875" i="5"/>
  <c r="F876" i="5"/>
  <c r="G878" i="5"/>
  <c r="G882" i="5"/>
  <c r="G883" i="5"/>
  <c r="G884" i="5"/>
  <c r="G885" i="5"/>
  <c r="G886" i="5"/>
  <c r="G887" i="5"/>
  <c r="G888" i="5"/>
  <c r="G731" i="5"/>
  <c r="F735" i="5"/>
  <c r="F736" i="5"/>
  <c r="F737" i="5"/>
  <c r="F742" i="5"/>
  <c r="G743" i="5"/>
  <c r="F746" i="5"/>
  <c r="F747" i="5"/>
  <c r="F755" i="5"/>
  <c r="F756" i="5"/>
  <c r="F757" i="5"/>
  <c r="G758" i="5"/>
  <c r="F762" i="5"/>
  <c r="G764" i="5"/>
  <c r="G765" i="5"/>
  <c r="F766" i="5"/>
  <c r="F767" i="5"/>
  <c r="G769" i="5"/>
  <c r="F775" i="5"/>
  <c r="F776" i="5"/>
  <c r="F777" i="5"/>
  <c r="F781" i="5"/>
  <c r="F782" i="5"/>
  <c r="G783" i="5"/>
  <c r="G784" i="5"/>
  <c r="G785" i="5"/>
  <c r="F786" i="5"/>
  <c r="F787" i="5"/>
  <c r="F795" i="5"/>
  <c r="F796" i="5"/>
  <c r="F797" i="5"/>
  <c r="F799" i="5"/>
  <c r="F802" i="5"/>
  <c r="G805" i="5"/>
  <c r="F806" i="5"/>
  <c r="F807" i="5"/>
  <c r="G808" i="5"/>
  <c r="G809" i="5"/>
  <c r="G813" i="5"/>
  <c r="G814" i="5"/>
  <c r="F815" i="5"/>
  <c r="F816" i="5"/>
  <c r="F817" i="5"/>
  <c r="F822" i="5"/>
  <c r="G824" i="5"/>
  <c r="F826" i="5"/>
  <c r="F827" i="5"/>
  <c r="G829" i="5"/>
  <c r="G830" i="5"/>
  <c r="G663" i="5"/>
  <c r="G664" i="5"/>
  <c r="G665" i="5"/>
  <c r="G666" i="5"/>
  <c r="G667" i="5"/>
  <c r="G668" i="5"/>
  <c r="F669" i="5"/>
  <c r="F670" i="5"/>
  <c r="G676" i="5"/>
  <c r="G677" i="5"/>
  <c r="G681" i="5"/>
  <c r="G682" i="5"/>
  <c r="F683" i="5"/>
  <c r="G684" i="5"/>
  <c r="G685" i="5"/>
  <c r="G686" i="5"/>
  <c r="G687" i="5"/>
  <c r="G688" i="5"/>
  <c r="G689" i="5"/>
  <c r="G691" i="5"/>
  <c r="G696" i="5"/>
  <c r="G697" i="5"/>
  <c r="F698" i="5"/>
  <c r="G704" i="5"/>
  <c r="G705" i="5"/>
  <c r="G706" i="5"/>
  <c r="G707" i="5"/>
  <c r="G708" i="5"/>
  <c r="F709" i="5"/>
  <c r="G711" i="5"/>
  <c r="G716" i="5"/>
  <c r="G717" i="5"/>
  <c r="G723" i="5"/>
  <c r="G724" i="5"/>
  <c r="G725" i="5"/>
  <c r="G726" i="5"/>
  <c r="G727" i="5"/>
  <c r="G728" i="5"/>
  <c r="G580" i="5"/>
  <c r="G581" i="5"/>
  <c r="G582" i="5"/>
  <c r="G583" i="5"/>
  <c r="G584" i="5"/>
  <c r="G588" i="5"/>
  <c r="G589" i="5"/>
  <c r="G591" i="5"/>
  <c r="G592" i="5"/>
  <c r="G593" i="5"/>
  <c r="F595" i="5"/>
  <c r="G596" i="5"/>
  <c r="G597" i="5"/>
  <c r="G600" i="5"/>
  <c r="G601" i="5"/>
  <c r="G602" i="5"/>
  <c r="G603" i="5"/>
  <c r="G604" i="5"/>
  <c r="G608" i="5"/>
  <c r="G609" i="5"/>
  <c r="G611" i="5"/>
  <c r="G612" i="5"/>
  <c r="G613" i="5"/>
  <c r="G615" i="5"/>
  <c r="G618" i="5"/>
  <c r="G620" i="5"/>
  <c r="G621" i="5"/>
  <c r="G622" i="5"/>
  <c r="G623" i="5"/>
  <c r="G624" i="5"/>
  <c r="G628" i="5"/>
  <c r="G629" i="5"/>
  <c r="G631" i="5"/>
  <c r="G632" i="5"/>
  <c r="G633" i="5"/>
  <c r="G640" i="5"/>
  <c r="G641" i="5"/>
  <c r="G642" i="5"/>
  <c r="G643" i="5"/>
  <c r="G644" i="5"/>
  <c r="G645" i="5"/>
  <c r="G648" i="5"/>
  <c r="F649" i="5"/>
  <c r="G650" i="5"/>
  <c r="G651" i="5"/>
  <c r="G652" i="5"/>
  <c r="G653" i="5"/>
  <c r="G660" i="5"/>
  <c r="G472" i="5"/>
  <c r="G473" i="5"/>
  <c r="G475" i="5"/>
  <c r="G476" i="5"/>
  <c r="G477" i="5"/>
  <c r="G478" i="5"/>
  <c r="F479" i="5"/>
  <c r="G482" i="5"/>
  <c r="G483" i="5"/>
  <c r="G484" i="5"/>
  <c r="F485" i="5"/>
  <c r="F486" i="5"/>
  <c r="G487" i="5"/>
  <c r="F488" i="5"/>
  <c r="G491" i="5"/>
  <c r="F492" i="5"/>
  <c r="G495" i="5"/>
  <c r="G496" i="5"/>
  <c r="G497" i="5"/>
  <c r="G498" i="5"/>
  <c r="F499" i="5"/>
  <c r="G502" i="5"/>
  <c r="G503" i="5"/>
  <c r="G504" i="5"/>
  <c r="F505" i="5"/>
  <c r="F506" i="5"/>
  <c r="G507" i="5"/>
  <c r="F508" i="5"/>
  <c r="G511" i="5"/>
  <c r="G515" i="5"/>
  <c r="G516" i="5"/>
  <c r="G517" i="5"/>
  <c r="G518" i="5"/>
  <c r="F519" i="5"/>
  <c r="G522" i="5"/>
  <c r="G523" i="5"/>
  <c r="G524" i="5"/>
  <c r="G525" i="5"/>
  <c r="F526" i="5"/>
  <c r="G527" i="5"/>
  <c r="F528" i="5"/>
  <c r="G529" i="5"/>
  <c r="G531" i="5"/>
  <c r="G532" i="5"/>
  <c r="G534" i="5"/>
  <c r="G535" i="5"/>
  <c r="G536" i="5"/>
  <c r="G537" i="5"/>
  <c r="G538" i="5"/>
  <c r="F539" i="5"/>
  <c r="G540" i="5"/>
  <c r="G542" i="5"/>
  <c r="G543" i="5"/>
  <c r="G544" i="5"/>
  <c r="G545" i="5"/>
  <c r="F546" i="5"/>
  <c r="G547" i="5"/>
  <c r="G548" i="5"/>
  <c r="F551" i="5"/>
  <c r="F553" i="5"/>
  <c r="G555" i="5"/>
  <c r="G556" i="5"/>
  <c r="G557" i="5"/>
  <c r="G558" i="5"/>
  <c r="G559" i="5"/>
  <c r="G562" i="5"/>
  <c r="G563" i="5"/>
  <c r="G564" i="5"/>
  <c r="G565" i="5"/>
  <c r="F566" i="5"/>
  <c r="G567" i="5"/>
  <c r="G568" i="5"/>
  <c r="G569" i="5"/>
  <c r="F571" i="5"/>
  <c r="G575" i="5"/>
  <c r="G368" i="5"/>
  <c r="G369" i="5"/>
  <c r="G370" i="5"/>
  <c r="F371" i="5"/>
  <c r="F372" i="5"/>
  <c r="F373" i="5"/>
  <c r="F374" i="5"/>
  <c r="F375" i="5"/>
  <c r="G377" i="5"/>
  <c r="G378" i="5"/>
  <c r="G379" i="5"/>
  <c r="F381" i="5"/>
  <c r="F383" i="5"/>
  <c r="G385" i="5"/>
  <c r="G386" i="5"/>
  <c r="G387" i="5"/>
  <c r="G388" i="5"/>
  <c r="G389" i="5"/>
  <c r="G390" i="5"/>
  <c r="F391" i="5"/>
  <c r="F392" i="5"/>
  <c r="F393" i="5"/>
  <c r="F394" i="5"/>
  <c r="F395" i="5"/>
  <c r="G397" i="5"/>
  <c r="G398" i="5"/>
  <c r="G399" i="5"/>
  <c r="G400" i="5"/>
  <c r="F401" i="5"/>
  <c r="F402" i="5"/>
  <c r="F403" i="5"/>
  <c r="G405" i="5"/>
  <c r="G406" i="5"/>
  <c r="G407" i="5"/>
  <c r="G409" i="5"/>
  <c r="G410" i="5"/>
  <c r="F411" i="5"/>
  <c r="F412" i="5"/>
  <c r="F413" i="5"/>
  <c r="F414" i="5"/>
  <c r="F415" i="5"/>
  <c r="F416" i="5"/>
  <c r="G417" i="5"/>
  <c r="G418" i="5"/>
  <c r="G419" i="5"/>
  <c r="F420" i="5"/>
  <c r="G421" i="5"/>
  <c r="F423" i="5"/>
  <c r="G424" i="5"/>
  <c r="G425" i="5"/>
  <c r="G426" i="5"/>
  <c r="G427" i="5"/>
  <c r="F428" i="5"/>
  <c r="G429" i="5"/>
  <c r="F430" i="5"/>
  <c r="F431" i="5"/>
  <c r="F432" i="5"/>
  <c r="F433" i="5"/>
  <c r="F434" i="5"/>
  <c r="F435" i="5"/>
  <c r="G436" i="5"/>
  <c r="G437" i="5"/>
  <c r="G438" i="5"/>
  <c r="G439" i="5"/>
  <c r="F440" i="5"/>
  <c r="F443" i="5"/>
  <c r="G444" i="5"/>
  <c r="G445" i="5"/>
  <c r="G446" i="5"/>
  <c r="G447" i="5"/>
  <c r="G449" i="5"/>
  <c r="F450" i="5"/>
  <c r="F451" i="5"/>
  <c r="F452" i="5"/>
  <c r="F453" i="5"/>
  <c r="F454" i="5"/>
  <c r="F455" i="5"/>
  <c r="F456" i="5"/>
  <c r="G457" i="5"/>
  <c r="G458" i="5"/>
  <c r="G459" i="5"/>
  <c r="F463" i="5"/>
  <c r="F464" i="5"/>
  <c r="G465" i="5"/>
  <c r="G466" i="5"/>
  <c r="G467" i="5"/>
  <c r="F468" i="5"/>
  <c r="G469" i="5"/>
  <c r="F470" i="5"/>
  <c r="F281" i="5"/>
  <c r="G282" i="5"/>
  <c r="G283" i="5"/>
  <c r="F285" i="5"/>
  <c r="F286" i="5"/>
  <c r="G288" i="5"/>
  <c r="G289" i="5"/>
  <c r="G290" i="5"/>
  <c r="G291" i="5"/>
  <c r="G292" i="5"/>
  <c r="G293" i="5"/>
  <c r="G294" i="5"/>
  <c r="G296" i="5"/>
  <c r="F301" i="5"/>
  <c r="G302" i="5"/>
  <c r="G303" i="5"/>
  <c r="F305" i="5"/>
  <c r="F306" i="5"/>
  <c r="F307" i="5"/>
  <c r="G308" i="5"/>
  <c r="G309" i="5"/>
  <c r="G310" i="5"/>
  <c r="G311" i="5"/>
  <c r="G312" i="5"/>
  <c r="G313" i="5"/>
  <c r="G314" i="5"/>
  <c r="G315" i="5"/>
  <c r="F316" i="5"/>
  <c r="F317" i="5"/>
  <c r="G318" i="5"/>
  <c r="F319" i="5"/>
  <c r="F321" i="5"/>
  <c r="G322" i="5"/>
  <c r="G323" i="5"/>
  <c r="F325" i="5"/>
  <c r="F326" i="5"/>
  <c r="F327" i="5"/>
  <c r="G329" i="5"/>
  <c r="G330" i="5"/>
  <c r="F331" i="5"/>
  <c r="G332" i="5"/>
  <c r="G333" i="5"/>
  <c r="G334" i="5"/>
  <c r="F335" i="5"/>
  <c r="G336" i="5"/>
  <c r="F338" i="5"/>
  <c r="F339" i="5"/>
  <c r="G340" i="5"/>
  <c r="F341" i="5"/>
  <c r="G342" i="5"/>
  <c r="G343" i="5"/>
  <c r="F345" i="5"/>
  <c r="F346" i="5"/>
  <c r="F347" i="5"/>
  <c r="G349" i="5"/>
  <c r="G350" i="5"/>
  <c r="G351" i="5"/>
  <c r="G352" i="5"/>
  <c r="G353" i="5"/>
  <c r="F354" i="5"/>
  <c r="G355" i="5"/>
  <c r="F361" i="5"/>
  <c r="G362" i="5"/>
  <c r="G363" i="5"/>
  <c r="F364" i="5"/>
  <c r="F365" i="5"/>
  <c r="F366" i="5"/>
  <c r="G175" i="5"/>
  <c r="F176" i="5"/>
  <c r="G177" i="5"/>
  <c r="F178" i="5"/>
  <c r="F181" i="5"/>
  <c r="G185" i="5"/>
  <c r="F186" i="5"/>
  <c r="F188" i="5"/>
  <c r="F189" i="5"/>
  <c r="F190" i="5"/>
  <c r="F191" i="5"/>
  <c r="F192" i="5"/>
  <c r="F193" i="5"/>
  <c r="F194" i="5"/>
  <c r="G195" i="5"/>
  <c r="F196" i="5"/>
  <c r="F197" i="5"/>
  <c r="G201" i="5"/>
  <c r="G204" i="5"/>
  <c r="G205" i="5"/>
  <c r="G206" i="5"/>
  <c r="G207" i="5"/>
  <c r="F208" i="5"/>
  <c r="F209" i="5"/>
  <c r="F210" i="5"/>
  <c r="F211" i="5"/>
  <c r="F212" i="5"/>
  <c r="F213" i="5"/>
  <c r="F214" i="5"/>
  <c r="F215" i="5"/>
  <c r="F216" i="5"/>
  <c r="F217" i="5"/>
  <c r="G220" i="5"/>
  <c r="F221" i="5"/>
  <c r="G224" i="5"/>
  <c r="G225" i="5"/>
  <c r="F228" i="5"/>
  <c r="F229" i="5"/>
  <c r="F230" i="5"/>
  <c r="F231" i="5"/>
  <c r="F232" i="5"/>
  <c r="F233" i="5"/>
  <c r="F234" i="5"/>
  <c r="G235" i="5"/>
  <c r="F236" i="5"/>
  <c r="G237" i="5"/>
  <c r="G240" i="5"/>
  <c r="G241" i="5"/>
  <c r="G245" i="5"/>
  <c r="G247" i="5"/>
  <c r="F248" i="5"/>
  <c r="F249" i="5"/>
  <c r="F250" i="5"/>
  <c r="F251" i="5"/>
  <c r="F252" i="5"/>
  <c r="F253" i="5"/>
  <c r="F254" i="5"/>
  <c r="F255" i="5"/>
  <c r="F256" i="5"/>
  <c r="F257" i="5"/>
  <c r="F261" i="5"/>
  <c r="G265" i="5"/>
  <c r="F267" i="5"/>
  <c r="F268" i="5"/>
  <c r="F269" i="5"/>
  <c r="F270" i="5"/>
  <c r="F271" i="5"/>
  <c r="F272" i="5"/>
  <c r="F273" i="5"/>
  <c r="G274" i="5"/>
  <c r="G174" i="5"/>
  <c r="G148" i="5"/>
  <c r="G149" i="5"/>
  <c r="G150" i="5"/>
  <c r="G151" i="5"/>
  <c r="G152" i="5"/>
  <c r="G153" i="5"/>
  <c r="G154" i="5"/>
  <c r="G155" i="5"/>
  <c r="G156" i="5"/>
  <c r="G157" i="5"/>
  <c r="G158" i="5"/>
  <c r="G160" i="5"/>
  <c r="G161" i="5"/>
  <c r="G162" i="5"/>
  <c r="G163" i="5"/>
  <c r="G164" i="5"/>
  <c r="G165" i="5"/>
  <c r="F166" i="5"/>
  <c r="F167" i="5"/>
  <c r="G168" i="5"/>
  <c r="G169" i="5"/>
  <c r="G170" i="5"/>
  <c r="G171" i="5"/>
  <c r="G172" i="5"/>
  <c r="G173" i="5"/>
  <c r="F4" i="5"/>
  <c r="G5" i="5"/>
  <c r="F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G20" i="5"/>
  <c r="F21" i="5"/>
  <c r="G22" i="5"/>
  <c r="F23" i="5"/>
  <c r="F24" i="5"/>
  <c r="G25" i="5"/>
  <c r="G26" i="5"/>
  <c r="F28" i="5"/>
  <c r="G29" i="5"/>
  <c r="G30" i="5"/>
  <c r="G31" i="5"/>
  <c r="G32" i="5"/>
  <c r="F33" i="5"/>
  <c r="G34" i="5"/>
  <c r="F35" i="5"/>
  <c r="F36" i="5"/>
  <c r="F37" i="5"/>
  <c r="F38" i="5"/>
  <c r="G39" i="5"/>
  <c r="G40" i="5"/>
  <c r="G41" i="5"/>
  <c r="G42" i="5"/>
  <c r="F43" i="5"/>
  <c r="F44" i="5"/>
  <c r="G47" i="5"/>
  <c r="G49" i="5"/>
  <c r="G50" i="5"/>
  <c r="G51" i="5"/>
  <c r="F52" i="5"/>
  <c r="G53" i="5"/>
  <c r="G54" i="5"/>
  <c r="G55" i="5"/>
  <c r="F56" i="5"/>
  <c r="F57" i="5"/>
  <c r="G58" i="5"/>
  <c r="G59" i="5"/>
  <c r="G60" i="5"/>
  <c r="F61" i="5"/>
  <c r="F62" i="5"/>
  <c r="F63" i="5"/>
  <c r="F64" i="5"/>
  <c r="G66" i="5"/>
  <c r="F68" i="5"/>
  <c r="F69" i="5"/>
  <c r="F70" i="5"/>
  <c r="F71" i="5"/>
  <c r="G72" i="5"/>
  <c r="G73" i="5"/>
  <c r="F74" i="5"/>
  <c r="F75" i="5"/>
  <c r="F76" i="5"/>
  <c r="F77" i="5"/>
  <c r="G78" i="5"/>
  <c r="G79" i="5"/>
  <c r="G80" i="5"/>
  <c r="F81" i="5"/>
  <c r="F82" i="5"/>
  <c r="G84" i="5"/>
  <c r="F86" i="5"/>
  <c r="G87" i="5"/>
  <c r="G89" i="5"/>
  <c r="G91" i="5"/>
  <c r="G92" i="5"/>
  <c r="F93" i="5"/>
  <c r="F94" i="5"/>
  <c r="G95" i="5"/>
  <c r="F96" i="5"/>
  <c r="F97" i="5"/>
  <c r="F3" i="5"/>
  <c r="G12" i="5"/>
  <c r="G13" i="5"/>
  <c r="F46" i="5"/>
  <c r="F48" i="5"/>
  <c r="F65" i="5"/>
  <c r="G67" i="5"/>
  <c r="F83" i="5"/>
  <c r="F85" i="5"/>
  <c r="F88" i="5"/>
  <c r="G27" i="5"/>
  <c r="G28" i="5"/>
  <c r="G45" i="5"/>
  <c r="G70" i="5"/>
  <c r="G71" i="5"/>
  <c r="G90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59" i="5"/>
  <c r="G176" i="5"/>
  <c r="G178" i="5"/>
  <c r="G179" i="5"/>
  <c r="G180" i="5"/>
  <c r="G181" i="5"/>
  <c r="G182" i="5"/>
  <c r="G183" i="5"/>
  <c r="G184" i="5"/>
  <c r="G186" i="5"/>
  <c r="G187" i="5"/>
  <c r="G196" i="5"/>
  <c r="G198" i="5"/>
  <c r="G199" i="5"/>
  <c r="G200" i="5"/>
  <c r="G202" i="5"/>
  <c r="G203" i="5"/>
  <c r="G216" i="5"/>
  <c r="G218" i="5"/>
  <c r="G219" i="5"/>
  <c r="G221" i="5"/>
  <c r="G222" i="5"/>
  <c r="G223" i="5"/>
  <c r="G226" i="5"/>
  <c r="G227" i="5"/>
  <c r="G236" i="5"/>
  <c r="G238" i="5"/>
  <c r="G239" i="5"/>
  <c r="G242" i="5"/>
  <c r="G243" i="5"/>
  <c r="G244" i="5"/>
  <c r="G246" i="5"/>
  <c r="G256" i="5"/>
  <c r="G258" i="5"/>
  <c r="G259" i="5"/>
  <c r="G260" i="5"/>
  <c r="G262" i="5"/>
  <c r="G263" i="5"/>
  <c r="G264" i="5"/>
  <c r="G266" i="5"/>
  <c r="G267" i="5"/>
  <c r="G275" i="5"/>
  <c r="G276" i="5"/>
  <c r="G277" i="5"/>
  <c r="G278" i="5"/>
  <c r="G279" i="5"/>
  <c r="G280" i="5"/>
  <c r="G284" i="5"/>
  <c r="G285" i="5"/>
  <c r="G286" i="5"/>
  <c r="G287" i="5"/>
  <c r="G295" i="5"/>
  <c r="G297" i="5"/>
  <c r="G298" i="5"/>
  <c r="G299" i="5"/>
  <c r="G300" i="5"/>
  <c r="G304" i="5"/>
  <c r="G305" i="5"/>
  <c r="G306" i="5"/>
  <c r="G307" i="5"/>
  <c r="G320" i="5"/>
  <c r="G324" i="5"/>
  <c r="G325" i="5"/>
  <c r="G327" i="5"/>
  <c r="G328" i="5"/>
  <c r="G335" i="5"/>
  <c r="G337" i="5"/>
  <c r="G344" i="5"/>
  <c r="G345" i="5"/>
  <c r="G346" i="5"/>
  <c r="G347" i="5"/>
  <c r="G348" i="5"/>
  <c r="G356" i="5"/>
  <c r="G357" i="5"/>
  <c r="G358" i="5"/>
  <c r="G359" i="5"/>
  <c r="G360" i="5"/>
  <c r="G364" i="5"/>
  <c r="G366" i="5"/>
  <c r="G367" i="5"/>
  <c r="G376" i="5"/>
  <c r="G380" i="5"/>
  <c r="G382" i="5"/>
  <c r="G383" i="5"/>
  <c r="G384" i="5"/>
  <c r="G396" i="5"/>
  <c r="G403" i="5"/>
  <c r="G404" i="5"/>
  <c r="G408" i="5"/>
  <c r="G416" i="5"/>
  <c r="G420" i="5"/>
  <c r="G422" i="5"/>
  <c r="G428" i="5"/>
  <c r="G441" i="5"/>
  <c r="G442" i="5"/>
  <c r="G448" i="5"/>
  <c r="G450" i="5"/>
  <c r="G456" i="5"/>
  <c r="G460" i="5"/>
  <c r="G461" i="5"/>
  <c r="G462" i="5"/>
  <c r="G463" i="5"/>
  <c r="G464" i="5"/>
  <c r="G468" i="5"/>
  <c r="G471" i="5"/>
  <c r="G474" i="5"/>
  <c r="G480" i="5"/>
  <c r="G481" i="5"/>
  <c r="G488" i="5"/>
  <c r="G489" i="5"/>
  <c r="G490" i="5"/>
  <c r="G493" i="5"/>
  <c r="G494" i="5"/>
  <c r="G500" i="5"/>
  <c r="G501" i="5"/>
  <c r="G505" i="5"/>
  <c r="G508" i="5"/>
  <c r="G509" i="5"/>
  <c r="G510" i="5"/>
  <c r="G512" i="5"/>
  <c r="G513" i="5"/>
  <c r="G514" i="5"/>
  <c r="G520" i="5"/>
  <c r="G521" i="5"/>
  <c r="G526" i="5"/>
  <c r="G530" i="5"/>
  <c r="G533" i="5"/>
  <c r="G541" i="5"/>
  <c r="G549" i="5"/>
  <c r="G550" i="5"/>
  <c r="G552" i="5"/>
  <c r="G553" i="5"/>
  <c r="G554" i="5"/>
  <c r="G560" i="5"/>
  <c r="G561" i="5"/>
  <c r="G570" i="5"/>
  <c r="G572" i="5"/>
  <c r="G573" i="5"/>
  <c r="G574" i="5"/>
  <c r="G576" i="5"/>
  <c r="G577" i="5"/>
  <c r="G578" i="5"/>
  <c r="G579" i="5"/>
  <c r="G585" i="5"/>
  <c r="G586" i="5"/>
  <c r="G587" i="5"/>
  <c r="G590" i="5"/>
  <c r="G594" i="5"/>
  <c r="G598" i="5"/>
  <c r="G599" i="5"/>
  <c r="G605" i="5"/>
  <c r="G606" i="5"/>
  <c r="G607" i="5"/>
  <c r="G610" i="5"/>
  <c r="G614" i="5"/>
  <c r="G616" i="5"/>
  <c r="G617" i="5"/>
  <c r="G619" i="5"/>
  <c r="G625" i="5"/>
  <c r="G626" i="5"/>
  <c r="G627" i="5"/>
  <c r="G630" i="5"/>
  <c r="G634" i="5"/>
  <c r="G635" i="5"/>
  <c r="G636" i="5"/>
  <c r="G637" i="5"/>
  <c r="G638" i="5"/>
  <c r="G639" i="5"/>
  <c r="G646" i="5"/>
  <c r="G647" i="5"/>
  <c r="G654" i="5"/>
  <c r="G655" i="5"/>
  <c r="G656" i="5"/>
  <c r="G657" i="5"/>
  <c r="G658" i="5"/>
  <c r="G659" i="5"/>
  <c r="G661" i="5"/>
  <c r="G662" i="5"/>
  <c r="G671" i="5"/>
  <c r="G672" i="5"/>
  <c r="G673" i="5"/>
  <c r="G674" i="5"/>
  <c r="G675" i="5"/>
  <c r="G678" i="5"/>
  <c r="G679" i="5"/>
  <c r="G680" i="5"/>
  <c r="G683" i="5"/>
  <c r="G690" i="5"/>
  <c r="G692" i="5"/>
  <c r="G693" i="5"/>
  <c r="G694" i="5"/>
  <c r="G695" i="5"/>
  <c r="G699" i="5"/>
  <c r="G700" i="5"/>
  <c r="G701" i="5"/>
  <c r="G702" i="5"/>
  <c r="G703" i="5"/>
  <c r="G709" i="5"/>
  <c r="G710" i="5"/>
  <c r="G712" i="5"/>
  <c r="G713" i="5"/>
  <c r="G714" i="5"/>
  <c r="G715" i="5"/>
  <c r="G718" i="5"/>
  <c r="G719" i="5"/>
  <c r="G720" i="5"/>
  <c r="G721" i="5"/>
  <c r="G722" i="5"/>
  <c r="G729" i="5"/>
  <c r="G730" i="5"/>
  <c r="G732" i="5"/>
  <c r="G733" i="5"/>
  <c r="G734" i="5"/>
  <c r="G735" i="5"/>
  <c r="G736" i="5"/>
  <c r="G737" i="5"/>
  <c r="G738" i="5"/>
  <c r="G739" i="5"/>
  <c r="G740" i="5"/>
  <c r="G741" i="5"/>
  <c r="G742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9" i="5"/>
  <c r="G760" i="5"/>
  <c r="G761" i="5"/>
  <c r="G762" i="5"/>
  <c r="G763" i="5"/>
  <c r="G766" i="5"/>
  <c r="G767" i="5"/>
  <c r="G768" i="5"/>
  <c r="G770" i="5"/>
  <c r="G771" i="5"/>
  <c r="G772" i="5"/>
  <c r="G773" i="5"/>
  <c r="G774" i="5"/>
  <c r="G776" i="5"/>
  <c r="G777" i="5"/>
  <c r="G778" i="5"/>
  <c r="G779" i="5"/>
  <c r="G780" i="5"/>
  <c r="G787" i="5"/>
  <c r="G788" i="5"/>
  <c r="G789" i="5"/>
  <c r="G790" i="5"/>
  <c r="G791" i="5"/>
  <c r="G792" i="5"/>
  <c r="G793" i="5"/>
  <c r="G794" i="5"/>
  <c r="G796" i="5"/>
  <c r="G797" i="5"/>
  <c r="G798" i="5"/>
  <c r="G799" i="5"/>
  <c r="G800" i="5"/>
  <c r="G801" i="5"/>
  <c r="G802" i="5"/>
  <c r="G803" i="5"/>
  <c r="G804" i="5"/>
  <c r="G806" i="5"/>
  <c r="G807" i="5"/>
  <c r="G810" i="5"/>
  <c r="G811" i="5"/>
  <c r="G812" i="5"/>
  <c r="G817" i="5"/>
  <c r="G818" i="5"/>
  <c r="G819" i="5"/>
  <c r="G820" i="5"/>
  <c r="G821" i="5"/>
  <c r="G823" i="5"/>
  <c r="G825" i="5"/>
  <c r="G826" i="5"/>
  <c r="G827" i="5"/>
  <c r="G828" i="5"/>
  <c r="G831" i="5"/>
  <c r="G832" i="5"/>
  <c r="G833" i="5"/>
  <c r="G841" i="5"/>
  <c r="G842" i="5"/>
  <c r="G844" i="5"/>
  <c r="G850" i="5"/>
  <c r="G851" i="5"/>
  <c r="G852" i="5"/>
  <c r="G853" i="5"/>
  <c r="G855" i="5"/>
  <c r="G856" i="5"/>
  <c r="G857" i="5"/>
  <c r="G859" i="5"/>
  <c r="G862" i="5"/>
  <c r="G870" i="5"/>
  <c r="G871" i="5"/>
  <c r="G872" i="5"/>
  <c r="G873" i="5"/>
  <c r="G874" i="5"/>
  <c r="G875" i="5"/>
  <c r="G876" i="5"/>
  <c r="G877" i="5"/>
  <c r="G879" i="5"/>
  <c r="G880" i="5"/>
  <c r="G881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3" i="5"/>
  <c r="G1044" i="5"/>
  <c r="G1045" i="5"/>
  <c r="G1046" i="5"/>
  <c r="G1048" i="5"/>
  <c r="G1049" i="5"/>
  <c r="G1052" i="5"/>
  <c r="G1053" i="5"/>
  <c r="G1054" i="5"/>
  <c r="G1055" i="5"/>
  <c r="G1056" i="5"/>
  <c r="G1057" i="5"/>
  <c r="G1059" i="5"/>
  <c r="G1060" i="5"/>
  <c r="G1063" i="5"/>
  <c r="G1064" i="5"/>
  <c r="G1065" i="5"/>
  <c r="G1066" i="5"/>
  <c r="G1068" i="5"/>
  <c r="G1069" i="5"/>
  <c r="G1070" i="5"/>
  <c r="G1072" i="5"/>
  <c r="G1073" i="5"/>
  <c r="G1074" i="5"/>
  <c r="G1075" i="5"/>
  <c r="G1076" i="5"/>
  <c r="G1077" i="5"/>
  <c r="G1079" i="5"/>
  <c r="G1080" i="5"/>
  <c r="G1083" i="5"/>
  <c r="G1084" i="5"/>
  <c r="G1085" i="5"/>
  <c r="G1086" i="5"/>
  <c r="G1088" i="5"/>
  <c r="G1089" i="5"/>
  <c r="G1090" i="5"/>
  <c r="G1092" i="5"/>
  <c r="G1093" i="5"/>
  <c r="G1094" i="5"/>
  <c r="G1095" i="5"/>
  <c r="G1096" i="5"/>
  <c r="G1097" i="5"/>
  <c r="G1099" i="5"/>
  <c r="G1100" i="5"/>
  <c r="G1103" i="5"/>
  <c r="G1104" i="5"/>
  <c r="G1105" i="5"/>
  <c r="G1106" i="5"/>
  <c r="G1108" i="5"/>
  <c r="G1109" i="5"/>
  <c r="G1110" i="5"/>
  <c r="G1112" i="5"/>
  <c r="G1113" i="5"/>
  <c r="G1114" i="5"/>
  <c r="G1115" i="5"/>
  <c r="G1116" i="5"/>
  <c r="G1117" i="5"/>
  <c r="G1118" i="5"/>
  <c r="G1119" i="5"/>
  <c r="G1120" i="5"/>
  <c r="G1121" i="5"/>
  <c r="G1124" i="5"/>
  <c r="G1125" i="5"/>
  <c r="G1126" i="5"/>
  <c r="G1129" i="5"/>
  <c r="G1130" i="5"/>
  <c r="G1131" i="5"/>
  <c r="G1132" i="5"/>
  <c r="G1140" i="5"/>
  <c r="G1141" i="5"/>
  <c r="G1144" i="5"/>
  <c r="G1145" i="5"/>
  <c r="G1146" i="5"/>
  <c r="G1147" i="5"/>
  <c r="G1148" i="5"/>
  <c r="G1149" i="5"/>
  <c r="G1150" i="5"/>
  <c r="G1151" i="5"/>
  <c r="G1152" i="5"/>
  <c r="G1159" i="5"/>
  <c r="G1160" i="5"/>
  <c r="G1164" i="5"/>
  <c r="G1165" i="5"/>
  <c r="G1166" i="5"/>
  <c r="G1167" i="5"/>
  <c r="G1168" i="5"/>
  <c r="G1169" i="5"/>
  <c r="G1170" i="5"/>
  <c r="G1171" i="5"/>
  <c r="G1172" i="5"/>
  <c r="G1179" i="5"/>
  <c r="G1181" i="5"/>
  <c r="G1184" i="5"/>
  <c r="G1186" i="5"/>
  <c r="G1189" i="5"/>
  <c r="G1190" i="5"/>
  <c r="G1191" i="5"/>
  <c r="G1192" i="5"/>
  <c r="G1199" i="5"/>
  <c r="G1200" i="5"/>
  <c r="G1201" i="5"/>
  <c r="G4" i="5"/>
  <c r="F25" i="5"/>
  <c r="F26" i="5"/>
  <c r="F27" i="5"/>
  <c r="F30" i="5"/>
  <c r="F31" i="5"/>
  <c r="F45" i="5"/>
  <c r="F50" i="5"/>
  <c r="F51" i="5"/>
  <c r="F53" i="5"/>
  <c r="F90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50" i="5"/>
  <c r="F151" i="5"/>
  <c r="F155" i="5"/>
  <c r="F156" i="5"/>
  <c r="F157" i="5"/>
  <c r="F159" i="5"/>
  <c r="F161" i="5"/>
  <c r="F162" i="5"/>
  <c r="F163" i="5"/>
  <c r="F165" i="5"/>
  <c r="F171" i="5"/>
  <c r="F179" i="5"/>
  <c r="F180" i="5"/>
  <c r="F182" i="5"/>
  <c r="F183" i="5"/>
  <c r="F184" i="5"/>
  <c r="F185" i="5"/>
  <c r="F187" i="5"/>
  <c r="F198" i="5"/>
  <c r="F199" i="5"/>
  <c r="F200" i="5"/>
  <c r="F202" i="5"/>
  <c r="F203" i="5"/>
  <c r="F205" i="5"/>
  <c r="F218" i="5"/>
  <c r="F219" i="5"/>
  <c r="F222" i="5"/>
  <c r="F223" i="5"/>
  <c r="F224" i="5"/>
  <c r="F226" i="5"/>
  <c r="F227" i="5"/>
  <c r="F238" i="5"/>
  <c r="F239" i="5"/>
  <c r="F240" i="5"/>
  <c r="F242" i="5"/>
  <c r="F243" i="5"/>
  <c r="F244" i="5"/>
  <c r="F245" i="5"/>
  <c r="F246" i="5"/>
  <c r="F258" i="5"/>
  <c r="F259" i="5"/>
  <c r="F260" i="5"/>
  <c r="F262" i="5"/>
  <c r="F263" i="5"/>
  <c r="F264" i="5"/>
  <c r="F265" i="5"/>
  <c r="F266" i="5"/>
  <c r="F275" i="5"/>
  <c r="F276" i="5"/>
  <c r="F277" i="5"/>
  <c r="F278" i="5"/>
  <c r="F279" i="5"/>
  <c r="F280" i="5"/>
  <c r="F284" i="5"/>
  <c r="F288" i="5"/>
  <c r="F289" i="5"/>
  <c r="F295" i="5"/>
  <c r="F297" i="5"/>
  <c r="F298" i="5"/>
  <c r="F299" i="5"/>
  <c r="F300" i="5"/>
  <c r="F304" i="5"/>
  <c r="F308" i="5"/>
  <c r="F309" i="5"/>
  <c r="F310" i="5"/>
  <c r="F320" i="5"/>
  <c r="F324" i="5"/>
  <c r="F328" i="5"/>
  <c r="F329" i="5"/>
  <c r="F336" i="5"/>
  <c r="F337" i="5"/>
  <c r="F344" i="5"/>
  <c r="F348" i="5"/>
  <c r="F349" i="5"/>
  <c r="F350" i="5"/>
  <c r="F355" i="5"/>
  <c r="F356" i="5"/>
  <c r="F357" i="5"/>
  <c r="F358" i="5"/>
  <c r="F359" i="5"/>
  <c r="F360" i="5"/>
  <c r="F367" i="5"/>
  <c r="F368" i="5"/>
  <c r="F369" i="5"/>
  <c r="F370" i="5"/>
  <c r="F376" i="5"/>
  <c r="F378" i="5"/>
  <c r="F380" i="5"/>
  <c r="F382" i="5"/>
  <c r="F384" i="5"/>
  <c r="F385" i="5"/>
  <c r="F386" i="5"/>
  <c r="F388" i="5"/>
  <c r="F389" i="5"/>
  <c r="F396" i="5"/>
  <c r="F398" i="5"/>
  <c r="F404" i="5"/>
  <c r="F405" i="5"/>
  <c r="F406" i="5"/>
  <c r="F408" i="5"/>
  <c r="F409" i="5"/>
  <c r="F418" i="5"/>
  <c r="F422" i="5"/>
  <c r="F425" i="5"/>
  <c r="F426" i="5"/>
  <c r="F429" i="5"/>
  <c r="F436" i="5"/>
  <c r="F438" i="5"/>
  <c r="F441" i="5"/>
  <c r="F442" i="5"/>
  <c r="F444" i="5"/>
  <c r="F445" i="5"/>
  <c r="F446" i="5"/>
  <c r="F448" i="5"/>
  <c r="F449" i="5"/>
  <c r="F460" i="5"/>
  <c r="F461" i="5"/>
  <c r="F462" i="5"/>
  <c r="F469" i="5"/>
  <c r="F471" i="5"/>
  <c r="F472" i="5"/>
  <c r="F473" i="5"/>
  <c r="F474" i="5"/>
  <c r="F475" i="5"/>
  <c r="F480" i="5"/>
  <c r="F481" i="5"/>
  <c r="F482" i="5"/>
  <c r="F483" i="5"/>
  <c r="F484" i="5"/>
  <c r="F489" i="5"/>
  <c r="F490" i="5"/>
  <c r="F493" i="5"/>
  <c r="F494" i="5"/>
  <c r="F495" i="5"/>
  <c r="F500" i="5"/>
  <c r="F501" i="5"/>
  <c r="F502" i="5"/>
  <c r="F504" i="5"/>
  <c r="F509" i="5"/>
  <c r="F510" i="5"/>
  <c r="F511" i="5"/>
  <c r="F512" i="5"/>
  <c r="F513" i="5"/>
  <c r="F514" i="5"/>
  <c r="F515" i="5"/>
  <c r="F520" i="5"/>
  <c r="F521" i="5"/>
  <c r="F522" i="5"/>
  <c r="F523" i="5"/>
  <c r="F524" i="5"/>
  <c r="F529" i="5"/>
  <c r="F530" i="5"/>
  <c r="F531" i="5"/>
  <c r="F533" i="5"/>
  <c r="F534" i="5"/>
  <c r="F541" i="5"/>
  <c r="F542" i="5"/>
  <c r="F543" i="5"/>
  <c r="F544" i="5"/>
  <c r="F549" i="5"/>
  <c r="F550" i="5"/>
  <c r="F552" i="5"/>
  <c r="F554" i="5"/>
  <c r="F555" i="5"/>
  <c r="F560" i="5"/>
  <c r="F561" i="5"/>
  <c r="F562" i="5"/>
  <c r="F564" i="5"/>
  <c r="F569" i="5"/>
  <c r="F570" i="5"/>
  <c r="F572" i="5"/>
  <c r="F573" i="5"/>
  <c r="F574" i="5"/>
  <c r="F575" i="5"/>
  <c r="F576" i="5"/>
  <c r="F577" i="5"/>
  <c r="F578" i="5"/>
  <c r="F579" i="5"/>
  <c r="F580" i="5"/>
  <c r="F581" i="5"/>
  <c r="F585" i="5"/>
  <c r="F586" i="5"/>
  <c r="F587" i="5"/>
  <c r="F588" i="5"/>
  <c r="F590" i="5"/>
  <c r="F591" i="5"/>
  <c r="F594" i="5"/>
  <c r="F598" i="5"/>
  <c r="F599" i="5"/>
  <c r="F600" i="5"/>
  <c r="F601" i="5"/>
  <c r="F602" i="5"/>
  <c r="F603" i="5"/>
  <c r="F604" i="5"/>
  <c r="F605" i="5"/>
  <c r="F606" i="5"/>
  <c r="F607" i="5"/>
  <c r="F608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3" i="5"/>
  <c r="F644" i="5"/>
  <c r="F645" i="5"/>
  <c r="F646" i="5"/>
  <c r="F647" i="5"/>
  <c r="F654" i="5"/>
  <c r="F655" i="5"/>
  <c r="F656" i="5"/>
  <c r="F657" i="5"/>
  <c r="F658" i="5"/>
  <c r="F659" i="5"/>
  <c r="F660" i="5"/>
  <c r="F661" i="5"/>
  <c r="F662" i="5"/>
  <c r="F671" i="5"/>
  <c r="F672" i="5"/>
  <c r="F673" i="5"/>
  <c r="F674" i="5"/>
  <c r="F675" i="5"/>
  <c r="F677" i="5"/>
  <c r="F678" i="5"/>
  <c r="F679" i="5"/>
  <c r="F680" i="5"/>
  <c r="F681" i="5"/>
  <c r="F682" i="5"/>
  <c r="F690" i="5"/>
  <c r="F692" i="5"/>
  <c r="F693" i="5"/>
  <c r="F694" i="5"/>
  <c r="F695" i="5"/>
  <c r="F697" i="5"/>
  <c r="F699" i="5"/>
  <c r="F700" i="5"/>
  <c r="F701" i="5"/>
  <c r="F702" i="5"/>
  <c r="F703" i="5"/>
  <c r="F710" i="5"/>
  <c r="F712" i="5"/>
  <c r="F713" i="5"/>
  <c r="F714" i="5"/>
  <c r="F715" i="5"/>
  <c r="F717" i="5"/>
  <c r="F718" i="5"/>
  <c r="F719" i="5"/>
  <c r="F720" i="5"/>
  <c r="F721" i="5"/>
  <c r="F722" i="5"/>
  <c r="F729" i="5"/>
  <c r="F730" i="5"/>
  <c r="F731" i="5"/>
  <c r="F732" i="5"/>
  <c r="F733" i="5"/>
  <c r="F734" i="5"/>
  <c r="F738" i="5"/>
  <c r="F739" i="5"/>
  <c r="F740" i="5"/>
  <c r="F741" i="5"/>
  <c r="F744" i="5"/>
  <c r="F745" i="5"/>
  <c r="F748" i="5"/>
  <c r="F749" i="5"/>
  <c r="F750" i="5"/>
  <c r="F751" i="5"/>
  <c r="F752" i="5"/>
  <c r="F753" i="5"/>
  <c r="F754" i="5"/>
  <c r="F759" i="5"/>
  <c r="F760" i="5"/>
  <c r="F761" i="5"/>
  <c r="F763" i="5"/>
  <c r="F764" i="5"/>
  <c r="F765" i="5"/>
  <c r="F768" i="5"/>
  <c r="F769" i="5"/>
  <c r="F770" i="5"/>
  <c r="F771" i="5"/>
  <c r="F772" i="5"/>
  <c r="F773" i="5"/>
  <c r="F774" i="5"/>
  <c r="F778" i="5"/>
  <c r="F779" i="5"/>
  <c r="F780" i="5"/>
  <c r="F788" i="5"/>
  <c r="F789" i="5"/>
  <c r="F790" i="5"/>
  <c r="F791" i="5"/>
  <c r="F792" i="5"/>
  <c r="F793" i="5"/>
  <c r="F794" i="5"/>
  <c r="F798" i="5"/>
  <c r="F800" i="5"/>
  <c r="F801" i="5"/>
  <c r="F803" i="5"/>
  <c r="F804" i="5"/>
  <c r="F810" i="5"/>
  <c r="F811" i="5"/>
  <c r="F812" i="5"/>
  <c r="F813" i="5"/>
  <c r="F814" i="5"/>
  <c r="F818" i="5"/>
  <c r="F819" i="5"/>
  <c r="F820" i="5"/>
  <c r="F821" i="5"/>
  <c r="F823" i="5"/>
  <c r="F824" i="5"/>
  <c r="F825" i="5"/>
  <c r="F828" i="5"/>
  <c r="F830" i="5"/>
  <c r="F831" i="5"/>
  <c r="F832" i="5"/>
  <c r="F833" i="5"/>
  <c r="F841" i="5"/>
  <c r="F844" i="5"/>
  <c r="F845" i="5"/>
  <c r="F846" i="5"/>
  <c r="F847" i="5"/>
  <c r="F850" i="5"/>
  <c r="F853" i="5"/>
  <c r="F854" i="5"/>
  <c r="F857" i="5"/>
  <c r="F859" i="5"/>
  <c r="F865" i="5"/>
  <c r="F866" i="5"/>
  <c r="F867" i="5"/>
  <c r="F870" i="5"/>
  <c r="F873" i="5"/>
  <c r="F877" i="5"/>
  <c r="F879" i="5"/>
  <c r="F880" i="5"/>
  <c r="F881" i="5"/>
  <c r="F884" i="5"/>
  <c r="F885" i="5"/>
  <c r="F886" i="5"/>
  <c r="F887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3" i="5"/>
  <c r="F1044" i="5"/>
  <c r="F1048" i="5"/>
  <c r="F1052" i="5"/>
  <c r="F1053" i="5"/>
  <c r="F1054" i="5"/>
  <c r="F1055" i="5"/>
  <c r="F1056" i="5"/>
  <c r="F1057" i="5"/>
  <c r="F1058" i="5"/>
  <c r="F1063" i="5"/>
  <c r="F1064" i="5"/>
  <c r="F1068" i="5"/>
  <c r="F1072" i="5"/>
  <c r="F1073" i="5"/>
  <c r="F1074" i="5"/>
  <c r="F1075" i="5"/>
  <c r="F1076" i="5"/>
  <c r="F1077" i="5"/>
  <c r="F1078" i="5"/>
  <c r="F1083" i="5"/>
  <c r="F1084" i="5"/>
  <c r="F1088" i="5"/>
  <c r="F1092" i="5"/>
  <c r="F1093" i="5"/>
  <c r="F1094" i="5"/>
  <c r="F1095" i="5"/>
  <c r="F1096" i="5"/>
  <c r="F1097" i="5"/>
  <c r="F1098" i="5"/>
  <c r="F1103" i="5"/>
  <c r="F1104" i="5"/>
  <c r="F1108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9" i="5"/>
  <c r="F1140" i="5"/>
  <c r="F1141" i="5"/>
  <c r="F1142" i="5"/>
  <c r="F1143" i="5"/>
  <c r="F1144" i="5"/>
  <c r="F1145" i="5"/>
  <c r="F1146" i="5"/>
  <c r="F1147" i="5"/>
  <c r="F1148" i="5"/>
  <c r="F1149" i="5"/>
  <c r="F1160" i="5"/>
  <c r="F1163" i="5"/>
  <c r="F1164" i="5"/>
  <c r="F1165" i="5"/>
  <c r="F1166" i="5"/>
  <c r="F1167" i="5"/>
  <c r="F1168" i="5"/>
  <c r="F1169" i="5"/>
  <c r="F1179" i="5"/>
  <c r="F1181" i="5"/>
  <c r="F1182" i="5"/>
  <c r="F1183" i="5"/>
  <c r="F1184" i="5"/>
  <c r="F1186" i="5"/>
  <c r="F1189" i="5"/>
  <c r="F1199" i="5"/>
  <c r="F1200" i="5"/>
  <c r="F1201" i="5"/>
  <c r="F1188" i="5" l="1"/>
  <c r="F1187" i="5"/>
  <c r="F597" i="5"/>
  <c r="G670" i="5"/>
  <c r="G402" i="5"/>
  <c r="G317" i="5"/>
  <c r="F840" i="5"/>
  <c r="F596" i="5"/>
  <c r="F32" i="5"/>
  <c r="G839" i="5"/>
  <c r="G816" i="5"/>
  <c r="G698" i="5"/>
  <c r="G669" i="5"/>
  <c r="G401" i="5"/>
  <c r="G316" i="5"/>
  <c r="G595" i="5"/>
  <c r="F318" i="5"/>
  <c r="F1185" i="5"/>
  <c r="F809" i="5"/>
  <c r="F837" i="5"/>
  <c r="F808" i="5"/>
  <c r="F535" i="5"/>
  <c r="F503" i="5"/>
  <c r="F315" i="5"/>
  <c r="G1180" i="5"/>
  <c r="G836" i="5"/>
  <c r="G539" i="5"/>
  <c r="F805" i="5"/>
  <c r="F689" i="5"/>
  <c r="F593" i="5"/>
  <c r="F225" i="5"/>
  <c r="F149" i="5"/>
  <c r="G835" i="5"/>
  <c r="G492" i="5"/>
  <c r="G864" i="5"/>
  <c r="G443" i="5"/>
  <c r="G319" i="5"/>
  <c r="F829" i="5"/>
  <c r="F711" i="5"/>
  <c r="F651" i="5"/>
  <c r="F609" i="5"/>
  <c r="F589" i="5"/>
  <c r="F563" i="5"/>
  <c r="F340" i="5"/>
  <c r="F220" i="5"/>
  <c r="F5" i="5"/>
  <c r="G1139" i="5"/>
  <c r="G860" i="5"/>
  <c r="G485" i="5"/>
  <c r="G440" i="5"/>
  <c r="G381" i="5"/>
  <c r="G339" i="5"/>
  <c r="F1162" i="5"/>
  <c r="F540" i="5"/>
  <c r="F532" i="5"/>
  <c r="F743" i="5"/>
  <c r="G861" i="5"/>
  <c r="F650" i="5"/>
  <c r="F421" i="5"/>
  <c r="F174" i="5"/>
  <c r="G786" i="5"/>
  <c r="G528" i="5"/>
  <c r="G338" i="5"/>
  <c r="G10" i="5"/>
  <c r="F1161" i="5"/>
  <c r="F691" i="5"/>
  <c r="F400" i="5"/>
  <c r="F458" i="5"/>
  <c r="F785" i="5"/>
  <c r="F783" i="5"/>
  <c r="F592" i="5"/>
  <c r="F465" i="5"/>
  <c r="F652" i="5"/>
  <c r="F207" i="5"/>
  <c r="F296" i="5"/>
  <c r="F206" i="5"/>
  <c r="F168" i="5"/>
  <c r="G423" i="5"/>
  <c r="F424" i="5"/>
  <c r="F648" i="5"/>
  <c r="F491" i="5"/>
  <c r="F1127" i="5"/>
  <c r="F624" i="5"/>
  <c r="F583" i="5"/>
  <c r="F247" i="5"/>
  <c r="G1128" i="5"/>
  <c r="G1050" i="5"/>
  <c r="G782" i="5"/>
  <c r="F758" i="5"/>
  <c r="F784" i="5"/>
  <c r="G8" i="5"/>
  <c r="F170" i="5"/>
  <c r="F582" i="5"/>
  <c r="F330" i="5"/>
  <c r="F290" i="5"/>
  <c r="F204" i="5"/>
  <c r="F164" i="5"/>
  <c r="G365" i="5"/>
  <c r="G326" i="5"/>
  <c r="F457" i="5"/>
  <c r="G519" i="5"/>
  <c r="G354" i="5"/>
  <c r="G9" i="5"/>
  <c r="F723" i="5"/>
  <c r="G69" i="5"/>
  <c r="F241" i="5"/>
  <c r="G479" i="5"/>
  <c r="G64" i="5"/>
  <c r="F29" i="5"/>
  <c r="G834" i="5"/>
  <c r="F663" i="5"/>
  <c r="F314" i="5"/>
  <c r="G430" i="5"/>
  <c r="F417" i="5"/>
  <c r="G261" i="5"/>
  <c r="F201" i="5"/>
  <c r="G281" i="5"/>
  <c r="F410" i="5"/>
  <c r="F160" i="5"/>
  <c r="G341" i="5"/>
  <c r="F89" i="5"/>
  <c r="G546" i="5"/>
  <c r="G506" i="5"/>
  <c r="G470" i="5"/>
  <c r="G24" i="5"/>
  <c r="F377" i="5"/>
  <c r="F152" i="5"/>
  <c r="G499" i="5"/>
  <c r="F437" i="5"/>
  <c r="F334" i="5"/>
  <c r="F49" i="5"/>
  <c r="G301" i="5"/>
  <c r="G649" i="5"/>
  <c r="G361" i="5"/>
  <c r="F294" i="5"/>
  <c r="F397" i="5"/>
  <c r="F172" i="5"/>
  <c r="G775" i="5"/>
  <c r="G486" i="5"/>
  <c r="F390" i="5"/>
  <c r="F169" i="5"/>
  <c r="G815" i="5"/>
  <c r="G795" i="5"/>
  <c r="G566" i="5"/>
  <c r="G321" i="5"/>
  <c r="G1194" i="5"/>
  <c r="G1174" i="5"/>
  <c r="G1154" i="5"/>
  <c r="G1134" i="5"/>
  <c r="G1193" i="5"/>
  <c r="G1173" i="5"/>
  <c r="G1153" i="5"/>
  <c r="G1133" i="5"/>
  <c r="F1198" i="5"/>
  <c r="F1178" i="5"/>
  <c r="F1138" i="5"/>
  <c r="F1158" i="5"/>
  <c r="F1197" i="5"/>
  <c r="F1177" i="5"/>
  <c r="F1157" i="5"/>
  <c r="F1137" i="5"/>
  <c r="F1196" i="5"/>
  <c r="F1176" i="5"/>
  <c r="F1156" i="5"/>
  <c r="F1136" i="5"/>
  <c r="F1195" i="5"/>
  <c r="F1175" i="5"/>
  <c r="F1155" i="5"/>
  <c r="F1135" i="5"/>
  <c r="F1111" i="5"/>
  <c r="F1091" i="5"/>
  <c r="F1071" i="5"/>
  <c r="F1051" i="5"/>
  <c r="F1107" i="5"/>
  <c r="F1087" i="5"/>
  <c r="F1067" i="5"/>
  <c r="F1047" i="5"/>
  <c r="F1102" i="5"/>
  <c r="F1062" i="5"/>
  <c r="F1042" i="5"/>
  <c r="F1101" i="5"/>
  <c r="F1081" i="5"/>
  <c r="F1061" i="5"/>
  <c r="F1082" i="5"/>
  <c r="F869" i="5"/>
  <c r="F849" i="5"/>
  <c r="F888" i="5"/>
  <c r="F868" i="5"/>
  <c r="F848" i="5"/>
  <c r="F883" i="5"/>
  <c r="F863" i="5"/>
  <c r="F843" i="5"/>
  <c r="F882" i="5"/>
  <c r="F878" i="5"/>
  <c r="F858" i="5"/>
  <c r="F838" i="5"/>
  <c r="G822" i="5"/>
  <c r="G781" i="5"/>
  <c r="F726" i="5"/>
  <c r="F706" i="5"/>
  <c r="F686" i="5"/>
  <c r="F666" i="5"/>
  <c r="F725" i="5"/>
  <c r="F705" i="5"/>
  <c r="F685" i="5"/>
  <c r="F665" i="5"/>
  <c r="F724" i="5"/>
  <c r="F704" i="5"/>
  <c r="F684" i="5"/>
  <c r="F664" i="5"/>
  <c r="F716" i="5"/>
  <c r="F696" i="5"/>
  <c r="F676" i="5"/>
  <c r="F728" i="5"/>
  <c r="F708" i="5"/>
  <c r="F688" i="5"/>
  <c r="F668" i="5"/>
  <c r="F727" i="5"/>
  <c r="F707" i="5"/>
  <c r="F687" i="5"/>
  <c r="F667" i="5"/>
  <c r="F653" i="5"/>
  <c r="F584" i="5"/>
  <c r="F642" i="5"/>
  <c r="F568" i="5"/>
  <c r="F548" i="5"/>
  <c r="F567" i="5"/>
  <c r="F527" i="5"/>
  <c r="F487" i="5"/>
  <c r="G571" i="5"/>
  <c r="G551" i="5"/>
  <c r="F547" i="5"/>
  <c r="F507" i="5"/>
  <c r="F565" i="5"/>
  <c r="F545" i="5"/>
  <c r="F525" i="5"/>
  <c r="F559" i="5"/>
  <c r="F558" i="5"/>
  <c r="F538" i="5"/>
  <c r="F518" i="5"/>
  <c r="F498" i="5"/>
  <c r="F557" i="5"/>
  <c r="F537" i="5"/>
  <c r="F517" i="5"/>
  <c r="F497" i="5"/>
  <c r="F477" i="5"/>
  <c r="F478" i="5"/>
  <c r="F556" i="5"/>
  <c r="F536" i="5"/>
  <c r="F516" i="5"/>
  <c r="F496" i="5"/>
  <c r="F476" i="5"/>
  <c r="G455" i="5"/>
  <c r="G435" i="5"/>
  <c r="G415" i="5"/>
  <c r="G395" i="5"/>
  <c r="G375" i="5"/>
  <c r="G454" i="5"/>
  <c r="G434" i="5"/>
  <c r="G414" i="5"/>
  <c r="G394" i="5"/>
  <c r="G374" i="5"/>
  <c r="F467" i="5"/>
  <c r="F447" i="5"/>
  <c r="F427" i="5"/>
  <c r="F407" i="5"/>
  <c r="F387" i="5"/>
  <c r="G453" i="5"/>
  <c r="G433" i="5"/>
  <c r="G413" i="5"/>
  <c r="G393" i="5"/>
  <c r="G373" i="5"/>
  <c r="F466" i="5"/>
  <c r="G452" i="5"/>
  <c r="G432" i="5"/>
  <c r="G412" i="5"/>
  <c r="G392" i="5"/>
  <c r="G372" i="5"/>
  <c r="G451" i="5"/>
  <c r="G431" i="5"/>
  <c r="G411" i="5"/>
  <c r="G371" i="5"/>
  <c r="G391" i="5"/>
  <c r="F459" i="5"/>
  <c r="F439" i="5"/>
  <c r="F419" i="5"/>
  <c r="F399" i="5"/>
  <c r="F379" i="5"/>
  <c r="G331" i="5"/>
  <c r="F363" i="5"/>
  <c r="F343" i="5"/>
  <c r="F323" i="5"/>
  <c r="F303" i="5"/>
  <c r="F283" i="5"/>
  <c r="F362" i="5"/>
  <c r="F342" i="5"/>
  <c r="F322" i="5"/>
  <c r="F302" i="5"/>
  <c r="F282" i="5"/>
  <c r="F353" i="5"/>
  <c r="F333" i="5"/>
  <c r="F313" i="5"/>
  <c r="F293" i="5"/>
  <c r="F352" i="5"/>
  <c r="F332" i="5"/>
  <c r="F312" i="5"/>
  <c r="F292" i="5"/>
  <c r="F351" i="5"/>
  <c r="F311" i="5"/>
  <c r="F291" i="5"/>
  <c r="F287" i="5"/>
  <c r="G257" i="5"/>
  <c r="G197" i="5"/>
  <c r="G255" i="5"/>
  <c r="F237" i="5"/>
  <c r="F177" i="5"/>
  <c r="G214" i="5"/>
  <c r="G273" i="5"/>
  <c r="G233" i="5"/>
  <c r="G213" i="5"/>
  <c r="G193" i="5"/>
  <c r="F235" i="5"/>
  <c r="F195" i="5"/>
  <c r="G252" i="5"/>
  <c r="G232" i="5"/>
  <c r="G192" i="5"/>
  <c r="F274" i="5"/>
  <c r="G211" i="5"/>
  <c r="G215" i="5"/>
  <c r="G254" i="5"/>
  <c r="G234" i="5"/>
  <c r="G194" i="5"/>
  <c r="G253" i="5"/>
  <c r="F175" i="5"/>
  <c r="G272" i="5"/>
  <c r="G212" i="5"/>
  <c r="G271" i="5"/>
  <c r="G251" i="5"/>
  <c r="G231" i="5"/>
  <c r="G191" i="5"/>
  <c r="G270" i="5"/>
  <c r="G250" i="5"/>
  <c r="G230" i="5"/>
  <c r="G210" i="5"/>
  <c r="G190" i="5"/>
  <c r="G217" i="5"/>
  <c r="G269" i="5"/>
  <c r="G249" i="5"/>
  <c r="G229" i="5"/>
  <c r="G209" i="5"/>
  <c r="G189" i="5"/>
  <c r="G268" i="5"/>
  <c r="G248" i="5"/>
  <c r="G228" i="5"/>
  <c r="G208" i="5"/>
  <c r="G188" i="5"/>
  <c r="F158" i="5"/>
  <c r="F154" i="5"/>
  <c r="F173" i="5"/>
  <c r="F153" i="5"/>
  <c r="G167" i="5"/>
  <c r="G166" i="5"/>
  <c r="F54" i="5"/>
  <c r="G15" i="5"/>
  <c r="F34" i="5"/>
  <c r="G14" i="5"/>
  <c r="G74" i="5"/>
  <c r="G94" i="5"/>
  <c r="G75" i="5"/>
  <c r="F60" i="5"/>
  <c r="F59" i="5"/>
  <c r="F58" i="5"/>
  <c r="F7" i="5"/>
  <c r="F95" i="5"/>
  <c r="G93" i="5"/>
  <c r="F39" i="5"/>
  <c r="F92" i="5"/>
  <c r="G6" i="5"/>
  <c r="G36" i="5"/>
  <c r="F91" i="5"/>
  <c r="G35" i="5"/>
  <c r="G16" i="5"/>
  <c r="G19" i="5"/>
  <c r="F84" i="5"/>
  <c r="G11" i="5"/>
  <c r="G33" i="5"/>
  <c r="F80" i="5"/>
  <c r="F79" i="5"/>
  <c r="F42" i="5"/>
  <c r="F41" i="5"/>
  <c r="G43" i="5"/>
  <c r="F22" i="5"/>
  <c r="G21" i="5"/>
  <c r="F78" i="5"/>
  <c r="G44" i="5"/>
  <c r="F40" i="5"/>
  <c r="F73" i="5"/>
  <c r="F20" i="5"/>
  <c r="F72" i="5"/>
  <c r="G23" i="5"/>
  <c r="G37" i="5"/>
  <c r="G17" i="5"/>
  <c r="G38" i="5"/>
  <c r="G18" i="5"/>
  <c r="G46" i="5"/>
  <c r="G68" i="5"/>
  <c r="F87" i="5"/>
  <c r="F47" i="5"/>
  <c r="G86" i="5"/>
  <c r="F66" i="5"/>
  <c r="G85" i="5"/>
  <c r="G65" i="5"/>
  <c r="F67" i="5"/>
  <c r="G83" i="5"/>
  <c r="G63" i="5"/>
  <c r="G82" i="5"/>
  <c r="G62" i="5"/>
  <c r="G81" i="5"/>
  <c r="G61" i="5"/>
  <c r="F55" i="5"/>
  <c r="G88" i="5"/>
  <c r="G48" i="5"/>
  <c r="G97" i="5"/>
  <c r="G77" i="5"/>
  <c r="G57" i="5"/>
  <c r="G96" i="5"/>
  <c r="G76" i="5"/>
  <c r="G56" i="5"/>
  <c r="G52" i="5"/>
  <c r="G3" i="5"/>
  <c r="E20" i="23"/>
  <c r="F20" i="23" s="1"/>
  <c r="E19" i="23"/>
  <c r="F19" i="23" s="1"/>
  <c r="E18" i="23"/>
  <c r="F18" i="23" s="1"/>
  <c r="E17" i="23"/>
  <c r="F17" i="23" s="1"/>
  <c r="E16" i="23"/>
  <c r="F16" i="23" s="1"/>
  <c r="E15" i="23"/>
  <c r="F15" i="23" s="1"/>
  <c r="E14" i="23"/>
  <c r="F14" i="23" s="1"/>
  <c r="E13" i="23"/>
  <c r="F13" i="23" s="1"/>
  <c r="E12" i="23"/>
  <c r="F12" i="23" s="1"/>
  <c r="E11" i="23"/>
  <c r="F11" i="23" s="1"/>
  <c r="E10" i="23"/>
  <c r="F10" i="23" s="1"/>
  <c r="E9" i="23"/>
  <c r="F9" i="23" s="1"/>
  <c r="E8" i="23"/>
  <c r="F8" i="23" s="1"/>
  <c r="E7" i="23"/>
  <c r="F7" i="23" s="1"/>
  <c r="E6" i="23"/>
  <c r="F6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B21" i="23"/>
  <c r="E1204" i="5" l="1"/>
  <c r="C21" i="23"/>
  <c r="D21" i="23" s="1"/>
  <c r="E21" i="23"/>
  <c r="F21" i="23" s="1"/>
  <c r="Q4" i="16" l="1"/>
  <c r="L4" i="16"/>
  <c r="S1198" i="22"/>
  <c r="G1198" i="22"/>
  <c r="H1198" i="22" s="1"/>
  <c r="D1198" i="22"/>
  <c r="C1198" i="22"/>
  <c r="B1198" i="22"/>
  <c r="Q1197" i="22"/>
  <c r="S1197" i="22" s="1"/>
  <c r="G1197" i="22"/>
  <c r="H1197" i="22" s="1"/>
  <c r="I1197" i="22" s="1"/>
  <c r="D1197" i="22"/>
  <c r="C1197" i="22"/>
  <c r="B1197" i="22"/>
  <c r="J1196" i="22"/>
  <c r="S1196" i="22" s="1"/>
  <c r="H1196" i="22"/>
  <c r="I1196" i="22" s="1"/>
  <c r="G1196" i="22"/>
  <c r="D1196" i="22"/>
  <c r="C1196" i="22"/>
  <c r="B1196" i="22"/>
  <c r="S1195" i="22"/>
  <c r="G1195" i="22"/>
  <c r="H1195" i="22" s="1"/>
  <c r="D1195" i="22"/>
  <c r="C1195" i="22"/>
  <c r="B1195" i="22"/>
  <c r="S1194" i="22"/>
  <c r="G1194" i="22"/>
  <c r="H1194" i="22" s="1"/>
  <c r="D1194" i="22"/>
  <c r="C1194" i="22"/>
  <c r="B1194" i="22"/>
  <c r="S1193" i="22"/>
  <c r="H1193" i="22"/>
  <c r="G1193" i="22"/>
  <c r="D1193" i="22"/>
  <c r="C1193" i="22"/>
  <c r="B1193" i="22"/>
  <c r="S1192" i="22"/>
  <c r="H1192" i="22"/>
  <c r="G1192" i="22"/>
  <c r="D1192" i="22"/>
  <c r="C1192" i="22"/>
  <c r="B1192" i="22"/>
  <c r="K1191" i="22"/>
  <c r="S1191" i="22" s="1"/>
  <c r="G1191" i="22"/>
  <c r="H1191" i="22" s="1"/>
  <c r="I1191" i="22" s="1"/>
  <c r="D1191" i="22"/>
  <c r="C1191" i="22"/>
  <c r="B1191" i="22"/>
  <c r="S1190" i="22"/>
  <c r="H1190" i="22"/>
  <c r="G1190" i="22"/>
  <c r="D1190" i="22"/>
  <c r="C1190" i="22"/>
  <c r="B1190" i="22"/>
  <c r="S1189" i="22"/>
  <c r="H1189" i="22"/>
  <c r="G1189" i="22"/>
  <c r="D1189" i="22"/>
  <c r="C1189" i="22"/>
  <c r="B1189" i="22"/>
  <c r="K1188" i="22"/>
  <c r="S1188" i="22" s="1"/>
  <c r="G1188" i="22"/>
  <c r="H1188" i="22" s="1"/>
  <c r="I1188" i="22" s="1"/>
  <c r="D1188" i="22"/>
  <c r="C1188" i="22"/>
  <c r="B1188" i="22"/>
  <c r="S1187" i="22"/>
  <c r="H1187" i="22"/>
  <c r="G1187" i="22"/>
  <c r="D1187" i="22"/>
  <c r="C1187" i="22"/>
  <c r="B1187" i="22"/>
  <c r="S1186" i="22"/>
  <c r="R1186" i="22"/>
  <c r="H1186" i="22"/>
  <c r="I1186" i="22" s="1"/>
  <c r="G1186" i="22"/>
  <c r="D1186" i="22"/>
  <c r="C1186" i="22"/>
  <c r="B1186" i="22"/>
  <c r="H1185" i="22"/>
  <c r="I1185" i="22" s="1"/>
  <c r="G1185" i="22"/>
  <c r="N1185" i="22" s="1"/>
  <c r="S1185" i="22" s="1"/>
  <c r="D1185" i="22"/>
  <c r="C1185" i="22"/>
  <c r="B1185" i="22"/>
  <c r="H1184" i="22"/>
  <c r="I1184" i="22" s="1"/>
  <c r="G1184" i="22"/>
  <c r="M1184" i="22" s="1"/>
  <c r="S1184" i="22" s="1"/>
  <c r="D1184" i="22"/>
  <c r="C1184" i="22"/>
  <c r="B1184" i="22"/>
  <c r="S1183" i="22"/>
  <c r="H1183" i="22"/>
  <c r="G1183" i="22"/>
  <c r="D1183" i="22"/>
  <c r="C1183" i="22"/>
  <c r="B1183" i="22"/>
  <c r="O1182" i="22"/>
  <c r="S1182" i="22" s="1"/>
  <c r="H1182" i="22"/>
  <c r="I1182" i="22" s="1"/>
  <c r="G1182" i="22"/>
  <c r="D1182" i="22"/>
  <c r="C1182" i="22"/>
  <c r="B1182" i="22"/>
  <c r="G1181" i="22"/>
  <c r="D1181" i="22"/>
  <c r="C1181" i="22"/>
  <c r="B1181" i="22"/>
  <c r="S1180" i="22"/>
  <c r="G1180" i="22"/>
  <c r="H1180" i="22" s="1"/>
  <c r="D1180" i="22"/>
  <c r="C1180" i="22"/>
  <c r="B1180" i="22"/>
  <c r="K1179" i="22"/>
  <c r="S1179" i="22" s="1"/>
  <c r="H1179" i="22"/>
  <c r="I1179" i="22" s="1"/>
  <c r="G1179" i="22"/>
  <c r="D1179" i="22"/>
  <c r="C1179" i="22"/>
  <c r="B1179" i="22"/>
  <c r="O1178" i="22"/>
  <c r="S1178" i="22" s="1"/>
  <c r="I1178" i="22"/>
  <c r="H1178" i="22"/>
  <c r="G1178" i="22"/>
  <c r="D1178" i="22"/>
  <c r="C1178" i="22"/>
  <c r="B1178" i="22"/>
  <c r="S1177" i="22"/>
  <c r="G1177" i="22"/>
  <c r="H1177" i="22" s="1"/>
  <c r="D1177" i="22"/>
  <c r="C1177" i="22"/>
  <c r="B1177" i="22"/>
  <c r="S1176" i="22"/>
  <c r="H1176" i="22"/>
  <c r="G1176" i="22"/>
  <c r="D1176" i="22"/>
  <c r="C1176" i="22"/>
  <c r="B1176" i="22"/>
  <c r="S1175" i="22"/>
  <c r="G1175" i="22"/>
  <c r="H1175" i="22" s="1"/>
  <c r="D1175" i="22"/>
  <c r="C1175" i="22"/>
  <c r="B1175" i="22"/>
  <c r="S1174" i="22"/>
  <c r="G1174" i="22"/>
  <c r="H1174" i="22" s="1"/>
  <c r="D1174" i="22"/>
  <c r="C1174" i="22"/>
  <c r="B1174" i="22"/>
  <c r="S1173" i="22"/>
  <c r="H1173" i="22"/>
  <c r="G1173" i="22"/>
  <c r="D1173" i="22"/>
  <c r="C1173" i="22"/>
  <c r="B1173" i="22"/>
  <c r="S1172" i="22"/>
  <c r="H1172" i="22"/>
  <c r="G1172" i="22"/>
  <c r="D1172" i="22"/>
  <c r="C1172" i="22"/>
  <c r="B1172" i="22"/>
  <c r="G1171" i="22"/>
  <c r="J1171" i="22" s="1"/>
  <c r="S1171" i="22" s="1"/>
  <c r="D1171" i="22"/>
  <c r="C1171" i="22"/>
  <c r="B1171" i="22"/>
  <c r="S1170" i="22"/>
  <c r="H1170" i="22"/>
  <c r="G1170" i="22"/>
  <c r="D1170" i="22"/>
  <c r="C1170" i="22"/>
  <c r="B1170" i="22"/>
  <c r="S1169" i="22"/>
  <c r="H1169" i="22"/>
  <c r="G1169" i="22"/>
  <c r="D1169" i="22"/>
  <c r="C1169" i="22"/>
  <c r="B1169" i="22"/>
  <c r="G1168" i="22"/>
  <c r="L1168" i="22" s="1"/>
  <c r="S1168" i="22" s="1"/>
  <c r="D1168" i="22"/>
  <c r="C1168" i="22"/>
  <c r="B1168" i="22"/>
  <c r="J1167" i="22"/>
  <c r="S1167" i="22" s="1"/>
  <c r="G1167" i="22"/>
  <c r="H1167" i="22" s="1"/>
  <c r="D1167" i="22"/>
  <c r="C1167" i="22"/>
  <c r="B1167" i="22"/>
  <c r="S1166" i="22"/>
  <c r="N1166" i="22"/>
  <c r="H1166" i="22"/>
  <c r="I1166" i="22" s="1"/>
  <c r="G1166" i="22"/>
  <c r="D1166" i="22"/>
  <c r="C1166" i="22"/>
  <c r="B1166" i="22"/>
  <c r="S1165" i="22"/>
  <c r="H1165" i="22"/>
  <c r="G1165" i="22"/>
  <c r="D1165" i="22"/>
  <c r="C1165" i="22"/>
  <c r="B1165" i="22"/>
  <c r="S1164" i="22"/>
  <c r="G1164" i="22"/>
  <c r="J1164" i="22" s="1"/>
  <c r="D1164" i="22"/>
  <c r="C1164" i="22"/>
  <c r="B1164" i="22"/>
  <c r="S1163" i="22"/>
  <c r="H1163" i="22"/>
  <c r="G1163" i="22"/>
  <c r="D1163" i="22"/>
  <c r="C1163" i="22"/>
  <c r="B1163" i="22"/>
  <c r="S1162" i="22"/>
  <c r="H1162" i="22"/>
  <c r="G1162" i="22"/>
  <c r="D1162" i="22"/>
  <c r="C1162" i="22"/>
  <c r="B1162" i="22"/>
  <c r="G1161" i="22"/>
  <c r="L1161" i="22" s="1"/>
  <c r="S1161" i="22" s="1"/>
  <c r="D1161" i="22"/>
  <c r="C1161" i="22"/>
  <c r="B1161" i="22"/>
  <c r="S1160" i="22"/>
  <c r="H1160" i="22"/>
  <c r="G1160" i="22"/>
  <c r="D1160" i="22"/>
  <c r="C1160" i="22"/>
  <c r="B1160" i="22"/>
  <c r="J1159" i="22"/>
  <c r="S1159" i="22" s="1"/>
  <c r="G1159" i="22"/>
  <c r="H1159" i="22" s="1"/>
  <c r="I1159" i="22" s="1"/>
  <c r="D1159" i="22"/>
  <c r="C1159" i="22"/>
  <c r="B1159" i="22"/>
  <c r="S1158" i="22"/>
  <c r="G1158" i="22"/>
  <c r="H1158" i="22" s="1"/>
  <c r="D1158" i="22"/>
  <c r="C1158" i="22"/>
  <c r="B1158" i="22"/>
  <c r="S1157" i="22"/>
  <c r="H1157" i="22"/>
  <c r="G1157" i="22"/>
  <c r="D1157" i="22"/>
  <c r="C1157" i="22"/>
  <c r="B1157" i="22"/>
  <c r="L1156" i="22"/>
  <c r="S1156" i="22" s="1"/>
  <c r="G1156" i="22"/>
  <c r="H1156" i="22" s="1"/>
  <c r="I1156" i="22" s="1"/>
  <c r="D1156" i="22"/>
  <c r="C1156" i="22"/>
  <c r="B1156" i="22"/>
  <c r="S1155" i="22"/>
  <c r="G1155" i="22"/>
  <c r="H1155" i="22" s="1"/>
  <c r="D1155" i="22"/>
  <c r="C1155" i="22"/>
  <c r="B1155" i="22"/>
  <c r="S1154" i="22"/>
  <c r="H1154" i="22"/>
  <c r="G1154" i="22"/>
  <c r="D1154" i="22"/>
  <c r="C1154" i="22"/>
  <c r="B1154" i="22"/>
  <c r="S1153" i="22"/>
  <c r="H1153" i="22"/>
  <c r="G1153" i="22"/>
  <c r="D1153" i="22"/>
  <c r="C1153" i="22"/>
  <c r="B1153" i="22"/>
  <c r="S1152" i="22"/>
  <c r="G1152" i="22"/>
  <c r="H1152" i="22" s="1"/>
  <c r="D1152" i="22"/>
  <c r="C1152" i="22"/>
  <c r="B1152" i="22"/>
  <c r="R1151" i="22"/>
  <c r="S1151" i="22" s="1"/>
  <c r="H1151" i="22"/>
  <c r="I1151" i="22" s="1"/>
  <c r="G1151" i="22"/>
  <c r="D1151" i="22"/>
  <c r="C1151" i="22"/>
  <c r="B1151" i="22"/>
  <c r="J1150" i="22"/>
  <c r="S1150" i="22" s="1"/>
  <c r="G1150" i="22"/>
  <c r="H1150" i="22" s="1"/>
  <c r="I1150" i="22" s="1"/>
  <c r="D1150" i="22"/>
  <c r="C1150" i="22"/>
  <c r="B1150" i="22"/>
  <c r="S1149" i="22"/>
  <c r="G1149" i="22"/>
  <c r="H1149" i="22" s="1"/>
  <c r="D1149" i="22"/>
  <c r="C1149" i="22"/>
  <c r="B1149" i="22"/>
  <c r="S1148" i="22"/>
  <c r="H1148" i="22"/>
  <c r="G1148" i="22"/>
  <c r="D1148" i="22"/>
  <c r="C1148" i="22"/>
  <c r="B1148" i="22"/>
  <c r="S1147" i="22"/>
  <c r="H1147" i="22"/>
  <c r="G1147" i="22"/>
  <c r="D1147" i="22"/>
  <c r="C1147" i="22"/>
  <c r="B1147" i="22"/>
  <c r="S1146" i="22"/>
  <c r="G1146" i="22"/>
  <c r="H1146" i="22" s="1"/>
  <c r="D1146" i="22"/>
  <c r="C1146" i="22"/>
  <c r="B1146" i="22"/>
  <c r="K1145" i="22"/>
  <c r="S1145" i="22" s="1"/>
  <c r="I1145" i="22"/>
  <c r="H1145" i="22"/>
  <c r="G1145" i="22"/>
  <c r="D1145" i="22"/>
  <c r="C1145" i="22"/>
  <c r="B1145" i="22"/>
  <c r="S1144" i="22"/>
  <c r="H1144" i="22"/>
  <c r="G1144" i="22"/>
  <c r="D1144" i="22"/>
  <c r="C1144" i="22"/>
  <c r="B1144" i="22"/>
  <c r="S1143" i="22"/>
  <c r="G1143" i="22"/>
  <c r="H1143" i="22" s="1"/>
  <c r="D1143" i="22"/>
  <c r="C1143" i="22"/>
  <c r="B1143" i="22"/>
  <c r="S1142" i="22"/>
  <c r="G1142" i="22"/>
  <c r="H1142" i="22" s="1"/>
  <c r="D1142" i="22"/>
  <c r="C1142" i="22"/>
  <c r="B1142" i="22"/>
  <c r="S1141" i="22"/>
  <c r="G1141" i="22"/>
  <c r="H1141" i="22" s="1"/>
  <c r="D1141" i="22"/>
  <c r="C1141" i="22"/>
  <c r="B1141" i="22"/>
  <c r="S1140" i="22"/>
  <c r="G1140" i="22"/>
  <c r="H1140" i="22" s="1"/>
  <c r="D1140" i="22"/>
  <c r="C1140" i="22"/>
  <c r="B1140" i="22"/>
  <c r="H1139" i="22"/>
  <c r="I1139" i="22" s="1"/>
  <c r="G1139" i="22"/>
  <c r="K1139" i="22" s="1"/>
  <c r="S1139" i="22" s="1"/>
  <c r="D1139" i="22"/>
  <c r="C1139" i="22"/>
  <c r="B1139" i="22"/>
  <c r="S1138" i="22"/>
  <c r="Q1138" i="22"/>
  <c r="H1138" i="22"/>
  <c r="I1138" i="22" s="1"/>
  <c r="G1138" i="22"/>
  <c r="D1138" i="22"/>
  <c r="C1138" i="22"/>
  <c r="B1138" i="22"/>
  <c r="S1137" i="22"/>
  <c r="G1137" i="22"/>
  <c r="H1137" i="22" s="1"/>
  <c r="D1137" i="22"/>
  <c r="C1137" i="22"/>
  <c r="B1137" i="22"/>
  <c r="S1136" i="22"/>
  <c r="J1136" i="22"/>
  <c r="H1136" i="22"/>
  <c r="I1136" i="22" s="1"/>
  <c r="G1136" i="22"/>
  <c r="D1136" i="22"/>
  <c r="C1136" i="22"/>
  <c r="B1136" i="22"/>
  <c r="S1135" i="22"/>
  <c r="H1135" i="22"/>
  <c r="G1135" i="22"/>
  <c r="D1135" i="22"/>
  <c r="C1135" i="22"/>
  <c r="B1135" i="22"/>
  <c r="S1134" i="22"/>
  <c r="G1134" i="22"/>
  <c r="H1134" i="22" s="1"/>
  <c r="D1134" i="22"/>
  <c r="C1134" i="22"/>
  <c r="B1134" i="22"/>
  <c r="S1133" i="22"/>
  <c r="H1133" i="22"/>
  <c r="G1133" i="22"/>
  <c r="D1133" i="22"/>
  <c r="C1133" i="22"/>
  <c r="B1133" i="22"/>
  <c r="S1132" i="22"/>
  <c r="G1132" i="22"/>
  <c r="H1132" i="22" s="1"/>
  <c r="D1132" i="22"/>
  <c r="C1132" i="22"/>
  <c r="B1132" i="22"/>
  <c r="G1131" i="22"/>
  <c r="D1131" i="22"/>
  <c r="C1131" i="22"/>
  <c r="B1131" i="22"/>
  <c r="S1130" i="22"/>
  <c r="G1130" i="22"/>
  <c r="H1130" i="22" s="1"/>
  <c r="D1130" i="22"/>
  <c r="C1130" i="22"/>
  <c r="B1130" i="22"/>
  <c r="S1129" i="22"/>
  <c r="G1129" i="22"/>
  <c r="H1129" i="22" s="1"/>
  <c r="D1129" i="22"/>
  <c r="C1129" i="22"/>
  <c r="B1129" i="22"/>
  <c r="S1128" i="22"/>
  <c r="G1128" i="22"/>
  <c r="H1128" i="22" s="1"/>
  <c r="D1128" i="22"/>
  <c r="C1128" i="22"/>
  <c r="B1128" i="22"/>
  <c r="S1127" i="22"/>
  <c r="G1127" i="22"/>
  <c r="H1127" i="22" s="1"/>
  <c r="D1127" i="22"/>
  <c r="C1127" i="22"/>
  <c r="B1127" i="22"/>
  <c r="S1126" i="22"/>
  <c r="G1126" i="22"/>
  <c r="H1126" i="22" s="1"/>
  <c r="D1126" i="22"/>
  <c r="C1126" i="22"/>
  <c r="B1126" i="22"/>
  <c r="S1125" i="22"/>
  <c r="G1125" i="22"/>
  <c r="H1125" i="22" s="1"/>
  <c r="D1125" i="22"/>
  <c r="C1125" i="22"/>
  <c r="B1125" i="22"/>
  <c r="S1124" i="22"/>
  <c r="G1124" i="22"/>
  <c r="H1124" i="22" s="1"/>
  <c r="D1124" i="22"/>
  <c r="C1124" i="22"/>
  <c r="B1124" i="22"/>
  <c r="S1123" i="22"/>
  <c r="H1123" i="22"/>
  <c r="G1123" i="22"/>
  <c r="D1123" i="22"/>
  <c r="C1123" i="22"/>
  <c r="B1123" i="22"/>
  <c r="S1122" i="22"/>
  <c r="H1122" i="22"/>
  <c r="G1122" i="22"/>
  <c r="D1122" i="22"/>
  <c r="C1122" i="22"/>
  <c r="B1122" i="22"/>
  <c r="S1121" i="22"/>
  <c r="G1121" i="22"/>
  <c r="K1121" i="22" s="1"/>
  <c r="D1121" i="22"/>
  <c r="C1121" i="22"/>
  <c r="B1121" i="22"/>
  <c r="J1120" i="22"/>
  <c r="S1120" i="22" s="1"/>
  <c r="G1120" i="22"/>
  <c r="H1120" i="22" s="1"/>
  <c r="I1120" i="22" s="1"/>
  <c r="D1120" i="22"/>
  <c r="C1120" i="22"/>
  <c r="B1120" i="22"/>
  <c r="S1119" i="22"/>
  <c r="G1119" i="22"/>
  <c r="H1119" i="22" s="1"/>
  <c r="D1119" i="22"/>
  <c r="C1119" i="22"/>
  <c r="B1119" i="22"/>
  <c r="S1118" i="22"/>
  <c r="G1118" i="22"/>
  <c r="H1118" i="22" s="1"/>
  <c r="D1118" i="22"/>
  <c r="C1118" i="22"/>
  <c r="B1118" i="22"/>
  <c r="G1117" i="22"/>
  <c r="D1117" i="22"/>
  <c r="C1117" i="22"/>
  <c r="B1117" i="22"/>
  <c r="S1116" i="22"/>
  <c r="G1116" i="22"/>
  <c r="H1116" i="22" s="1"/>
  <c r="D1116" i="22"/>
  <c r="C1116" i="22"/>
  <c r="B1116" i="22"/>
  <c r="S1115" i="22"/>
  <c r="G1115" i="22"/>
  <c r="H1115" i="22" s="1"/>
  <c r="D1115" i="22"/>
  <c r="C1115" i="22"/>
  <c r="B1115" i="22"/>
  <c r="S1114" i="22"/>
  <c r="H1114" i="22"/>
  <c r="G1114" i="22"/>
  <c r="D1114" i="22"/>
  <c r="C1114" i="22"/>
  <c r="B1114" i="22"/>
  <c r="S1113" i="22"/>
  <c r="H1113" i="22"/>
  <c r="G1113" i="22"/>
  <c r="D1113" i="22"/>
  <c r="C1113" i="22"/>
  <c r="B1113" i="22"/>
  <c r="S1112" i="22"/>
  <c r="G1112" i="22"/>
  <c r="H1112" i="22" s="1"/>
  <c r="D1112" i="22"/>
  <c r="C1112" i="22"/>
  <c r="B1112" i="22"/>
  <c r="J1111" i="22"/>
  <c r="S1111" i="22" s="1"/>
  <c r="H1111" i="22"/>
  <c r="I1111" i="22" s="1"/>
  <c r="G1111" i="22"/>
  <c r="D1111" i="22"/>
  <c r="C1111" i="22"/>
  <c r="B1111" i="22"/>
  <c r="S1110" i="22"/>
  <c r="H1110" i="22"/>
  <c r="G1110" i="22"/>
  <c r="D1110" i="22"/>
  <c r="C1110" i="22"/>
  <c r="B1110" i="22"/>
  <c r="S1109" i="22"/>
  <c r="G1109" i="22"/>
  <c r="H1109" i="22" s="1"/>
  <c r="D1109" i="22"/>
  <c r="C1109" i="22"/>
  <c r="B1109" i="22"/>
  <c r="S1108" i="22"/>
  <c r="G1108" i="22"/>
  <c r="H1108" i="22" s="1"/>
  <c r="D1108" i="22"/>
  <c r="C1108" i="22"/>
  <c r="B1108" i="22"/>
  <c r="S1107" i="22"/>
  <c r="H1107" i="22"/>
  <c r="G1107" i="22"/>
  <c r="D1107" i="22"/>
  <c r="C1107" i="22"/>
  <c r="B1107" i="22"/>
  <c r="S1106" i="22"/>
  <c r="G1106" i="22"/>
  <c r="H1106" i="22" s="1"/>
  <c r="D1106" i="22"/>
  <c r="C1106" i="22"/>
  <c r="B1106" i="22"/>
  <c r="S1105" i="22"/>
  <c r="G1105" i="22"/>
  <c r="H1105" i="22" s="1"/>
  <c r="D1105" i="22"/>
  <c r="C1105" i="22"/>
  <c r="B1105" i="22"/>
  <c r="S1104" i="22"/>
  <c r="G1104" i="22"/>
  <c r="H1104" i="22" s="1"/>
  <c r="D1104" i="22"/>
  <c r="C1104" i="22"/>
  <c r="B1104" i="22"/>
  <c r="S1103" i="22"/>
  <c r="G1103" i="22"/>
  <c r="H1103" i="22" s="1"/>
  <c r="D1103" i="22"/>
  <c r="C1103" i="22"/>
  <c r="B1103" i="22"/>
  <c r="S1102" i="22"/>
  <c r="G1102" i="22"/>
  <c r="H1102" i="22" s="1"/>
  <c r="D1102" i="22"/>
  <c r="C1102" i="22"/>
  <c r="B1102" i="22"/>
  <c r="G1101" i="22"/>
  <c r="H1101" i="22" s="1"/>
  <c r="I1101" i="22" s="1"/>
  <c r="D1101" i="22"/>
  <c r="C1101" i="22"/>
  <c r="B1101" i="22"/>
  <c r="S1100" i="22"/>
  <c r="G1100" i="22"/>
  <c r="H1100" i="22" s="1"/>
  <c r="D1100" i="22"/>
  <c r="C1100" i="22"/>
  <c r="B1100" i="22"/>
  <c r="S1099" i="22"/>
  <c r="G1099" i="22"/>
  <c r="H1099" i="22" s="1"/>
  <c r="D1099" i="22"/>
  <c r="C1099" i="22"/>
  <c r="B1099" i="22"/>
  <c r="S1098" i="22"/>
  <c r="H1098" i="22"/>
  <c r="G1098" i="22"/>
  <c r="D1098" i="22"/>
  <c r="C1098" i="22"/>
  <c r="B1098" i="22"/>
  <c r="S1097" i="22"/>
  <c r="H1097" i="22"/>
  <c r="G1097" i="22"/>
  <c r="D1097" i="22"/>
  <c r="C1097" i="22"/>
  <c r="B1097" i="22"/>
  <c r="S1096" i="22"/>
  <c r="G1096" i="22"/>
  <c r="H1096" i="22" s="1"/>
  <c r="D1096" i="22"/>
  <c r="C1096" i="22"/>
  <c r="B1096" i="22"/>
  <c r="S1095" i="22"/>
  <c r="H1095" i="22"/>
  <c r="G1095" i="22"/>
  <c r="D1095" i="22"/>
  <c r="C1095" i="22"/>
  <c r="B1095" i="22"/>
  <c r="S1094" i="22"/>
  <c r="H1094" i="22"/>
  <c r="G1094" i="22"/>
  <c r="D1094" i="22"/>
  <c r="C1094" i="22"/>
  <c r="B1094" i="22"/>
  <c r="S1093" i="22"/>
  <c r="G1093" i="22"/>
  <c r="H1093" i="22" s="1"/>
  <c r="D1093" i="22"/>
  <c r="C1093" i="22"/>
  <c r="B1093" i="22"/>
  <c r="S1092" i="22"/>
  <c r="G1092" i="22"/>
  <c r="H1092" i="22" s="1"/>
  <c r="D1092" i="22"/>
  <c r="C1092" i="22"/>
  <c r="B1092" i="22"/>
  <c r="H1091" i="22"/>
  <c r="I1091" i="22" s="1"/>
  <c r="G1091" i="22"/>
  <c r="K1091" i="22" s="1"/>
  <c r="S1091" i="22" s="1"/>
  <c r="D1091" i="22"/>
  <c r="C1091" i="22"/>
  <c r="B1091" i="22"/>
  <c r="G1090" i="22"/>
  <c r="D1090" i="22"/>
  <c r="C1090" i="22"/>
  <c r="B1090" i="22"/>
  <c r="S1089" i="22"/>
  <c r="H1089" i="22"/>
  <c r="G1089" i="22"/>
  <c r="D1089" i="22"/>
  <c r="C1089" i="22"/>
  <c r="B1089" i="22"/>
  <c r="S1088" i="22"/>
  <c r="H1088" i="22"/>
  <c r="G1088" i="22"/>
  <c r="D1088" i="22"/>
  <c r="C1088" i="22"/>
  <c r="B1088" i="22"/>
  <c r="G1087" i="22"/>
  <c r="D1087" i="22"/>
  <c r="C1087" i="22"/>
  <c r="B1087" i="22"/>
  <c r="S1086" i="22"/>
  <c r="G1086" i="22"/>
  <c r="H1086" i="22" s="1"/>
  <c r="D1086" i="22"/>
  <c r="C1086" i="22"/>
  <c r="B1086" i="22"/>
  <c r="S1085" i="22"/>
  <c r="H1085" i="22"/>
  <c r="G1085" i="22"/>
  <c r="D1085" i="22"/>
  <c r="C1085" i="22"/>
  <c r="B1085" i="22"/>
  <c r="G1084" i="22"/>
  <c r="D1084" i="22"/>
  <c r="C1084" i="22"/>
  <c r="B1084" i="22"/>
  <c r="S1083" i="22"/>
  <c r="H1083" i="22"/>
  <c r="G1083" i="22"/>
  <c r="D1083" i="22"/>
  <c r="C1083" i="22"/>
  <c r="B1083" i="22"/>
  <c r="S1082" i="22"/>
  <c r="H1082" i="22"/>
  <c r="G1082" i="22"/>
  <c r="D1082" i="22"/>
  <c r="C1082" i="22"/>
  <c r="B1082" i="22"/>
  <c r="S1081" i="22"/>
  <c r="G1081" i="22"/>
  <c r="H1081" i="22" s="1"/>
  <c r="D1081" i="22"/>
  <c r="C1081" i="22"/>
  <c r="B1081" i="22"/>
  <c r="S1080" i="22"/>
  <c r="G1080" i="22"/>
  <c r="H1080" i="22" s="1"/>
  <c r="D1080" i="22"/>
  <c r="C1080" i="22"/>
  <c r="B1080" i="22"/>
  <c r="S1079" i="22"/>
  <c r="G1079" i="22"/>
  <c r="H1079" i="22" s="1"/>
  <c r="D1079" i="22"/>
  <c r="C1079" i="22"/>
  <c r="B1079" i="22"/>
  <c r="S1078" i="22"/>
  <c r="G1078" i="22"/>
  <c r="H1078" i="22" s="1"/>
  <c r="D1078" i="22"/>
  <c r="C1078" i="22"/>
  <c r="B1078" i="22"/>
  <c r="S1077" i="22"/>
  <c r="G1077" i="22"/>
  <c r="H1077" i="22" s="1"/>
  <c r="D1077" i="22"/>
  <c r="C1077" i="22"/>
  <c r="B1077" i="22"/>
  <c r="S1076" i="22"/>
  <c r="H1076" i="22"/>
  <c r="G1076" i="22"/>
  <c r="D1076" i="22"/>
  <c r="C1076" i="22"/>
  <c r="B1076" i="22"/>
  <c r="S1075" i="22"/>
  <c r="H1075" i="22"/>
  <c r="G1075" i="22"/>
  <c r="D1075" i="22"/>
  <c r="C1075" i="22"/>
  <c r="B1075" i="22"/>
  <c r="S1074" i="22"/>
  <c r="G1074" i="22"/>
  <c r="H1074" i="22" s="1"/>
  <c r="D1074" i="22"/>
  <c r="C1074" i="22"/>
  <c r="B1074" i="22"/>
  <c r="S1073" i="22"/>
  <c r="G1073" i="22"/>
  <c r="H1073" i="22" s="1"/>
  <c r="D1073" i="22"/>
  <c r="C1073" i="22"/>
  <c r="B1073" i="22"/>
  <c r="S1072" i="22"/>
  <c r="H1072" i="22"/>
  <c r="G1072" i="22"/>
  <c r="D1072" i="22"/>
  <c r="C1072" i="22"/>
  <c r="B1072" i="22"/>
  <c r="S1071" i="22"/>
  <c r="G1071" i="22"/>
  <c r="H1071" i="22" s="1"/>
  <c r="D1071" i="22"/>
  <c r="C1071" i="22"/>
  <c r="B1071" i="22"/>
  <c r="S1070" i="22"/>
  <c r="G1070" i="22"/>
  <c r="H1070" i="22" s="1"/>
  <c r="D1070" i="22"/>
  <c r="C1070" i="22"/>
  <c r="B1070" i="22"/>
  <c r="S1069" i="22"/>
  <c r="G1069" i="22"/>
  <c r="H1069" i="22" s="1"/>
  <c r="D1069" i="22"/>
  <c r="C1069" i="22"/>
  <c r="B1069" i="22"/>
  <c r="S1068" i="22"/>
  <c r="G1068" i="22"/>
  <c r="H1068" i="22" s="1"/>
  <c r="D1068" i="22"/>
  <c r="C1068" i="22"/>
  <c r="B1068" i="22"/>
  <c r="S1067" i="22"/>
  <c r="G1067" i="22"/>
  <c r="H1067" i="22" s="1"/>
  <c r="D1067" i="22"/>
  <c r="C1067" i="22"/>
  <c r="B1067" i="22"/>
  <c r="S1066" i="22"/>
  <c r="G1066" i="22"/>
  <c r="H1066" i="22" s="1"/>
  <c r="D1066" i="22"/>
  <c r="C1066" i="22"/>
  <c r="B1066" i="22"/>
  <c r="S1065" i="22"/>
  <c r="H1065" i="22"/>
  <c r="G1065" i="22"/>
  <c r="D1065" i="22"/>
  <c r="C1065" i="22"/>
  <c r="B1065" i="22"/>
  <c r="S1064" i="22"/>
  <c r="G1064" i="22"/>
  <c r="H1064" i="22" s="1"/>
  <c r="D1064" i="22"/>
  <c r="C1064" i="22"/>
  <c r="B1064" i="22"/>
  <c r="S1063" i="22"/>
  <c r="G1063" i="22"/>
  <c r="H1063" i="22" s="1"/>
  <c r="D1063" i="22"/>
  <c r="C1063" i="22"/>
  <c r="B1063" i="22"/>
  <c r="S1062" i="22"/>
  <c r="H1062" i="22"/>
  <c r="G1062" i="22"/>
  <c r="D1062" i="22"/>
  <c r="C1062" i="22"/>
  <c r="B1062" i="22"/>
  <c r="S1061" i="22"/>
  <c r="G1061" i="22"/>
  <c r="H1061" i="22" s="1"/>
  <c r="D1061" i="22"/>
  <c r="C1061" i="22"/>
  <c r="B1061" i="22"/>
  <c r="S1060" i="22"/>
  <c r="G1060" i="22"/>
  <c r="H1060" i="22" s="1"/>
  <c r="D1060" i="22"/>
  <c r="C1060" i="22"/>
  <c r="B1060" i="22"/>
  <c r="S1059" i="22"/>
  <c r="G1059" i="22"/>
  <c r="H1059" i="22" s="1"/>
  <c r="D1059" i="22"/>
  <c r="C1059" i="22"/>
  <c r="B1059" i="22"/>
  <c r="S1058" i="22"/>
  <c r="G1058" i="22"/>
  <c r="H1058" i="22" s="1"/>
  <c r="D1058" i="22"/>
  <c r="C1058" i="22"/>
  <c r="B1058" i="22"/>
  <c r="G1057" i="22"/>
  <c r="D1057" i="22"/>
  <c r="C1057" i="22"/>
  <c r="B1057" i="22"/>
  <c r="S1056" i="22"/>
  <c r="G1056" i="22"/>
  <c r="H1056" i="22" s="1"/>
  <c r="D1056" i="22"/>
  <c r="C1056" i="22"/>
  <c r="B1056" i="22"/>
  <c r="S1055" i="22"/>
  <c r="G1055" i="22"/>
  <c r="H1055" i="22" s="1"/>
  <c r="D1055" i="22"/>
  <c r="C1055" i="22"/>
  <c r="B1055" i="22"/>
  <c r="S1054" i="22"/>
  <c r="G1054" i="22"/>
  <c r="H1054" i="22" s="1"/>
  <c r="D1054" i="22"/>
  <c r="C1054" i="22"/>
  <c r="B1054" i="22"/>
  <c r="S1053" i="22"/>
  <c r="H1053" i="22"/>
  <c r="G1053" i="22"/>
  <c r="D1053" i="22"/>
  <c r="C1053" i="22"/>
  <c r="B1053" i="22"/>
  <c r="S1052" i="22"/>
  <c r="G1052" i="22"/>
  <c r="H1052" i="22" s="1"/>
  <c r="D1052" i="22"/>
  <c r="C1052" i="22"/>
  <c r="B1052" i="22"/>
  <c r="S1051" i="22"/>
  <c r="G1051" i="22"/>
  <c r="H1051" i="22" s="1"/>
  <c r="D1051" i="22"/>
  <c r="C1051" i="22"/>
  <c r="B1051" i="22"/>
  <c r="S1050" i="22"/>
  <c r="G1050" i="22"/>
  <c r="H1050" i="22" s="1"/>
  <c r="D1050" i="22"/>
  <c r="C1050" i="22"/>
  <c r="B1050" i="22"/>
  <c r="J1049" i="22"/>
  <c r="S1049" i="22" s="1"/>
  <c r="H1049" i="22"/>
  <c r="I1049" i="22" s="1"/>
  <c r="G1049" i="22"/>
  <c r="D1049" i="22"/>
  <c r="C1049" i="22"/>
  <c r="B1049" i="22"/>
  <c r="S1048" i="22"/>
  <c r="G1048" i="22"/>
  <c r="H1048" i="22" s="1"/>
  <c r="D1048" i="22"/>
  <c r="C1048" i="22"/>
  <c r="B1048" i="22"/>
  <c r="S1047" i="22"/>
  <c r="H1047" i="22"/>
  <c r="G1047" i="22"/>
  <c r="D1047" i="22"/>
  <c r="C1047" i="22"/>
  <c r="B1047" i="22"/>
  <c r="S1046" i="22"/>
  <c r="H1046" i="22"/>
  <c r="G1046" i="22"/>
  <c r="D1046" i="22"/>
  <c r="C1046" i="22"/>
  <c r="B1046" i="22"/>
  <c r="G1045" i="22"/>
  <c r="D1045" i="22"/>
  <c r="C1045" i="22"/>
  <c r="B1045" i="22"/>
  <c r="S1044" i="22"/>
  <c r="G1044" i="22"/>
  <c r="H1044" i="22" s="1"/>
  <c r="D1044" i="22"/>
  <c r="C1044" i="22"/>
  <c r="B1044" i="22"/>
  <c r="S1043" i="22"/>
  <c r="H1043" i="22"/>
  <c r="G1043" i="22"/>
  <c r="D1043" i="22"/>
  <c r="C1043" i="22"/>
  <c r="B1043" i="22"/>
  <c r="S1042" i="22"/>
  <c r="G1042" i="22"/>
  <c r="H1042" i="22" s="1"/>
  <c r="D1042" i="22"/>
  <c r="C1042" i="22"/>
  <c r="B1042" i="22"/>
  <c r="S1041" i="22"/>
  <c r="G1041" i="22"/>
  <c r="H1041" i="22" s="1"/>
  <c r="D1041" i="22"/>
  <c r="C1041" i="22"/>
  <c r="B1041" i="22"/>
  <c r="S1040" i="22"/>
  <c r="G1040" i="22"/>
  <c r="H1040" i="22" s="1"/>
  <c r="D1040" i="22"/>
  <c r="C1040" i="22"/>
  <c r="B1040" i="22"/>
  <c r="S1039" i="22"/>
  <c r="G1039" i="22"/>
  <c r="H1039" i="22" s="1"/>
  <c r="D1039" i="22"/>
  <c r="C1039" i="22"/>
  <c r="B1039" i="22"/>
  <c r="S1038" i="22"/>
  <c r="G1038" i="22"/>
  <c r="H1038" i="22" s="1"/>
  <c r="D1038" i="22"/>
  <c r="C1038" i="22"/>
  <c r="B1038" i="22"/>
  <c r="I1037" i="22"/>
  <c r="G1037" i="22"/>
  <c r="H1037" i="22" s="1"/>
  <c r="D1037" i="22"/>
  <c r="C1037" i="22"/>
  <c r="B1037" i="22"/>
  <c r="G1036" i="22"/>
  <c r="D1036" i="22"/>
  <c r="C1036" i="22"/>
  <c r="B1036" i="22"/>
  <c r="S1035" i="22"/>
  <c r="G1035" i="22"/>
  <c r="H1035" i="22" s="1"/>
  <c r="D1035" i="22"/>
  <c r="C1035" i="22"/>
  <c r="B1035" i="22"/>
  <c r="S1034" i="22"/>
  <c r="G1034" i="22"/>
  <c r="H1034" i="22" s="1"/>
  <c r="D1034" i="22"/>
  <c r="C1034" i="22"/>
  <c r="B1034" i="22"/>
  <c r="S1033" i="22"/>
  <c r="G1033" i="22"/>
  <c r="H1033" i="22" s="1"/>
  <c r="D1033" i="22"/>
  <c r="C1033" i="22"/>
  <c r="B1033" i="22"/>
  <c r="G1032" i="22"/>
  <c r="D1032" i="22"/>
  <c r="C1032" i="22"/>
  <c r="B1032" i="22"/>
  <c r="S1031" i="22"/>
  <c r="G1031" i="22"/>
  <c r="H1031" i="22" s="1"/>
  <c r="D1031" i="22"/>
  <c r="C1031" i="22"/>
  <c r="B1031" i="22"/>
  <c r="S1030" i="22"/>
  <c r="G1030" i="22"/>
  <c r="H1030" i="22" s="1"/>
  <c r="D1030" i="22"/>
  <c r="C1030" i="22"/>
  <c r="B1030" i="22"/>
  <c r="S1029" i="22"/>
  <c r="G1029" i="22"/>
  <c r="H1029" i="22" s="1"/>
  <c r="D1029" i="22"/>
  <c r="C1029" i="22"/>
  <c r="B1029" i="22"/>
  <c r="S1028" i="22"/>
  <c r="H1028" i="22"/>
  <c r="G1028" i="22"/>
  <c r="D1028" i="22"/>
  <c r="C1028" i="22"/>
  <c r="B1028" i="22"/>
  <c r="G1027" i="22"/>
  <c r="H1027" i="22" s="1"/>
  <c r="I1027" i="22" s="1"/>
  <c r="D1027" i="22"/>
  <c r="C1027" i="22"/>
  <c r="B1027" i="22"/>
  <c r="S1026" i="22"/>
  <c r="G1026" i="22"/>
  <c r="H1026" i="22" s="1"/>
  <c r="D1026" i="22"/>
  <c r="C1026" i="22"/>
  <c r="B1026" i="22"/>
  <c r="S1025" i="22"/>
  <c r="G1025" i="22"/>
  <c r="H1025" i="22" s="1"/>
  <c r="D1025" i="22"/>
  <c r="C1025" i="22"/>
  <c r="B1025" i="22"/>
  <c r="S1024" i="22"/>
  <c r="H1024" i="22"/>
  <c r="G1024" i="22"/>
  <c r="D1024" i="22"/>
  <c r="C1024" i="22"/>
  <c r="B1024" i="22"/>
  <c r="G1023" i="22"/>
  <c r="D1023" i="22"/>
  <c r="C1023" i="22"/>
  <c r="B1023" i="22"/>
  <c r="O1022" i="22"/>
  <c r="S1022" i="22" s="1"/>
  <c r="I1022" i="22"/>
  <c r="G1022" i="22"/>
  <c r="H1022" i="22" s="1"/>
  <c r="D1022" i="22"/>
  <c r="C1022" i="22"/>
  <c r="B1022" i="22"/>
  <c r="S1021" i="22"/>
  <c r="G1021" i="22"/>
  <c r="H1021" i="22" s="1"/>
  <c r="D1021" i="22"/>
  <c r="C1021" i="22"/>
  <c r="B1021" i="22"/>
  <c r="S1020" i="22"/>
  <c r="G1020" i="22"/>
  <c r="H1020" i="22" s="1"/>
  <c r="D1020" i="22"/>
  <c r="C1020" i="22"/>
  <c r="B1020" i="22"/>
  <c r="S1019" i="22"/>
  <c r="G1019" i="22"/>
  <c r="H1019" i="22" s="1"/>
  <c r="D1019" i="22"/>
  <c r="C1019" i="22"/>
  <c r="B1019" i="22"/>
  <c r="G1018" i="22"/>
  <c r="D1018" i="22"/>
  <c r="C1018" i="22"/>
  <c r="B1018" i="22"/>
  <c r="G1017" i="22"/>
  <c r="D1017" i="22"/>
  <c r="C1017" i="22"/>
  <c r="B1017" i="22"/>
  <c r="S1016" i="22"/>
  <c r="G1016" i="22"/>
  <c r="H1016" i="22" s="1"/>
  <c r="D1016" i="22"/>
  <c r="C1016" i="22"/>
  <c r="B1016" i="22"/>
  <c r="S1015" i="22"/>
  <c r="G1015" i="22"/>
  <c r="H1015" i="22" s="1"/>
  <c r="D1015" i="22"/>
  <c r="C1015" i="22"/>
  <c r="B1015" i="22"/>
  <c r="S1014" i="22"/>
  <c r="G1014" i="22"/>
  <c r="H1014" i="22" s="1"/>
  <c r="D1014" i="22"/>
  <c r="C1014" i="22"/>
  <c r="B1014" i="22"/>
  <c r="S1013" i="22"/>
  <c r="G1013" i="22"/>
  <c r="H1013" i="22" s="1"/>
  <c r="D1013" i="22"/>
  <c r="C1013" i="22"/>
  <c r="B1013" i="22"/>
  <c r="S1012" i="22"/>
  <c r="G1012" i="22"/>
  <c r="H1012" i="22" s="1"/>
  <c r="D1012" i="22"/>
  <c r="C1012" i="22"/>
  <c r="B1012" i="22"/>
  <c r="S1011" i="22"/>
  <c r="G1011" i="22"/>
  <c r="H1011" i="22" s="1"/>
  <c r="D1011" i="22"/>
  <c r="C1011" i="22"/>
  <c r="B1011" i="22"/>
  <c r="S1010" i="22"/>
  <c r="H1010" i="22"/>
  <c r="G1010" i="22"/>
  <c r="D1010" i="22"/>
  <c r="C1010" i="22"/>
  <c r="B1010" i="22"/>
  <c r="S1009" i="22"/>
  <c r="L1009" i="22"/>
  <c r="H1009" i="22"/>
  <c r="I1009" i="22" s="1"/>
  <c r="G1009" i="22"/>
  <c r="D1009" i="22"/>
  <c r="C1009" i="22"/>
  <c r="B1009" i="22"/>
  <c r="S1008" i="22"/>
  <c r="G1008" i="22"/>
  <c r="H1008" i="22" s="1"/>
  <c r="D1008" i="22"/>
  <c r="C1008" i="22"/>
  <c r="B1008" i="22"/>
  <c r="S1007" i="22"/>
  <c r="G1007" i="22"/>
  <c r="H1007" i="22" s="1"/>
  <c r="D1007" i="22"/>
  <c r="C1007" i="22"/>
  <c r="B1007" i="22"/>
  <c r="L1006" i="22"/>
  <c r="S1006" i="22" s="1"/>
  <c r="G1006" i="22"/>
  <c r="H1006" i="22" s="1"/>
  <c r="I1006" i="22" s="1"/>
  <c r="D1006" i="22"/>
  <c r="C1006" i="22"/>
  <c r="B1006" i="22"/>
  <c r="G1005" i="22"/>
  <c r="D1005" i="22"/>
  <c r="C1005" i="22"/>
  <c r="B1005" i="22"/>
  <c r="K1004" i="22"/>
  <c r="S1004" i="22" s="1"/>
  <c r="I1004" i="22"/>
  <c r="G1004" i="22"/>
  <c r="H1004" i="22" s="1"/>
  <c r="D1004" i="22"/>
  <c r="C1004" i="22"/>
  <c r="B1004" i="22"/>
  <c r="G1003" i="22"/>
  <c r="D1003" i="22"/>
  <c r="C1003" i="22"/>
  <c r="B1003" i="22"/>
  <c r="S1002" i="22"/>
  <c r="G1002" i="22"/>
  <c r="H1002" i="22" s="1"/>
  <c r="D1002" i="22"/>
  <c r="C1002" i="22"/>
  <c r="B1002" i="22"/>
  <c r="S1001" i="22"/>
  <c r="G1001" i="22"/>
  <c r="H1001" i="22" s="1"/>
  <c r="D1001" i="22"/>
  <c r="C1001" i="22"/>
  <c r="B1001" i="22"/>
  <c r="S1000" i="22"/>
  <c r="G1000" i="22"/>
  <c r="H1000" i="22" s="1"/>
  <c r="D1000" i="22"/>
  <c r="C1000" i="22"/>
  <c r="B1000" i="22"/>
  <c r="G999" i="22"/>
  <c r="D999" i="22"/>
  <c r="C999" i="22"/>
  <c r="B999" i="22"/>
  <c r="S998" i="22"/>
  <c r="G998" i="22"/>
  <c r="K998" i="22" s="1"/>
  <c r="D998" i="22"/>
  <c r="C998" i="22"/>
  <c r="B998" i="22"/>
  <c r="S997" i="22"/>
  <c r="G997" i="22"/>
  <c r="H997" i="22" s="1"/>
  <c r="D997" i="22"/>
  <c r="C997" i="22"/>
  <c r="B997" i="22"/>
  <c r="S996" i="22"/>
  <c r="G996" i="22"/>
  <c r="H996" i="22" s="1"/>
  <c r="D996" i="22"/>
  <c r="C996" i="22"/>
  <c r="B996" i="22"/>
  <c r="S995" i="22"/>
  <c r="G995" i="22"/>
  <c r="H995" i="22" s="1"/>
  <c r="D995" i="22"/>
  <c r="C995" i="22"/>
  <c r="B995" i="22"/>
  <c r="S994" i="22"/>
  <c r="G994" i="22"/>
  <c r="H994" i="22" s="1"/>
  <c r="D994" i="22"/>
  <c r="C994" i="22"/>
  <c r="B994" i="22"/>
  <c r="G993" i="22"/>
  <c r="D993" i="22"/>
  <c r="C993" i="22"/>
  <c r="B993" i="22"/>
  <c r="S992" i="22"/>
  <c r="G992" i="22"/>
  <c r="H992" i="22" s="1"/>
  <c r="D992" i="22"/>
  <c r="C992" i="22"/>
  <c r="B992" i="22"/>
  <c r="S991" i="22"/>
  <c r="G991" i="22"/>
  <c r="H991" i="22" s="1"/>
  <c r="D991" i="22"/>
  <c r="C991" i="22"/>
  <c r="B991" i="22"/>
  <c r="S990" i="22"/>
  <c r="G990" i="22"/>
  <c r="H990" i="22" s="1"/>
  <c r="D990" i="22"/>
  <c r="C990" i="22"/>
  <c r="B990" i="22"/>
  <c r="S989" i="22"/>
  <c r="H989" i="22"/>
  <c r="G989" i="22"/>
  <c r="D989" i="22"/>
  <c r="C989" i="22"/>
  <c r="B989" i="22"/>
  <c r="S988" i="22"/>
  <c r="G988" i="22"/>
  <c r="H988" i="22" s="1"/>
  <c r="D988" i="22"/>
  <c r="C988" i="22"/>
  <c r="B988" i="22"/>
  <c r="S987" i="22"/>
  <c r="G987" i="22"/>
  <c r="H987" i="22" s="1"/>
  <c r="D987" i="22"/>
  <c r="C987" i="22"/>
  <c r="B987" i="22"/>
  <c r="S986" i="22"/>
  <c r="G986" i="22"/>
  <c r="H986" i="22" s="1"/>
  <c r="D986" i="22"/>
  <c r="C986" i="22"/>
  <c r="B986" i="22"/>
  <c r="S985" i="22"/>
  <c r="G985" i="22"/>
  <c r="H985" i="22" s="1"/>
  <c r="D985" i="22"/>
  <c r="C985" i="22"/>
  <c r="B985" i="22"/>
  <c r="G984" i="22"/>
  <c r="D984" i="22"/>
  <c r="C984" i="22"/>
  <c r="B984" i="22"/>
  <c r="J983" i="22"/>
  <c r="S983" i="22" s="1"/>
  <c r="G983" i="22"/>
  <c r="H983" i="22" s="1"/>
  <c r="I983" i="22" s="1"/>
  <c r="D983" i="22"/>
  <c r="C983" i="22"/>
  <c r="B983" i="22"/>
  <c r="S982" i="22"/>
  <c r="G982" i="22"/>
  <c r="H982" i="22" s="1"/>
  <c r="D982" i="22"/>
  <c r="C982" i="22"/>
  <c r="B982" i="22"/>
  <c r="S981" i="22"/>
  <c r="G981" i="22"/>
  <c r="H981" i="22" s="1"/>
  <c r="D981" i="22"/>
  <c r="C981" i="22"/>
  <c r="B981" i="22"/>
  <c r="S980" i="22"/>
  <c r="G980" i="22"/>
  <c r="H980" i="22" s="1"/>
  <c r="D980" i="22"/>
  <c r="C980" i="22"/>
  <c r="B980" i="22"/>
  <c r="S979" i="22"/>
  <c r="H979" i="22"/>
  <c r="G979" i="22"/>
  <c r="D979" i="22"/>
  <c r="C979" i="22"/>
  <c r="B979" i="22"/>
  <c r="S978" i="22"/>
  <c r="G978" i="22"/>
  <c r="H978" i="22" s="1"/>
  <c r="D978" i="22"/>
  <c r="C978" i="22"/>
  <c r="B978" i="22"/>
  <c r="S977" i="22"/>
  <c r="G977" i="22"/>
  <c r="H977" i="22" s="1"/>
  <c r="D977" i="22"/>
  <c r="C977" i="22"/>
  <c r="B977" i="22"/>
  <c r="G976" i="22"/>
  <c r="D976" i="22"/>
  <c r="C976" i="22"/>
  <c r="B976" i="22"/>
  <c r="S975" i="22"/>
  <c r="G975" i="22"/>
  <c r="H975" i="22" s="1"/>
  <c r="D975" i="22"/>
  <c r="C975" i="22"/>
  <c r="B975" i="22"/>
  <c r="S974" i="22"/>
  <c r="G974" i="22"/>
  <c r="H974" i="22" s="1"/>
  <c r="D974" i="22"/>
  <c r="C974" i="22"/>
  <c r="B974" i="22"/>
  <c r="S973" i="22"/>
  <c r="G973" i="22"/>
  <c r="H973" i="22" s="1"/>
  <c r="D973" i="22"/>
  <c r="C973" i="22"/>
  <c r="B973" i="22"/>
  <c r="G972" i="22"/>
  <c r="D972" i="22"/>
  <c r="C972" i="22"/>
  <c r="B972" i="22"/>
  <c r="S971" i="22"/>
  <c r="I971" i="22"/>
  <c r="H971" i="22"/>
  <c r="G971" i="22"/>
  <c r="L971" i="22" s="1"/>
  <c r="D971" i="22"/>
  <c r="C971" i="22"/>
  <c r="B971" i="22"/>
  <c r="S970" i="22"/>
  <c r="H970" i="22"/>
  <c r="G970" i="22"/>
  <c r="D970" i="22"/>
  <c r="C970" i="22"/>
  <c r="B970" i="22"/>
  <c r="S969" i="22"/>
  <c r="G969" i="22"/>
  <c r="H969" i="22" s="1"/>
  <c r="D969" i="22"/>
  <c r="C969" i="22"/>
  <c r="B969" i="22"/>
  <c r="S968" i="22"/>
  <c r="G968" i="22"/>
  <c r="H968" i="22" s="1"/>
  <c r="D968" i="22"/>
  <c r="C968" i="22"/>
  <c r="B968" i="22"/>
  <c r="G967" i="22"/>
  <c r="N967" i="22" s="1"/>
  <c r="S967" i="22" s="1"/>
  <c r="D967" i="22"/>
  <c r="C967" i="22"/>
  <c r="B967" i="22"/>
  <c r="G966" i="22"/>
  <c r="D966" i="22"/>
  <c r="C966" i="22"/>
  <c r="B966" i="22"/>
  <c r="S965" i="22"/>
  <c r="H965" i="22"/>
  <c r="G965" i="22"/>
  <c r="D965" i="22"/>
  <c r="C965" i="22"/>
  <c r="B965" i="22"/>
  <c r="G964" i="22"/>
  <c r="J964" i="22" s="1"/>
  <c r="S964" i="22" s="1"/>
  <c r="D964" i="22"/>
  <c r="C964" i="22"/>
  <c r="B964" i="22"/>
  <c r="S963" i="22"/>
  <c r="G963" i="22"/>
  <c r="H963" i="22" s="1"/>
  <c r="D963" i="22"/>
  <c r="C963" i="22"/>
  <c r="B963" i="22"/>
  <c r="S962" i="22"/>
  <c r="H962" i="22"/>
  <c r="G962" i="22"/>
  <c r="D962" i="22"/>
  <c r="C962" i="22"/>
  <c r="B962" i="22"/>
  <c r="S961" i="22"/>
  <c r="R961" i="22"/>
  <c r="H961" i="22"/>
  <c r="I961" i="22" s="1"/>
  <c r="G961" i="22"/>
  <c r="D961" i="22"/>
  <c r="C961" i="22"/>
  <c r="B961" i="22"/>
  <c r="S960" i="22"/>
  <c r="G960" i="22"/>
  <c r="H960" i="22" s="1"/>
  <c r="D960" i="22"/>
  <c r="C960" i="22"/>
  <c r="B960" i="22"/>
  <c r="J959" i="22"/>
  <c r="S959" i="22" s="1"/>
  <c r="I959" i="22"/>
  <c r="H959" i="22"/>
  <c r="G959" i="22"/>
  <c r="D959" i="22"/>
  <c r="C959" i="22"/>
  <c r="B959" i="22"/>
  <c r="I958" i="22"/>
  <c r="G958" i="22"/>
  <c r="H958" i="22" s="1"/>
  <c r="D958" i="22"/>
  <c r="C958" i="22"/>
  <c r="B958" i="22"/>
  <c r="S957" i="22"/>
  <c r="G957" i="22"/>
  <c r="H957" i="22" s="1"/>
  <c r="D957" i="22"/>
  <c r="C957" i="22"/>
  <c r="B957" i="22"/>
  <c r="S956" i="22"/>
  <c r="G956" i="22"/>
  <c r="H956" i="22" s="1"/>
  <c r="D956" i="22"/>
  <c r="C956" i="22"/>
  <c r="B956" i="22"/>
  <c r="O955" i="22"/>
  <c r="S955" i="22" s="1"/>
  <c r="I955" i="22"/>
  <c r="G955" i="22"/>
  <c r="H955" i="22" s="1"/>
  <c r="D955" i="22"/>
  <c r="C955" i="22"/>
  <c r="B955" i="22"/>
  <c r="G954" i="22"/>
  <c r="D954" i="22"/>
  <c r="C954" i="22"/>
  <c r="B954" i="22"/>
  <c r="S953" i="22"/>
  <c r="G953" i="22"/>
  <c r="H953" i="22" s="1"/>
  <c r="D953" i="22"/>
  <c r="C953" i="22"/>
  <c r="B953" i="22"/>
  <c r="S952" i="22"/>
  <c r="G952" i="22"/>
  <c r="H952" i="22" s="1"/>
  <c r="D952" i="22"/>
  <c r="C952" i="22"/>
  <c r="B952" i="22"/>
  <c r="G951" i="22"/>
  <c r="D951" i="22"/>
  <c r="C951" i="22"/>
  <c r="B951" i="22"/>
  <c r="S950" i="22"/>
  <c r="G950" i="22"/>
  <c r="H950" i="22" s="1"/>
  <c r="D950" i="22"/>
  <c r="C950" i="22"/>
  <c r="B950" i="22"/>
  <c r="G949" i="22"/>
  <c r="D949" i="22"/>
  <c r="C949" i="22"/>
  <c r="B949" i="22"/>
  <c r="S948" i="22"/>
  <c r="I948" i="22"/>
  <c r="H948" i="22"/>
  <c r="G948" i="22"/>
  <c r="L948" i="22" s="1"/>
  <c r="D948" i="22"/>
  <c r="C948" i="22"/>
  <c r="B948" i="22"/>
  <c r="L947" i="22"/>
  <c r="S947" i="22" s="1"/>
  <c r="G947" i="22"/>
  <c r="H947" i="22" s="1"/>
  <c r="I947" i="22" s="1"/>
  <c r="D947" i="22"/>
  <c r="C947" i="22"/>
  <c r="B947" i="22"/>
  <c r="S946" i="22"/>
  <c r="G946" i="22"/>
  <c r="H946" i="22" s="1"/>
  <c r="D946" i="22"/>
  <c r="C946" i="22"/>
  <c r="B946" i="22"/>
  <c r="S945" i="22"/>
  <c r="H945" i="22"/>
  <c r="G945" i="22"/>
  <c r="D945" i="22"/>
  <c r="C945" i="22"/>
  <c r="B945" i="22"/>
  <c r="S944" i="22"/>
  <c r="H944" i="22"/>
  <c r="G944" i="22"/>
  <c r="D944" i="22"/>
  <c r="C944" i="22"/>
  <c r="B944" i="22"/>
  <c r="S943" i="22"/>
  <c r="G943" i="22"/>
  <c r="H943" i="22" s="1"/>
  <c r="D943" i="22"/>
  <c r="C943" i="22"/>
  <c r="B943" i="22"/>
  <c r="S942" i="22"/>
  <c r="G942" i="22"/>
  <c r="H942" i="22" s="1"/>
  <c r="D942" i="22"/>
  <c r="C942" i="22"/>
  <c r="B942" i="22"/>
  <c r="S941" i="22"/>
  <c r="H941" i="22"/>
  <c r="I941" i="22" s="1"/>
  <c r="G941" i="22"/>
  <c r="J941" i="22" s="1"/>
  <c r="D941" i="22"/>
  <c r="C941" i="22"/>
  <c r="B941" i="22"/>
  <c r="S940" i="22"/>
  <c r="G940" i="22"/>
  <c r="H940" i="22" s="1"/>
  <c r="D940" i="22"/>
  <c r="C940" i="22"/>
  <c r="B940" i="22"/>
  <c r="S939" i="22"/>
  <c r="G939" i="22"/>
  <c r="H939" i="22" s="1"/>
  <c r="D939" i="22"/>
  <c r="C939" i="22"/>
  <c r="B939" i="22"/>
  <c r="H938" i="22"/>
  <c r="I938" i="22" s="1"/>
  <c r="G938" i="22"/>
  <c r="J938" i="22" s="1"/>
  <c r="S938" i="22" s="1"/>
  <c r="D938" i="22"/>
  <c r="C938" i="22"/>
  <c r="B938" i="22"/>
  <c r="S937" i="22"/>
  <c r="G937" i="22"/>
  <c r="H937" i="22" s="1"/>
  <c r="D937" i="22"/>
  <c r="C937" i="22"/>
  <c r="B937" i="22"/>
  <c r="I936" i="22"/>
  <c r="H936" i="22"/>
  <c r="G936" i="22"/>
  <c r="J936" i="22" s="1"/>
  <c r="S936" i="22" s="1"/>
  <c r="D936" i="22"/>
  <c r="C936" i="22"/>
  <c r="B936" i="22"/>
  <c r="S935" i="22"/>
  <c r="G935" i="22"/>
  <c r="H935" i="22" s="1"/>
  <c r="D935" i="22"/>
  <c r="C935" i="22"/>
  <c r="B935" i="22"/>
  <c r="S934" i="22"/>
  <c r="G934" i="22"/>
  <c r="H934" i="22" s="1"/>
  <c r="D934" i="22"/>
  <c r="C934" i="22"/>
  <c r="B934" i="22"/>
  <c r="G933" i="22"/>
  <c r="D933" i="22"/>
  <c r="C933" i="22"/>
  <c r="B933" i="22"/>
  <c r="S932" i="22"/>
  <c r="H932" i="22"/>
  <c r="G932" i="22"/>
  <c r="D932" i="22"/>
  <c r="C932" i="22"/>
  <c r="B932" i="22"/>
  <c r="S931" i="22"/>
  <c r="G931" i="22"/>
  <c r="H931" i="22" s="1"/>
  <c r="D931" i="22"/>
  <c r="C931" i="22"/>
  <c r="B931" i="22"/>
  <c r="S930" i="22"/>
  <c r="G930" i="22"/>
  <c r="H930" i="22" s="1"/>
  <c r="D930" i="22"/>
  <c r="C930" i="22"/>
  <c r="B930" i="22"/>
  <c r="G929" i="22"/>
  <c r="D929" i="22"/>
  <c r="C929" i="22"/>
  <c r="B929" i="22"/>
  <c r="S928" i="22"/>
  <c r="G928" i="22"/>
  <c r="H928" i="22" s="1"/>
  <c r="D928" i="22"/>
  <c r="C928" i="22"/>
  <c r="B928" i="22"/>
  <c r="S927" i="22"/>
  <c r="G927" i="22"/>
  <c r="H927" i="22" s="1"/>
  <c r="D927" i="22"/>
  <c r="C927" i="22"/>
  <c r="B927" i="22"/>
  <c r="S926" i="22"/>
  <c r="G926" i="22"/>
  <c r="H926" i="22" s="1"/>
  <c r="D926" i="22"/>
  <c r="C926" i="22"/>
  <c r="B926" i="22"/>
  <c r="S925" i="22"/>
  <c r="G925" i="22"/>
  <c r="H925" i="22" s="1"/>
  <c r="D925" i="22"/>
  <c r="C925" i="22"/>
  <c r="B925" i="22"/>
  <c r="S924" i="22"/>
  <c r="G924" i="22"/>
  <c r="H924" i="22" s="1"/>
  <c r="D924" i="22"/>
  <c r="C924" i="22"/>
  <c r="B924" i="22"/>
  <c r="S923" i="22"/>
  <c r="G923" i="22"/>
  <c r="H923" i="22" s="1"/>
  <c r="D923" i="22"/>
  <c r="C923" i="22"/>
  <c r="B923" i="22"/>
  <c r="S922" i="22"/>
  <c r="G922" i="22"/>
  <c r="H922" i="22" s="1"/>
  <c r="D922" i="22"/>
  <c r="C922" i="22"/>
  <c r="B922" i="22"/>
  <c r="G921" i="22"/>
  <c r="D921" i="22"/>
  <c r="C921" i="22"/>
  <c r="B921" i="22"/>
  <c r="S920" i="22"/>
  <c r="G920" i="22"/>
  <c r="H920" i="22" s="1"/>
  <c r="D920" i="22"/>
  <c r="C920" i="22"/>
  <c r="B920" i="22"/>
  <c r="S919" i="22"/>
  <c r="H919" i="22"/>
  <c r="G919" i="22"/>
  <c r="D919" i="22"/>
  <c r="C919" i="22"/>
  <c r="B919" i="22"/>
  <c r="S918" i="22"/>
  <c r="G918" i="22"/>
  <c r="H918" i="22" s="1"/>
  <c r="D918" i="22"/>
  <c r="C918" i="22"/>
  <c r="B918" i="22"/>
  <c r="J917" i="22"/>
  <c r="S917" i="22" s="1"/>
  <c r="I917" i="22"/>
  <c r="H917" i="22"/>
  <c r="G917" i="22"/>
  <c r="D917" i="22"/>
  <c r="C917" i="22"/>
  <c r="B917" i="22"/>
  <c r="S916" i="22"/>
  <c r="H916" i="22"/>
  <c r="G916" i="22"/>
  <c r="D916" i="22"/>
  <c r="C916" i="22"/>
  <c r="B916" i="22"/>
  <c r="S915" i="22"/>
  <c r="G915" i="22"/>
  <c r="H915" i="22" s="1"/>
  <c r="D915" i="22"/>
  <c r="C915" i="22"/>
  <c r="B915" i="22"/>
  <c r="H914" i="22"/>
  <c r="I914" i="22" s="1"/>
  <c r="G914" i="22"/>
  <c r="M914" i="22" s="1"/>
  <c r="S914" i="22" s="1"/>
  <c r="D914" i="22"/>
  <c r="C914" i="22"/>
  <c r="B914" i="22"/>
  <c r="M913" i="22"/>
  <c r="S913" i="22" s="1"/>
  <c r="I913" i="22"/>
  <c r="G913" i="22"/>
  <c r="H913" i="22" s="1"/>
  <c r="D913" i="22"/>
  <c r="C913" i="22"/>
  <c r="B913" i="22"/>
  <c r="S912" i="22"/>
  <c r="G912" i="22"/>
  <c r="H912" i="22" s="1"/>
  <c r="D912" i="22"/>
  <c r="C912" i="22"/>
  <c r="B912" i="22"/>
  <c r="S911" i="22"/>
  <c r="G911" i="22"/>
  <c r="H911" i="22" s="1"/>
  <c r="D911" i="22"/>
  <c r="C911" i="22"/>
  <c r="B911" i="22"/>
  <c r="S910" i="22"/>
  <c r="G910" i="22"/>
  <c r="H910" i="22" s="1"/>
  <c r="D910" i="22"/>
  <c r="C910" i="22"/>
  <c r="B910" i="22"/>
  <c r="S909" i="22"/>
  <c r="G909" i="22"/>
  <c r="H909" i="22" s="1"/>
  <c r="D909" i="22"/>
  <c r="C909" i="22"/>
  <c r="B909" i="22"/>
  <c r="S908" i="22"/>
  <c r="H908" i="22"/>
  <c r="G908" i="22"/>
  <c r="D908" i="22"/>
  <c r="C908" i="22"/>
  <c r="B908" i="22"/>
  <c r="S907" i="22"/>
  <c r="H907" i="22"/>
  <c r="G907" i="22"/>
  <c r="D907" i="22"/>
  <c r="C907" i="22"/>
  <c r="B907" i="22"/>
  <c r="S906" i="22"/>
  <c r="G906" i="22"/>
  <c r="H906" i="22" s="1"/>
  <c r="D906" i="22"/>
  <c r="C906" i="22"/>
  <c r="B906" i="22"/>
  <c r="S905" i="22"/>
  <c r="G905" i="22"/>
  <c r="H905" i="22" s="1"/>
  <c r="D905" i="22"/>
  <c r="C905" i="22"/>
  <c r="B905" i="22"/>
  <c r="S904" i="22"/>
  <c r="G904" i="22"/>
  <c r="H904" i="22" s="1"/>
  <c r="D904" i="22"/>
  <c r="C904" i="22"/>
  <c r="B904" i="22"/>
  <c r="S903" i="22"/>
  <c r="G903" i="22"/>
  <c r="H903" i="22" s="1"/>
  <c r="D903" i="22"/>
  <c r="C903" i="22"/>
  <c r="B903" i="22"/>
  <c r="S902" i="22"/>
  <c r="G902" i="22"/>
  <c r="H902" i="22" s="1"/>
  <c r="D902" i="22"/>
  <c r="C902" i="22"/>
  <c r="B902" i="22"/>
  <c r="S901" i="22"/>
  <c r="H901" i="22"/>
  <c r="G901" i="22"/>
  <c r="D901" i="22"/>
  <c r="C901" i="22"/>
  <c r="B901" i="22"/>
  <c r="G900" i="22"/>
  <c r="D900" i="22"/>
  <c r="C900" i="22"/>
  <c r="B900" i="22"/>
  <c r="S899" i="22"/>
  <c r="G899" i="22"/>
  <c r="H899" i="22" s="1"/>
  <c r="D899" i="22"/>
  <c r="C899" i="22"/>
  <c r="B899" i="22"/>
  <c r="S898" i="22"/>
  <c r="G898" i="22"/>
  <c r="H898" i="22" s="1"/>
  <c r="D898" i="22"/>
  <c r="C898" i="22"/>
  <c r="B898" i="22"/>
  <c r="S897" i="22"/>
  <c r="H897" i="22"/>
  <c r="G897" i="22"/>
  <c r="D897" i="22"/>
  <c r="C897" i="22"/>
  <c r="B897" i="22"/>
  <c r="S896" i="22"/>
  <c r="G896" i="22"/>
  <c r="H896" i="22" s="1"/>
  <c r="D896" i="22"/>
  <c r="C896" i="22"/>
  <c r="B896" i="22"/>
  <c r="S895" i="22"/>
  <c r="H895" i="22"/>
  <c r="G895" i="22"/>
  <c r="D895" i="22"/>
  <c r="C895" i="22"/>
  <c r="B895" i="22"/>
  <c r="H894" i="22"/>
  <c r="I894" i="22" s="1"/>
  <c r="G894" i="22"/>
  <c r="J894" i="22" s="1"/>
  <c r="S894" i="22" s="1"/>
  <c r="D894" i="22"/>
  <c r="C894" i="22"/>
  <c r="B894" i="22"/>
  <c r="S893" i="22"/>
  <c r="G893" i="22"/>
  <c r="H893" i="22" s="1"/>
  <c r="D893" i="22"/>
  <c r="C893" i="22"/>
  <c r="B893" i="22"/>
  <c r="S892" i="22"/>
  <c r="G892" i="22"/>
  <c r="H892" i="22" s="1"/>
  <c r="D892" i="22"/>
  <c r="C892" i="22"/>
  <c r="B892" i="22"/>
  <c r="S891" i="22"/>
  <c r="H891" i="22"/>
  <c r="G891" i="22"/>
  <c r="D891" i="22"/>
  <c r="C891" i="22"/>
  <c r="B891" i="22"/>
  <c r="G890" i="22"/>
  <c r="D890" i="22"/>
  <c r="C890" i="22"/>
  <c r="B890" i="22"/>
  <c r="S889" i="22"/>
  <c r="G889" i="22"/>
  <c r="H889" i="22" s="1"/>
  <c r="D889" i="22"/>
  <c r="C889" i="22"/>
  <c r="B889" i="22"/>
  <c r="S888" i="22"/>
  <c r="G888" i="22"/>
  <c r="H888" i="22" s="1"/>
  <c r="D888" i="22"/>
  <c r="C888" i="22"/>
  <c r="B888" i="22"/>
  <c r="S887" i="22"/>
  <c r="G887" i="22"/>
  <c r="H887" i="22" s="1"/>
  <c r="D887" i="22"/>
  <c r="C887" i="22"/>
  <c r="B887" i="22"/>
  <c r="S886" i="22"/>
  <c r="G886" i="22"/>
  <c r="H886" i="22" s="1"/>
  <c r="D886" i="22"/>
  <c r="C886" i="22"/>
  <c r="B886" i="22"/>
  <c r="S885" i="22"/>
  <c r="G885" i="22"/>
  <c r="H885" i="22" s="1"/>
  <c r="D885" i="22"/>
  <c r="C885" i="22"/>
  <c r="B885" i="22"/>
  <c r="S884" i="22"/>
  <c r="G884" i="22"/>
  <c r="H884" i="22" s="1"/>
  <c r="D884" i="22"/>
  <c r="C884" i="22"/>
  <c r="B884" i="22"/>
  <c r="S883" i="22"/>
  <c r="G883" i="22"/>
  <c r="H883" i="22" s="1"/>
  <c r="D883" i="22"/>
  <c r="C883" i="22"/>
  <c r="B883" i="22"/>
  <c r="S882" i="22"/>
  <c r="H882" i="22"/>
  <c r="G882" i="22"/>
  <c r="D882" i="22"/>
  <c r="C882" i="22"/>
  <c r="B882" i="22"/>
  <c r="J881" i="22"/>
  <c r="S881" i="22" s="1"/>
  <c r="I881" i="22"/>
  <c r="G881" i="22"/>
  <c r="H881" i="22" s="1"/>
  <c r="D881" i="22"/>
  <c r="C881" i="22"/>
  <c r="B881" i="22"/>
  <c r="S880" i="22"/>
  <c r="G880" i="22"/>
  <c r="H880" i="22" s="1"/>
  <c r="D880" i="22"/>
  <c r="C880" i="22"/>
  <c r="B880" i="22"/>
  <c r="S879" i="22"/>
  <c r="G879" i="22"/>
  <c r="H879" i="22" s="1"/>
  <c r="D879" i="22"/>
  <c r="C879" i="22"/>
  <c r="B879" i="22"/>
  <c r="S878" i="22"/>
  <c r="G878" i="22"/>
  <c r="H878" i="22" s="1"/>
  <c r="D878" i="22"/>
  <c r="C878" i="22"/>
  <c r="B878" i="22"/>
  <c r="G877" i="22"/>
  <c r="D877" i="22"/>
  <c r="C877" i="22"/>
  <c r="B877" i="22"/>
  <c r="S876" i="22"/>
  <c r="G876" i="22"/>
  <c r="H876" i="22" s="1"/>
  <c r="D876" i="22"/>
  <c r="C876" i="22"/>
  <c r="B876" i="22"/>
  <c r="L875" i="22"/>
  <c r="S875" i="22" s="1"/>
  <c r="G875" i="22"/>
  <c r="H875" i="22" s="1"/>
  <c r="I875" i="22" s="1"/>
  <c r="D875" i="22"/>
  <c r="C875" i="22"/>
  <c r="B875" i="22"/>
  <c r="S874" i="22"/>
  <c r="G874" i="22"/>
  <c r="H874" i="22" s="1"/>
  <c r="D874" i="22"/>
  <c r="C874" i="22"/>
  <c r="B874" i="22"/>
  <c r="S873" i="22"/>
  <c r="O873" i="22"/>
  <c r="I873" i="22"/>
  <c r="G873" i="22"/>
  <c r="H873" i="22" s="1"/>
  <c r="D873" i="22"/>
  <c r="C873" i="22"/>
  <c r="B873" i="22"/>
  <c r="G872" i="22"/>
  <c r="D872" i="22"/>
  <c r="C872" i="22"/>
  <c r="B872" i="22"/>
  <c r="S871" i="22"/>
  <c r="H871" i="22"/>
  <c r="G871" i="22"/>
  <c r="D871" i="22"/>
  <c r="C871" i="22"/>
  <c r="B871" i="22"/>
  <c r="S870" i="22"/>
  <c r="G870" i="22"/>
  <c r="H870" i="22" s="1"/>
  <c r="D870" i="22"/>
  <c r="C870" i="22"/>
  <c r="B870" i="22"/>
  <c r="S869" i="22"/>
  <c r="G869" i="22"/>
  <c r="H869" i="22" s="1"/>
  <c r="D869" i="22"/>
  <c r="C869" i="22"/>
  <c r="B869" i="22"/>
  <c r="G868" i="22"/>
  <c r="D868" i="22"/>
  <c r="C868" i="22"/>
  <c r="B868" i="22"/>
  <c r="S867" i="22"/>
  <c r="G867" i="22"/>
  <c r="H867" i="22" s="1"/>
  <c r="D867" i="22"/>
  <c r="C867" i="22"/>
  <c r="B867" i="22"/>
  <c r="S866" i="22"/>
  <c r="G866" i="22"/>
  <c r="H866" i="22" s="1"/>
  <c r="D866" i="22"/>
  <c r="C866" i="22"/>
  <c r="B866" i="22"/>
  <c r="S865" i="22"/>
  <c r="G865" i="22"/>
  <c r="H865" i="22" s="1"/>
  <c r="D865" i="22"/>
  <c r="C865" i="22"/>
  <c r="B865" i="22"/>
  <c r="S864" i="22"/>
  <c r="H864" i="22"/>
  <c r="G864" i="22"/>
  <c r="D864" i="22"/>
  <c r="C864" i="22"/>
  <c r="B864" i="22"/>
  <c r="S863" i="22"/>
  <c r="J863" i="22"/>
  <c r="G863" i="22"/>
  <c r="H863" i="22" s="1"/>
  <c r="I863" i="22" s="1"/>
  <c r="D863" i="22"/>
  <c r="C863" i="22"/>
  <c r="B863" i="22"/>
  <c r="H862" i="22"/>
  <c r="I862" i="22" s="1"/>
  <c r="G862" i="22"/>
  <c r="K862" i="22" s="1"/>
  <c r="S862" i="22" s="1"/>
  <c r="D862" i="22"/>
  <c r="C862" i="22"/>
  <c r="B862" i="22"/>
  <c r="S861" i="22"/>
  <c r="H861" i="22"/>
  <c r="I861" i="22" s="1"/>
  <c r="G861" i="22"/>
  <c r="K861" i="22" s="1"/>
  <c r="D861" i="22"/>
  <c r="C861" i="22"/>
  <c r="B861" i="22"/>
  <c r="S860" i="22"/>
  <c r="G860" i="22"/>
  <c r="H860" i="22" s="1"/>
  <c r="D860" i="22"/>
  <c r="C860" i="22"/>
  <c r="B860" i="22"/>
  <c r="S859" i="22"/>
  <c r="G859" i="22"/>
  <c r="H859" i="22" s="1"/>
  <c r="D859" i="22"/>
  <c r="C859" i="22"/>
  <c r="B859" i="22"/>
  <c r="S858" i="22"/>
  <c r="G858" i="22"/>
  <c r="H858" i="22" s="1"/>
  <c r="D858" i="22"/>
  <c r="C858" i="22"/>
  <c r="B858" i="22"/>
  <c r="S857" i="22"/>
  <c r="G857" i="22"/>
  <c r="H857" i="22" s="1"/>
  <c r="D857" i="22"/>
  <c r="C857" i="22"/>
  <c r="B857" i="22"/>
  <c r="S856" i="22"/>
  <c r="G856" i="22"/>
  <c r="H856" i="22" s="1"/>
  <c r="D856" i="22"/>
  <c r="C856" i="22"/>
  <c r="B856" i="22"/>
  <c r="S855" i="22"/>
  <c r="G855" i="22"/>
  <c r="H855" i="22" s="1"/>
  <c r="D855" i="22"/>
  <c r="C855" i="22"/>
  <c r="B855" i="22"/>
  <c r="G854" i="22"/>
  <c r="D854" i="22"/>
  <c r="C854" i="22"/>
  <c r="B854" i="22"/>
  <c r="S853" i="22"/>
  <c r="G853" i="22"/>
  <c r="H853" i="22" s="1"/>
  <c r="D853" i="22"/>
  <c r="C853" i="22"/>
  <c r="B853" i="22"/>
  <c r="S852" i="22"/>
  <c r="G852" i="22"/>
  <c r="H852" i="22" s="1"/>
  <c r="D852" i="22"/>
  <c r="C852" i="22"/>
  <c r="B852" i="22"/>
  <c r="J851" i="22"/>
  <c r="S851" i="22" s="1"/>
  <c r="G851" i="22"/>
  <c r="H851" i="22" s="1"/>
  <c r="I851" i="22" s="1"/>
  <c r="D851" i="22"/>
  <c r="C851" i="22"/>
  <c r="B851" i="22"/>
  <c r="S850" i="22"/>
  <c r="G850" i="22"/>
  <c r="H850" i="22" s="1"/>
  <c r="D850" i="22"/>
  <c r="C850" i="22"/>
  <c r="B850" i="22"/>
  <c r="S849" i="22"/>
  <c r="H849" i="22"/>
  <c r="G849" i="22"/>
  <c r="D849" i="22"/>
  <c r="C849" i="22"/>
  <c r="B849" i="22"/>
  <c r="S848" i="22"/>
  <c r="H848" i="22"/>
  <c r="G848" i="22"/>
  <c r="D848" i="22"/>
  <c r="C848" i="22"/>
  <c r="B848" i="22"/>
  <c r="S847" i="22"/>
  <c r="G847" i="22"/>
  <c r="H847" i="22" s="1"/>
  <c r="D847" i="22"/>
  <c r="C847" i="22"/>
  <c r="B847" i="22"/>
  <c r="S846" i="22"/>
  <c r="H846" i="22"/>
  <c r="G846" i="22"/>
  <c r="D846" i="22"/>
  <c r="C846" i="22"/>
  <c r="B846" i="22"/>
  <c r="S845" i="22"/>
  <c r="G845" i="22"/>
  <c r="H845" i="22" s="1"/>
  <c r="D845" i="22"/>
  <c r="C845" i="22"/>
  <c r="B845" i="22"/>
  <c r="S844" i="22"/>
  <c r="G844" i="22"/>
  <c r="H844" i="22" s="1"/>
  <c r="D844" i="22"/>
  <c r="C844" i="22"/>
  <c r="B844" i="22"/>
  <c r="S843" i="22"/>
  <c r="G843" i="22"/>
  <c r="H843" i="22" s="1"/>
  <c r="D843" i="22"/>
  <c r="C843" i="22"/>
  <c r="B843" i="22"/>
  <c r="S842" i="22"/>
  <c r="G842" i="22"/>
  <c r="H842" i="22" s="1"/>
  <c r="D842" i="22"/>
  <c r="C842" i="22"/>
  <c r="B842" i="22"/>
  <c r="S841" i="22"/>
  <c r="G841" i="22"/>
  <c r="H841" i="22" s="1"/>
  <c r="D841" i="22"/>
  <c r="C841" i="22"/>
  <c r="B841" i="22"/>
  <c r="S840" i="22"/>
  <c r="G840" i="22"/>
  <c r="H840" i="22" s="1"/>
  <c r="D840" i="22"/>
  <c r="C840" i="22"/>
  <c r="B840" i="22"/>
  <c r="S839" i="22"/>
  <c r="G839" i="22"/>
  <c r="H839" i="22" s="1"/>
  <c r="D839" i="22"/>
  <c r="C839" i="22"/>
  <c r="B839" i="22"/>
  <c r="S838" i="22"/>
  <c r="H838" i="22"/>
  <c r="G838" i="22"/>
  <c r="D838" i="22"/>
  <c r="C838" i="22"/>
  <c r="B838" i="22"/>
  <c r="S837" i="22"/>
  <c r="G837" i="22"/>
  <c r="H837" i="22" s="1"/>
  <c r="D837" i="22"/>
  <c r="C837" i="22"/>
  <c r="B837" i="22"/>
  <c r="R836" i="22"/>
  <c r="S836" i="22" s="1"/>
  <c r="G836" i="22"/>
  <c r="H836" i="22" s="1"/>
  <c r="I836" i="22" s="1"/>
  <c r="D836" i="22"/>
  <c r="C836" i="22"/>
  <c r="B836" i="22"/>
  <c r="S835" i="22"/>
  <c r="H835" i="22"/>
  <c r="G835" i="22"/>
  <c r="D835" i="22"/>
  <c r="C835" i="22"/>
  <c r="B835" i="22"/>
  <c r="S834" i="22"/>
  <c r="G834" i="22"/>
  <c r="H834" i="22" s="1"/>
  <c r="D834" i="22"/>
  <c r="C834" i="22"/>
  <c r="B834" i="22"/>
  <c r="J833" i="22"/>
  <c r="S833" i="22" s="1"/>
  <c r="I833" i="22"/>
  <c r="H833" i="22"/>
  <c r="G833" i="22"/>
  <c r="D833" i="22"/>
  <c r="C833" i="22"/>
  <c r="B833" i="22"/>
  <c r="S832" i="22"/>
  <c r="H832" i="22"/>
  <c r="G832" i="22"/>
  <c r="D832" i="22"/>
  <c r="C832" i="22"/>
  <c r="B832" i="22"/>
  <c r="S831" i="22"/>
  <c r="G831" i="22"/>
  <c r="H831" i="22" s="1"/>
  <c r="D831" i="22"/>
  <c r="C831" i="22"/>
  <c r="B831" i="22"/>
  <c r="J830" i="22"/>
  <c r="S830" i="22" s="1"/>
  <c r="H830" i="22"/>
  <c r="I830" i="22" s="1"/>
  <c r="G830" i="22"/>
  <c r="D830" i="22"/>
  <c r="C830" i="22"/>
  <c r="B830" i="22"/>
  <c r="G829" i="22"/>
  <c r="D829" i="22"/>
  <c r="C829" i="22"/>
  <c r="B829" i="22"/>
  <c r="S828" i="22"/>
  <c r="G828" i="22"/>
  <c r="H828" i="22" s="1"/>
  <c r="D828" i="22"/>
  <c r="C828" i="22"/>
  <c r="B828" i="22"/>
  <c r="S827" i="22"/>
  <c r="G827" i="22"/>
  <c r="H827" i="22" s="1"/>
  <c r="D827" i="22"/>
  <c r="C827" i="22"/>
  <c r="B827" i="22"/>
  <c r="S826" i="22"/>
  <c r="H826" i="22"/>
  <c r="G826" i="22"/>
  <c r="D826" i="22"/>
  <c r="C826" i="22"/>
  <c r="B826" i="22"/>
  <c r="S825" i="22"/>
  <c r="G825" i="22"/>
  <c r="H825" i="22" s="1"/>
  <c r="D825" i="22"/>
  <c r="C825" i="22"/>
  <c r="B825" i="22"/>
  <c r="S824" i="22"/>
  <c r="G824" i="22"/>
  <c r="H824" i="22" s="1"/>
  <c r="D824" i="22"/>
  <c r="C824" i="22"/>
  <c r="B824" i="22"/>
  <c r="S823" i="22"/>
  <c r="H823" i="22"/>
  <c r="G823" i="22"/>
  <c r="D823" i="22"/>
  <c r="C823" i="22"/>
  <c r="B823" i="22"/>
  <c r="S822" i="22"/>
  <c r="G822" i="22"/>
  <c r="H822" i="22" s="1"/>
  <c r="D822" i="22"/>
  <c r="C822" i="22"/>
  <c r="B822" i="22"/>
  <c r="S821" i="22"/>
  <c r="G821" i="22"/>
  <c r="H821" i="22" s="1"/>
  <c r="D821" i="22"/>
  <c r="C821" i="22"/>
  <c r="B821" i="22"/>
  <c r="S820" i="22"/>
  <c r="G820" i="22"/>
  <c r="H820" i="22" s="1"/>
  <c r="D820" i="22"/>
  <c r="C820" i="22"/>
  <c r="B820" i="22"/>
  <c r="S819" i="22"/>
  <c r="G819" i="22"/>
  <c r="H819" i="22" s="1"/>
  <c r="D819" i="22"/>
  <c r="C819" i="22"/>
  <c r="B819" i="22"/>
  <c r="S818" i="22"/>
  <c r="G818" i="22"/>
  <c r="H818" i="22" s="1"/>
  <c r="D818" i="22"/>
  <c r="C818" i="22"/>
  <c r="B818" i="22"/>
  <c r="S817" i="22"/>
  <c r="H817" i="22"/>
  <c r="G817" i="22"/>
  <c r="D817" i="22"/>
  <c r="C817" i="22"/>
  <c r="B817" i="22"/>
  <c r="S816" i="22"/>
  <c r="G816" i="22"/>
  <c r="H816" i="22" s="1"/>
  <c r="D816" i="22"/>
  <c r="C816" i="22"/>
  <c r="B816" i="22"/>
  <c r="S815" i="22"/>
  <c r="G815" i="22"/>
  <c r="H815" i="22" s="1"/>
  <c r="D815" i="22"/>
  <c r="C815" i="22"/>
  <c r="B815" i="22"/>
  <c r="S814" i="22"/>
  <c r="G814" i="22"/>
  <c r="H814" i="22" s="1"/>
  <c r="D814" i="22"/>
  <c r="C814" i="22"/>
  <c r="B814" i="22"/>
  <c r="S813" i="22"/>
  <c r="H813" i="22"/>
  <c r="G813" i="22"/>
  <c r="D813" i="22"/>
  <c r="C813" i="22"/>
  <c r="B813" i="22"/>
  <c r="S812" i="22"/>
  <c r="G812" i="22"/>
  <c r="H812" i="22" s="1"/>
  <c r="D812" i="22"/>
  <c r="C812" i="22"/>
  <c r="B812" i="22"/>
  <c r="S811" i="22"/>
  <c r="H811" i="22"/>
  <c r="G811" i="22"/>
  <c r="D811" i="22"/>
  <c r="C811" i="22"/>
  <c r="B811" i="22"/>
  <c r="S810" i="22"/>
  <c r="G810" i="22"/>
  <c r="H810" i="22" s="1"/>
  <c r="D810" i="22"/>
  <c r="C810" i="22"/>
  <c r="B810" i="22"/>
  <c r="S809" i="22"/>
  <c r="G809" i="22"/>
  <c r="H809" i="22" s="1"/>
  <c r="D809" i="22"/>
  <c r="C809" i="22"/>
  <c r="B809" i="22"/>
  <c r="S808" i="22"/>
  <c r="G808" i="22"/>
  <c r="H808" i="22" s="1"/>
  <c r="D808" i="22"/>
  <c r="C808" i="22"/>
  <c r="B808" i="22"/>
  <c r="S807" i="22"/>
  <c r="H807" i="22"/>
  <c r="G807" i="22"/>
  <c r="D807" i="22"/>
  <c r="C807" i="22"/>
  <c r="B807" i="22"/>
  <c r="S806" i="22"/>
  <c r="H806" i="22"/>
  <c r="G806" i="22"/>
  <c r="D806" i="22"/>
  <c r="C806" i="22"/>
  <c r="B806" i="22"/>
  <c r="S805" i="22"/>
  <c r="G805" i="22"/>
  <c r="H805" i="22" s="1"/>
  <c r="D805" i="22"/>
  <c r="C805" i="22"/>
  <c r="B805" i="22"/>
  <c r="S804" i="22"/>
  <c r="H804" i="22"/>
  <c r="G804" i="22"/>
  <c r="D804" i="22"/>
  <c r="C804" i="22"/>
  <c r="B804" i="22"/>
  <c r="S803" i="22"/>
  <c r="G803" i="22"/>
  <c r="H803" i="22" s="1"/>
  <c r="D803" i="22"/>
  <c r="C803" i="22"/>
  <c r="B803" i="22"/>
  <c r="S802" i="22"/>
  <c r="G802" i="22"/>
  <c r="H802" i="22" s="1"/>
  <c r="D802" i="22"/>
  <c r="C802" i="22"/>
  <c r="B802" i="22"/>
  <c r="G801" i="22"/>
  <c r="O801" i="22" s="1"/>
  <c r="S801" i="22" s="1"/>
  <c r="D801" i="22"/>
  <c r="C801" i="22"/>
  <c r="B801" i="22"/>
  <c r="S800" i="22"/>
  <c r="G800" i="22"/>
  <c r="H800" i="22" s="1"/>
  <c r="D800" i="22"/>
  <c r="C800" i="22"/>
  <c r="B800" i="22"/>
  <c r="S799" i="22"/>
  <c r="G799" i="22"/>
  <c r="H799" i="22" s="1"/>
  <c r="D799" i="22"/>
  <c r="C799" i="22"/>
  <c r="B799" i="22"/>
  <c r="S798" i="22"/>
  <c r="H798" i="22"/>
  <c r="G798" i="22"/>
  <c r="D798" i="22"/>
  <c r="C798" i="22"/>
  <c r="B798" i="22"/>
  <c r="S797" i="22"/>
  <c r="I797" i="22"/>
  <c r="H797" i="22"/>
  <c r="G797" i="22"/>
  <c r="J797" i="22" s="1"/>
  <c r="D797" i="22"/>
  <c r="C797" i="22"/>
  <c r="B797" i="22"/>
  <c r="S796" i="22"/>
  <c r="G796" i="22"/>
  <c r="H796" i="22" s="1"/>
  <c r="D796" i="22"/>
  <c r="C796" i="22"/>
  <c r="B796" i="22"/>
  <c r="S795" i="22"/>
  <c r="H795" i="22"/>
  <c r="G795" i="22"/>
  <c r="D795" i="22"/>
  <c r="C795" i="22"/>
  <c r="B795" i="22"/>
  <c r="S794" i="22"/>
  <c r="G794" i="22"/>
  <c r="H794" i="22" s="1"/>
  <c r="D794" i="22"/>
  <c r="C794" i="22"/>
  <c r="B794" i="22"/>
  <c r="S793" i="22"/>
  <c r="G793" i="22"/>
  <c r="H793" i="22" s="1"/>
  <c r="D793" i="22"/>
  <c r="C793" i="22"/>
  <c r="B793" i="22"/>
  <c r="S792" i="22"/>
  <c r="G792" i="22"/>
  <c r="H792" i="22" s="1"/>
  <c r="D792" i="22"/>
  <c r="C792" i="22"/>
  <c r="B792" i="22"/>
  <c r="S791" i="22"/>
  <c r="H791" i="22"/>
  <c r="G791" i="22"/>
  <c r="D791" i="22"/>
  <c r="C791" i="22"/>
  <c r="B791" i="22"/>
  <c r="S790" i="22"/>
  <c r="G790" i="22"/>
  <c r="H790" i="22" s="1"/>
  <c r="D790" i="22"/>
  <c r="C790" i="22"/>
  <c r="B790" i="22"/>
  <c r="S789" i="22"/>
  <c r="G789" i="22"/>
  <c r="H789" i="22" s="1"/>
  <c r="D789" i="22"/>
  <c r="C789" i="22"/>
  <c r="B789" i="22"/>
  <c r="S788" i="22"/>
  <c r="G788" i="22"/>
  <c r="H788" i="22" s="1"/>
  <c r="D788" i="22"/>
  <c r="C788" i="22"/>
  <c r="B788" i="22"/>
  <c r="S787" i="22"/>
  <c r="G787" i="22"/>
  <c r="H787" i="22" s="1"/>
  <c r="D787" i="22"/>
  <c r="C787" i="22"/>
  <c r="B787" i="22"/>
  <c r="S786" i="22"/>
  <c r="G786" i="22"/>
  <c r="H786" i="22" s="1"/>
  <c r="D786" i="22"/>
  <c r="C786" i="22"/>
  <c r="B786" i="22"/>
  <c r="S785" i="22"/>
  <c r="H785" i="22"/>
  <c r="G785" i="22"/>
  <c r="D785" i="22"/>
  <c r="C785" i="22"/>
  <c r="B785" i="22"/>
  <c r="S784" i="22"/>
  <c r="G784" i="22"/>
  <c r="H784" i="22" s="1"/>
  <c r="D784" i="22"/>
  <c r="C784" i="22"/>
  <c r="B784" i="22"/>
  <c r="S783" i="22"/>
  <c r="G783" i="22"/>
  <c r="H783" i="22" s="1"/>
  <c r="D783" i="22"/>
  <c r="C783" i="22"/>
  <c r="B783" i="22"/>
  <c r="S782" i="22"/>
  <c r="G782" i="22"/>
  <c r="H782" i="22" s="1"/>
  <c r="D782" i="22"/>
  <c r="C782" i="22"/>
  <c r="B782" i="22"/>
  <c r="S781" i="22"/>
  <c r="G781" i="22"/>
  <c r="H781" i="22" s="1"/>
  <c r="D781" i="22"/>
  <c r="C781" i="22"/>
  <c r="B781" i="22"/>
  <c r="S780" i="22"/>
  <c r="H780" i="22"/>
  <c r="G780" i="22"/>
  <c r="D780" i="22"/>
  <c r="C780" i="22"/>
  <c r="B780" i="22"/>
  <c r="S779" i="22"/>
  <c r="G779" i="22"/>
  <c r="H779" i="22" s="1"/>
  <c r="D779" i="22"/>
  <c r="C779" i="22"/>
  <c r="B779" i="22"/>
  <c r="S778" i="22"/>
  <c r="G778" i="22"/>
  <c r="H778" i="22" s="1"/>
  <c r="D778" i="22"/>
  <c r="C778" i="22"/>
  <c r="B778" i="22"/>
  <c r="S777" i="22"/>
  <c r="G777" i="22"/>
  <c r="H777" i="22" s="1"/>
  <c r="D777" i="22"/>
  <c r="C777" i="22"/>
  <c r="B777" i="22"/>
  <c r="S776" i="22"/>
  <c r="G776" i="22"/>
  <c r="H776" i="22" s="1"/>
  <c r="D776" i="22"/>
  <c r="C776" i="22"/>
  <c r="B776" i="22"/>
  <c r="S775" i="22"/>
  <c r="H775" i="22"/>
  <c r="G775" i="22"/>
  <c r="D775" i="22"/>
  <c r="C775" i="22"/>
  <c r="B775" i="22"/>
  <c r="S774" i="22"/>
  <c r="G774" i="22"/>
  <c r="H774" i="22" s="1"/>
  <c r="D774" i="22"/>
  <c r="C774" i="22"/>
  <c r="B774" i="22"/>
  <c r="S773" i="22"/>
  <c r="G773" i="22"/>
  <c r="H773" i="22" s="1"/>
  <c r="D773" i="22"/>
  <c r="C773" i="22"/>
  <c r="B773" i="22"/>
  <c r="S772" i="22"/>
  <c r="G772" i="22"/>
  <c r="H772" i="22" s="1"/>
  <c r="D772" i="22"/>
  <c r="C772" i="22"/>
  <c r="B772" i="22"/>
  <c r="G771" i="22"/>
  <c r="H771" i="22" s="1"/>
  <c r="I771" i="22" s="1"/>
  <c r="D771" i="22"/>
  <c r="C771" i="22"/>
  <c r="B771" i="22"/>
  <c r="S770" i="22"/>
  <c r="G770" i="22"/>
  <c r="H770" i="22" s="1"/>
  <c r="D770" i="22"/>
  <c r="C770" i="22"/>
  <c r="B770" i="22"/>
  <c r="S769" i="22"/>
  <c r="G769" i="22"/>
  <c r="H769" i="22" s="1"/>
  <c r="D769" i="22"/>
  <c r="C769" i="22"/>
  <c r="B769" i="22"/>
  <c r="S768" i="22"/>
  <c r="H768" i="22"/>
  <c r="G768" i="22"/>
  <c r="D768" i="22"/>
  <c r="C768" i="22"/>
  <c r="B768" i="22"/>
  <c r="J767" i="22"/>
  <c r="S767" i="22" s="1"/>
  <c r="I767" i="22"/>
  <c r="G767" i="22"/>
  <c r="H767" i="22" s="1"/>
  <c r="D767" i="22"/>
  <c r="C767" i="22"/>
  <c r="B767" i="22"/>
  <c r="S766" i="22"/>
  <c r="G766" i="22"/>
  <c r="H766" i="22" s="1"/>
  <c r="D766" i="22"/>
  <c r="C766" i="22"/>
  <c r="B766" i="22"/>
  <c r="S765" i="22"/>
  <c r="H765" i="22"/>
  <c r="G765" i="22"/>
  <c r="D765" i="22"/>
  <c r="C765" i="22"/>
  <c r="B765" i="22"/>
  <c r="S764" i="22"/>
  <c r="G764" i="22"/>
  <c r="H764" i="22" s="1"/>
  <c r="D764" i="22"/>
  <c r="C764" i="22"/>
  <c r="B764" i="22"/>
  <c r="S763" i="22"/>
  <c r="G763" i="22"/>
  <c r="H763" i="22" s="1"/>
  <c r="D763" i="22"/>
  <c r="C763" i="22"/>
  <c r="B763" i="22"/>
  <c r="S762" i="22"/>
  <c r="G762" i="22"/>
  <c r="H762" i="22" s="1"/>
  <c r="D762" i="22"/>
  <c r="C762" i="22"/>
  <c r="B762" i="22"/>
  <c r="S761" i="22"/>
  <c r="J761" i="22"/>
  <c r="H761" i="22"/>
  <c r="G761" i="22"/>
  <c r="D761" i="22"/>
  <c r="C761" i="22"/>
  <c r="B761" i="22"/>
  <c r="S760" i="22"/>
  <c r="H760" i="22"/>
  <c r="G760" i="22"/>
  <c r="D760" i="22"/>
  <c r="C760" i="22"/>
  <c r="B760" i="22"/>
  <c r="S759" i="22"/>
  <c r="H759" i="22"/>
  <c r="G759" i="22"/>
  <c r="D759" i="22"/>
  <c r="C759" i="22"/>
  <c r="B759" i="22"/>
  <c r="K758" i="22"/>
  <c r="S758" i="22" s="1"/>
  <c r="I758" i="22"/>
  <c r="H758" i="22"/>
  <c r="G758" i="22"/>
  <c r="D758" i="22"/>
  <c r="C758" i="22"/>
  <c r="B758" i="22"/>
  <c r="S757" i="22"/>
  <c r="H757" i="22"/>
  <c r="G757" i="22"/>
  <c r="D757" i="22"/>
  <c r="C757" i="22"/>
  <c r="B757" i="22"/>
  <c r="S756" i="22"/>
  <c r="H756" i="22"/>
  <c r="G756" i="22"/>
  <c r="D756" i="22"/>
  <c r="C756" i="22"/>
  <c r="B756" i="22"/>
  <c r="S755" i="22"/>
  <c r="G755" i="22"/>
  <c r="H755" i="22" s="1"/>
  <c r="D755" i="22"/>
  <c r="C755" i="22"/>
  <c r="B755" i="22"/>
  <c r="J754" i="22"/>
  <c r="S754" i="22" s="1"/>
  <c r="H754" i="22"/>
  <c r="I754" i="22" s="1"/>
  <c r="G754" i="22"/>
  <c r="D754" i="22"/>
  <c r="C754" i="22"/>
  <c r="B754" i="22"/>
  <c r="S753" i="22"/>
  <c r="G753" i="22"/>
  <c r="H753" i="22" s="1"/>
  <c r="D753" i="22"/>
  <c r="C753" i="22"/>
  <c r="B753" i="22"/>
  <c r="S752" i="22"/>
  <c r="G752" i="22"/>
  <c r="H752" i="22" s="1"/>
  <c r="D752" i="22"/>
  <c r="C752" i="22"/>
  <c r="B752" i="22"/>
  <c r="S751" i="22"/>
  <c r="H751" i="22"/>
  <c r="G751" i="22"/>
  <c r="D751" i="22"/>
  <c r="C751" i="22"/>
  <c r="B751" i="22"/>
  <c r="S750" i="22"/>
  <c r="H750" i="22"/>
  <c r="G750" i="22"/>
  <c r="D750" i="22"/>
  <c r="C750" i="22"/>
  <c r="B750" i="22"/>
  <c r="S749" i="22"/>
  <c r="H749" i="22"/>
  <c r="G749" i="22"/>
  <c r="D749" i="22"/>
  <c r="C749" i="22"/>
  <c r="B749" i="22"/>
  <c r="J748" i="22"/>
  <c r="S748" i="22" s="1"/>
  <c r="H748" i="22"/>
  <c r="I748" i="22" s="1"/>
  <c r="G748" i="22"/>
  <c r="D748" i="22"/>
  <c r="C748" i="22"/>
  <c r="B748" i="22"/>
  <c r="S747" i="22"/>
  <c r="G747" i="22"/>
  <c r="H747" i="22" s="1"/>
  <c r="D747" i="22"/>
  <c r="C747" i="22"/>
  <c r="B747" i="22"/>
  <c r="S746" i="22"/>
  <c r="H746" i="22"/>
  <c r="G746" i="22"/>
  <c r="D746" i="22"/>
  <c r="C746" i="22"/>
  <c r="B746" i="22"/>
  <c r="S745" i="22"/>
  <c r="H745" i="22"/>
  <c r="G745" i="22"/>
  <c r="D745" i="22"/>
  <c r="C745" i="22"/>
  <c r="B745" i="22"/>
  <c r="L744" i="22"/>
  <c r="S744" i="22" s="1"/>
  <c r="H744" i="22"/>
  <c r="I744" i="22" s="1"/>
  <c r="G744" i="22"/>
  <c r="D744" i="22"/>
  <c r="C744" i="22"/>
  <c r="B744" i="22"/>
  <c r="K743" i="22"/>
  <c r="S743" i="22" s="1"/>
  <c r="H743" i="22"/>
  <c r="I743" i="22" s="1"/>
  <c r="G743" i="22"/>
  <c r="D743" i="22"/>
  <c r="C743" i="22"/>
  <c r="B743" i="22"/>
  <c r="S742" i="22"/>
  <c r="H742" i="22"/>
  <c r="G742" i="22"/>
  <c r="D742" i="22"/>
  <c r="C742" i="22"/>
  <c r="B742" i="22"/>
  <c r="S741" i="22"/>
  <c r="G741" i="22"/>
  <c r="H741" i="22" s="1"/>
  <c r="D741" i="22"/>
  <c r="C741" i="22"/>
  <c r="B741" i="22"/>
  <c r="G740" i="22"/>
  <c r="J740" i="22" s="1"/>
  <c r="S740" i="22" s="1"/>
  <c r="D740" i="22"/>
  <c r="C740" i="22"/>
  <c r="B740" i="22"/>
  <c r="S739" i="22"/>
  <c r="H739" i="22"/>
  <c r="G739" i="22"/>
  <c r="D739" i="22"/>
  <c r="C739" i="22"/>
  <c r="B739" i="22"/>
  <c r="S738" i="22"/>
  <c r="G738" i="22"/>
  <c r="H738" i="22" s="1"/>
  <c r="D738" i="22"/>
  <c r="C738" i="22"/>
  <c r="B738" i="22"/>
  <c r="S737" i="22"/>
  <c r="H737" i="22"/>
  <c r="G737" i="22"/>
  <c r="D737" i="22"/>
  <c r="C737" i="22"/>
  <c r="B737" i="22"/>
  <c r="N736" i="22"/>
  <c r="S736" i="22" s="1"/>
  <c r="H736" i="22"/>
  <c r="I736" i="22" s="1"/>
  <c r="G736" i="22"/>
  <c r="D736" i="22"/>
  <c r="C736" i="22"/>
  <c r="B736" i="22"/>
  <c r="G735" i="22"/>
  <c r="H735" i="22" s="1"/>
  <c r="I735" i="22" s="1"/>
  <c r="D735" i="22"/>
  <c r="C735" i="22"/>
  <c r="B735" i="22"/>
  <c r="S734" i="22"/>
  <c r="G734" i="22"/>
  <c r="H734" i="22" s="1"/>
  <c r="D734" i="22"/>
  <c r="C734" i="22"/>
  <c r="B734" i="22"/>
  <c r="S733" i="22"/>
  <c r="H733" i="22"/>
  <c r="G733" i="22"/>
  <c r="D733" i="22"/>
  <c r="C733" i="22"/>
  <c r="B733" i="22"/>
  <c r="S732" i="22"/>
  <c r="H732" i="22"/>
  <c r="G732" i="22"/>
  <c r="D732" i="22"/>
  <c r="C732" i="22"/>
  <c r="B732" i="22"/>
  <c r="S731" i="22"/>
  <c r="H731" i="22"/>
  <c r="G731" i="22"/>
  <c r="D731" i="22"/>
  <c r="C731" i="22"/>
  <c r="B731" i="22"/>
  <c r="S730" i="22"/>
  <c r="H730" i="22"/>
  <c r="G730" i="22"/>
  <c r="D730" i="22"/>
  <c r="C730" i="22"/>
  <c r="B730" i="22"/>
  <c r="S729" i="22"/>
  <c r="H729" i="22"/>
  <c r="G729" i="22"/>
  <c r="D729" i="22"/>
  <c r="C729" i="22"/>
  <c r="B729" i="22"/>
  <c r="S728" i="22"/>
  <c r="H728" i="22"/>
  <c r="G728" i="22"/>
  <c r="D728" i="22"/>
  <c r="C728" i="22"/>
  <c r="B728" i="22"/>
  <c r="K727" i="22"/>
  <c r="S727" i="22" s="1"/>
  <c r="I727" i="22"/>
  <c r="H727" i="22"/>
  <c r="G727" i="22"/>
  <c r="D727" i="22"/>
  <c r="C727" i="22"/>
  <c r="B727" i="22"/>
  <c r="S726" i="22"/>
  <c r="H726" i="22"/>
  <c r="G726" i="22"/>
  <c r="D726" i="22"/>
  <c r="C726" i="22"/>
  <c r="B726" i="22"/>
  <c r="J725" i="22"/>
  <c r="S725" i="22" s="1"/>
  <c r="I725" i="22"/>
  <c r="H725" i="22"/>
  <c r="G725" i="22"/>
  <c r="D725" i="22"/>
  <c r="C725" i="22"/>
  <c r="B725" i="22"/>
  <c r="S724" i="22"/>
  <c r="H724" i="22"/>
  <c r="G724" i="22"/>
  <c r="D724" i="22"/>
  <c r="C724" i="22"/>
  <c r="B724" i="22"/>
  <c r="S723" i="22"/>
  <c r="H723" i="22"/>
  <c r="G723" i="22"/>
  <c r="D723" i="22"/>
  <c r="C723" i="22"/>
  <c r="B723" i="22"/>
  <c r="S722" i="22"/>
  <c r="H722" i="22"/>
  <c r="G722" i="22"/>
  <c r="D722" i="22"/>
  <c r="C722" i="22"/>
  <c r="B722" i="22"/>
  <c r="S721" i="22"/>
  <c r="H721" i="22"/>
  <c r="G721" i="22"/>
  <c r="D721" i="22"/>
  <c r="C721" i="22"/>
  <c r="B721" i="22"/>
  <c r="S720" i="22"/>
  <c r="H720" i="22"/>
  <c r="G720" i="22"/>
  <c r="D720" i="22"/>
  <c r="C720" i="22"/>
  <c r="B720" i="22"/>
  <c r="S719" i="22"/>
  <c r="G719" i="22"/>
  <c r="H719" i="22" s="1"/>
  <c r="D719" i="22"/>
  <c r="C719" i="22"/>
  <c r="B719" i="22"/>
  <c r="S718" i="22"/>
  <c r="G718" i="22"/>
  <c r="H718" i="22" s="1"/>
  <c r="D718" i="22"/>
  <c r="C718" i="22"/>
  <c r="B718" i="22"/>
  <c r="S717" i="22"/>
  <c r="H717" i="22"/>
  <c r="G717" i="22"/>
  <c r="D717" i="22"/>
  <c r="C717" i="22"/>
  <c r="B717" i="22"/>
  <c r="S716" i="22"/>
  <c r="H716" i="22"/>
  <c r="G716" i="22"/>
  <c r="D716" i="22"/>
  <c r="C716" i="22"/>
  <c r="B716" i="22"/>
  <c r="S715" i="22"/>
  <c r="H715" i="22"/>
  <c r="G715" i="22"/>
  <c r="D715" i="22"/>
  <c r="C715" i="22"/>
  <c r="B715" i="22"/>
  <c r="S714" i="22"/>
  <c r="H714" i="22"/>
  <c r="G714" i="22"/>
  <c r="D714" i="22"/>
  <c r="C714" i="22"/>
  <c r="B714" i="22"/>
  <c r="S713" i="22"/>
  <c r="H713" i="22"/>
  <c r="G713" i="22"/>
  <c r="D713" i="22"/>
  <c r="C713" i="22"/>
  <c r="B713" i="22"/>
  <c r="J712" i="22"/>
  <c r="S712" i="22" s="1"/>
  <c r="I712" i="22"/>
  <c r="H712" i="22"/>
  <c r="G712" i="22"/>
  <c r="D712" i="22"/>
  <c r="C712" i="22"/>
  <c r="B712" i="22"/>
  <c r="S711" i="22"/>
  <c r="H711" i="22"/>
  <c r="G711" i="22"/>
  <c r="D711" i="22"/>
  <c r="C711" i="22"/>
  <c r="B711" i="22"/>
  <c r="G710" i="22"/>
  <c r="J710" i="22" s="1"/>
  <c r="S710" i="22" s="1"/>
  <c r="D710" i="22"/>
  <c r="C710" i="22"/>
  <c r="B710" i="22"/>
  <c r="S709" i="22"/>
  <c r="H709" i="22"/>
  <c r="G709" i="22"/>
  <c r="D709" i="22"/>
  <c r="C709" i="22"/>
  <c r="B709" i="22"/>
  <c r="S708" i="22"/>
  <c r="H708" i="22"/>
  <c r="G708" i="22"/>
  <c r="D708" i="22"/>
  <c r="C708" i="22"/>
  <c r="B708" i="22"/>
  <c r="S707" i="22"/>
  <c r="H707" i="22"/>
  <c r="G707" i="22"/>
  <c r="D707" i="22"/>
  <c r="C707" i="22"/>
  <c r="B707" i="22"/>
  <c r="S706" i="22"/>
  <c r="G706" i="22"/>
  <c r="H706" i="22" s="1"/>
  <c r="D706" i="22"/>
  <c r="C706" i="22"/>
  <c r="B706" i="22"/>
  <c r="S705" i="22"/>
  <c r="G705" i="22"/>
  <c r="H705" i="22" s="1"/>
  <c r="D705" i="22"/>
  <c r="C705" i="22"/>
  <c r="B705" i="22"/>
  <c r="S704" i="22"/>
  <c r="H704" i="22"/>
  <c r="G704" i="22"/>
  <c r="D704" i="22"/>
  <c r="C704" i="22"/>
  <c r="B704" i="22"/>
  <c r="S703" i="22"/>
  <c r="H703" i="22"/>
  <c r="G703" i="22"/>
  <c r="D703" i="22"/>
  <c r="C703" i="22"/>
  <c r="B703" i="22"/>
  <c r="S702" i="22"/>
  <c r="G702" i="22"/>
  <c r="H702" i="22" s="1"/>
  <c r="D702" i="22"/>
  <c r="C702" i="22"/>
  <c r="B702" i="22"/>
  <c r="S701" i="22"/>
  <c r="H701" i="22"/>
  <c r="G701" i="22"/>
  <c r="D701" i="22"/>
  <c r="C701" i="22"/>
  <c r="B701" i="22"/>
  <c r="S700" i="22"/>
  <c r="G700" i="22"/>
  <c r="H700" i="22" s="1"/>
  <c r="D700" i="22"/>
  <c r="C700" i="22"/>
  <c r="B700" i="22"/>
  <c r="S699" i="22"/>
  <c r="H699" i="22"/>
  <c r="G699" i="22"/>
  <c r="D699" i="22"/>
  <c r="C699" i="22"/>
  <c r="B699" i="22"/>
  <c r="S698" i="22"/>
  <c r="H698" i="22"/>
  <c r="G698" i="22"/>
  <c r="D698" i="22"/>
  <c r="C698" i="22"/>
  <c r="B698" i="22"/>
  <c r="S697" i="22"/>
  <c r="H697" i="22"/>
  <c r="G697" i="22"/>
  <c r="D697" i="22"/>
  <c r="C697" i="22"/>
  <c r="B697" i="22"/>
  <c r="S696" i="22"/>
  <c r="G696" i="22"/>
  <c r="H696" i="22" s="1"/>
  <c r="D696" i="22"/>
  <c r="C696" i="22"/>
  <c r="B696" i="22"/>
  <c r="G695" i="22"/>
  <c r="D695" i="22"/>
  <c r="C695" i="22"/>
  <c r="B695" i="22"/>
  <c r="S694" i="22"/>
  <c r="G694" i="22"/>
  <c r="H694" i="22" s="1"/>
  <c r="D694" i="22"/>
  <c r="C694" i="22"/>
  <c r="B694" i="22"/>
  <c r="S693" i="22"/>
  <c r="H693" i="22"/>
  <c r="G693" i="22"/>
  <c r="D693" i="22"/>
  <c r="C693" i="22"/>
  <c r="B693" i="22"/>
  <c r="S692" i="22"/>
  <c r="G692" i="22"/>
  <c r="H692" i="22" s="1"/>
  <c r="D692" i="22"/>
  <c r="C692" i="22"/>
  <c r="B692" i="22"/>
  <c r="S691" i="22"/>
  <c r="G691" i="22"/>
  <c r="H691" i="22" s="1"/>
  <c r="D691" i="22"/>
  <c r="C691" i="22"/>
  <c r="B691" i="22"/>
  <c r="S690" i="22"/>
  <c r="G690" i="22"/>
  <c r="H690" i="22" s="1"/>
  <c r="D690" i="22"/>
  <c r="C690" i="22"/>
  <c r="B690" i="22"/>
  <c r="S689" i="22"/>
  <c r="G689" i="22"/>
  <c r="H689" i="22" s="1"/>
  <c r="D689" i="22"/>
  <c r="C689" i="22"/>
  <c r="B689" i="22"/>
  <c r="S688" i="22"/>
  <c r="G688" i="22"/>
  <c r="H688" i="22" s="1"/>
  <c r="D688" i="22"/>
  <c r="C688" i="22"/>
  <c r="B688" i="22"/>
  <c r="S687" i="22"/>
  <c r="G687" i="22"/>
  <c r="H687" i="22" s="1"/>
  <c r="D687" i="22"/>
  <c r="C687" i="22"/>
  <c r="B687" i="22"/>
  <c r="S686" i="22"/>
  <c r="H686" i="22"/>
  <c r="G686" i="22"/>
  <c r="D686" i="22"/>
  <c r="C686" i="22"/>
  <c r="B686" i="22"/>
  <c r="S685" i="22"/>
  <c r="H685" i="22"/>
  <c r="G685" i="22"/>
  <c r="D685" i="22"/>
  <c r="C685" i="22"/>
  <c r="B685" i="22"/>
  <c r="S684" i="22"/>
  <c r="G684" i="22"/>
  <c r="H684" i="22" s="1"/>
  <c r="D684" i="22"/>
  <c r="C684" i="22"/>
  <c r="B684" i="22"/>
  <c r="G683" i="22"/>
  <c r="H683" i="22" s="1"/>
  <c r="I683" i="22" s="1"/>
  <c r="D683" i="22"/>
  <c r="C683" i="22"/>
  <c r="B683" i="22"/>
  <c r="S682" i="22"/>
  <c r="G682" i="22"/>
  <c r="H682" i="22" s="1"/>
  <c r="D682" i="22"/>
  <c r="C682" i="22"/>
  <c r="B682" i="22"/>
  <c r="S681" i="22"/>
  <c r="G681" i="22"/>
  <c r="H681" i="22" s="1"/>
  <c r="D681" i="22"/>
  <c r="C681" i="22"/>
  <c r="B681" i="22"/>
  <c r="S680" i="22"/>
  <c r="G680" i="22"/>
  <c r="H680" i="22" s="1"/>
  <c r="D680" i="22"/>
  <c r="C680" i="22"/>
  <c r="B680" i="22"/>
  <c r="S679" i="22"/>
  <c r="H679" i="22"/>
  <c r="G679" i="22"/>
  <c r="D679" i="22"/>
  <c r="C679" i="22"/>
  <c r="B679" i="22"/>
  <c r="S678" i="22"/>
  <c r="G678" i="22"/>
  <c r="H678" i="22" s="1"/>
  <c r="D678" i="22"/>
  <c r="C678" i="22"/>
  <c r="B678" i="22"/>
  <c r="S677" i="22"/>
  <c r="J677" i="22"/>
  <c r="G677" i="22"/>
  <c r="H677" i="22" s="1"/>
  <c r="I677" i="22" s="1"/>
  <c r="D677" i="22"/>
  <c r="C677" i="22"/>
  <c r="B677" i="22"/>
  <c r="S676" i="22"/>
  <c r="H676" i="22"/>
  <c r="G676" i="22"/>
  <c r="D676" i="22"/>
  <c r="C676" i="22"/>
  <c r="B676" i="22"/>
  <c r="G675" i="22"/>
  <c r="D675" i="22"/>
  <c r="C675" i="22"/>
  <c r="B675" i="22"/>
  <c r="S674" i="22"/>
  <c r="H674" i="22"/>
  <c r="G674" i="22"/>
  <c r="D674" i="22"/>
  <c r="C674" i="22"/>
  <c r="B674" i="22"/>
  <c r="S673" i="22"/>
  <c r="G673" i="22"/>
  <c r="H673" i="22" s="1"/>
  <c r="D673" i="22"/>
  <c r="C673" i="22"/>
  <c r="B673" i="22"/>
  <c r="S672" i="22"/>
  <c r="G672" i="22"/>
  <c r="H672" i="22" s="1"/>
  <c r="D672" i="22"/>
  <c r="C672" i="22"/>
  <c r="B672" i="22"/>
  <c r="S671" i="22"/>
  <c r="G671" i="22"/>
  <c r="H671" i="22" s="1"/>
  <c r="D671" i="22"/>
  <c r="C671" i="22"/>
  <c r="B671" i="22"/>
  <c r="S670" i="22"/>
  <c r="G670" i="22"/>
  <c r="H670" i="22" s="1"/>
  <c r="D670" i="22"/>
  <c r="C670" i="22"/>
  <c r="B670" i="22"/>
  <c r="S669" i="22"/>
  <c r="G669" i="22"/>
  <c r="H669" i="22" s="1"/>
  <c r="D669" i="22"/>
  <c r="C669" i="22"/>
  <c r="B669" i="22"/>
  <c r="S668" i="22"/>
  <c r="I668" i="22"/>
  <c r="H668" i="22"/>
  <c r="G668" i="22"/>
  <c r="J668" i="22" s="1"/>
  <c r="D668" i="22"/>
  <c r="C668" i="22"/>
  <c r="B668" i="22"/>
  <c r="S667" i="22"/>
  <c r="G667" i="22"/>
  <c r="H667" i="22" s="1"/>
  <c r="D667" i="22"/>
  <c r="C667" i="22"/>
  <c r="B667" i="22"/>
  <c r="S666" i="22"/>
  <c r="G666" i="22"/>
  <c r="H666" i="22" s="1"/>
  <c r="D666" i="22"/>
  <c r="C666" i="22"/>
  <c r="B666" i="22"/>
  <c r="S665" i="22"/>
  <c r="G665" i="22"/>
  <c r="H665" i="22" s="1"/>
  <c r="D665" i="22"/>
  <c r="C665" i="22"/>
  <c r="B665" i="22"/>
  <c r="S664" i="22"/>
  <c r="G664" i="22"/>
  <c r="H664" i="22" s="1"/>
  <c r="D664" i="22"/>
  <c r="C664" i="22"/>
  <c r="B664" i="22"/>
  <c r="S663" i="22"/>
  <c r="H663" i="22"/>
  <c r="G663" i="22"/>
  <c r="D663" i="22"/>
  <c r="C663" i="22"/>
  <c r="B663" i="22"/>
  <c r="S662" i="22"/>
  <c r="G662" i="22"/>
  <c r="H662" i="22" s="1"/>
  <c r="D662" i="22"/>
  <c r="C662" i="22"/>
  <c r="B662" i="22"/>
  <c r="S661" i="22"/>
  <c r="G661" i="22"/>
  <c r="H661" i="22" s="1"/>
  <c r="D661" i="22"/>
  <c r="C661" i="22"/>
  <c r="B661" i="22"/>
  <c r="J660" i="22"/>
  <c r="S660" i="22" s="1"/>
  <c r="I660" i="22"/>
  <c r="H660" i="22"/>
  <c r="G660" i="22"/>
  <c r="D660" i="22"/>
  <c r="C660" i="22"/>
  <c r="B660" i="22"/>
  <c r="G659" i="22"/>
  <c r="D659" i="22"/>
  <c r="C659" i="22"/>
  <c r="B659" i="22"/>
  <c r="K658" i="22"/>
  <c r="S658" i="22" s="1"/>
  <c r="I658" i="22"/>
  <c r="G658" i="22"/>
  <c r="H658" i="22" s="1"/>
  <c r="D658" i="22"/>
  <c r="C658" i="22"/>
  <c r="B658" i="22"/>
  <c r="G657" i="22"/>
  <c r="D657" i="22"/>
  <c r="C657" i="22"/>
  <c r="B657" i="22"/>
  <c r="S656" i="22"/>
  <c r="H656" i="22"/>
  <c r="G656" i="22"/>
  <c r="D656" i="22"/>
  <c r="C656" i="22"/>
  <c r="B656" i="22"/>
  <c r="S655" i="22"/>
  <c r="G655" i="22"/>
  <c r="H655" i="22" s="1"/>
  <c r="D655" i="22"/>
  <c r="C655" i="22"/>
  <c r="B655" i="22"/>
  <c r="S654" i="22"/>
  <c r="G654" i="22"/>
  <c r="H654" i="22" s="1"/>
  <c r="D654" i="22"/>
  <c r="C654" i="22"/>
  <c r="B654" i="22"/>
  <c r="S653" i="22"/>
  <c r="G653" i="22"/>
  <c r="H653" i="22" s="1"/>
  <c r="D653" i="22"/>
  <c r="C653" i="22"/>
  <c r="B653" i="22"/>
  <c r="G652" i="22"/>
  <c r="D652" i="22"/>
  <c r="C652" i="22"/>
  <c r="B652" i="22"/>
  <c r="S651" i="22"/>
  <c r="G651" i="22"/>
  <c r="H651" i="22" s="1"/>
  <c r="D651" i="22"/>
  <c r="C651" i="22"/>
  <c r="B651" i="22"/>
  <c r="S650" i="22"/>
  <c r="G650" i="22"/>
  <c r="H650" i="22" s="1"/>
  <c r="D650" i="22"/>
  <c r="C650" i="22"/>
  <c r="B650" i="22"/>
  <c r="S649" i="22"/>
  <c r="G649" i="22"/>
  <c r="H649" i="22" s="1"/>
  <c r="D649" i="22"/>
  <c r="C649" i="22"/>
  <c r="B649" i="22"/>
  <c r="S648" i="22"/>
  <c r="H648" i="22"/>
  <c r="G648" i="22"/>
  <c r="D648" i="22"/>
  <c r="C648" i="22"/>
  <c r="B648" i="22"/>
  <c r="S647" i="22"/>
  <c r="G647" i="22"/>
  <c r="H647" i="22" s="1"/>
  <c r="D647" i="22"/>
  <c r="C647" i="22"/>
  <c r="B647" i="22"/>
  <c r="S646" i="22"/>
  <c r="H646" i="22"/>
  <c r="G646" i="22"/>
  <c r="D646" i="22"/>
  <c r="C646" i="22"/>
  <c r="B646" i="22"/>
  <c r="S645" i="22"/>
  <c r="G645" i="22"/>
  <c r="H645" i="22" s="1"/>
  <c r="D645" i="22"/>
  <c r="C645" i="22"/>
  <c r="B645" i="22"/>
  <c r="S644" i="22"/>
  <c r="G644" i="22"/>
  <c r="H644" i="22" s="1"/>
  <c r="D644" i="22"/>
  <c r="C644" i="22"/>
  <c r="B644" i="22"/>
  <c r="S643" i="22"/>
  <c r="G643" i="22"/>
  <c r="H643" i="22" s="1"/>
  <c r="D643" i="22"/>
  <c r="C643" i="22"/>
  <c r="B643" i="22"/>
  <c r="S642" i="22"/>
  <c r="G642" i="22"/>
  <c r="H642" i="22" s="1"/>
  <c r="D642" i="22"/>
  <c r="C642" i="22"/>
  <c r="B642" i="22"/>
  <c r="S641" i="22"/>
  <c r="G641" i="22"/>
  <c r="H641" i="22" s="1"/>
  <c r="D641" i="22"/>
  <c r="C641" i="22"/>
  <c r="B641" i="22"/>
  <c r="S640" i="22"/>
  <c r="G640" i="22"/>
  <c r="H640" i="22" s="1"/>
  <c r="D640" i="22"/>
  <c r="C640" i="22"/>
  <c r="B640" i="22"/>
  <c r="G639" i="22"/>
  <c r="D639" i="22"/>
  <c r="C639" i="22"/>
  <c r="B639" i="22"/>
  <c r="S638" i="22"/>
  <c r="G638" i="22"/>
  <c r="H638" i="22" s="1"/>
  <c r="D638" i="22"/>
  <c r="C638" i="22"/>
  <c r="B638" i="22"/>
  <c r="S637" i="22"/>
  <c r="G637" i="22"/>
  <c r="H637" i="22" s="1"/>
  <c r="D637" i="22"/>
  <c r="C637" i="22"/>
  <c r="B637" i="22"/>
  <c r="S636" i="22"/>
  <c r="G636" i="22"/>
  <c r="H636" i="22" s="1"/>
  <c r="D636" i="22"/>
  <c r="C636" i="22"/>
  <c r="B636" i="22"/>
  <c r="S635" i="22"/>
  <c r="H635" i="22"/>
  <c r="G635" i="22"/>
  <c r="D635" i="22"/>
  <c r="C635" i="22"/>
  <c r="B635" i="22"/>
  <c r="G634" i="22"/>
  <c r="D634" i="22"/>
  <c r="C634" i="22"/>
  <c r="B634" i="22"/>
  <c r="S633" i="22"/>
  <c r="H633" i="22"/>
  <c r="G633" i="22"/>
  <c r="D633" i="22"/>
  <c r="C633" i="22"/>
  <c r="B633" i="22"/>
  <c r="S632" i="22"/>
  <c r="G632" i="22"/>
  <c r="H632" i="22" s="1"/>
  <c r="D632" i="22"/>
  <c r="C632" i="22"/>
  <c r="B632" i="22"/>
  <c r="S631" i="22"/>
  <c r="G631" i="22"/>
  <c r="H631" i="22" s="1"/>
  <c r="D631" i="22"/>
  <c r="C631" i="22"/>
  <c r="B631" i="22"/>
  <c r="S630" i="22"/>
  <c r="G630" i="22"/>
  <c r="H630" i="22" s="1"/>
  <c r="D630" i="22"/>
  <c r="C630" i="22"/>
  <c r="B630" i="22"/>
  <c r="S629" i="22"/>
  <c r="H629" i="22"/>
  <c r="G629" i="22"/>
  <c r="D629" i="22"/>
  <c r="C629" i="22"/>
  <c r="B629" i="22"/>
  <c r="S628" i="22"/>
  <c r="G628" i="22"/>
  <c r="H628" i="22" s="1"/>
  <c r="D628" i="22"/>
  <c r="C628" i="22"/>
  <c r="B628" i="22"/>
  <c r="S627" i="22"/>
  <c r="G627" i="22"/>
  <c r="H627" i="22" s="1"/>
  <c r="D627" i="22"/>
  <c r="C627" i="22"/>
  <c r="B627" i="22"/>
  <c r="S626" i="22"/>
  <c r="G626" i="22"/>
  <c r="H626" i="22" s="1"/>
  <c r="D626" i="22"/>
  <c r="C626" i="22"/>
  <c r="B626" i="22"/>
  <c r="G625" i="22"/>
  <c r="D625" i="22"/>
  <c r="C625" i="22"/>
  <c r="B625" i="22"/>
  <c r="I624" i="22"/>
  <c r="G624" i="22"/>
  <c r="H624" i="22" s="1"/>
  <c r="D624" i="22"/>
  <c r="C624" i="22"/>
  <c r="B624" i="22"/>
  <c r="J623" i="22"/>
  <c r="S623" i="22" s="1"/>
  <c r="I623" i="22"/>
  <c r="H623" i="22"/>
  <c r="G623" i="22"/>
  <c r="D623" i="22"/>
  <c r="C623" i="22"/>
  <c r="B623" i="22"/>
  <c r="S622" i="22"/>
  <c r="G622" i="22"/>
  <c r="H622" i="22" s="1"/>
  <c r="D622" i="22"/>
  <c r="C622" i="22"/>
  <c r="B622" i="22"/>
  <c r="S621" i="22"/>
  <c r="H621" i="22"/>
  <c r="G621" i="22"/>
  <c r="D621" i="22"/>
  <c r="C621" i="22"/>
  <c r="B621" i="22"/>
  <c r="S620" i="22"/>
  <c r="G620" i="22"/>
  <c r="H620" i="22" s="1"/>
  <c r="D620" i="22"/>
  <c r="C620" i="22"/>
  <c r="B620" i="22"/>
  <c r="G619" i="22"/>
  <c r="D619" i="22"/>
  <c r="C619" i="22"/>
  <c r="B619" i="22"/>
  <c r="S618" i="22"/>
  <c r="G618" i="22"/>
  <c r="H618" i="22" s="1"/>
  <c r="D618" i="22"/>
  <c r="C618" i="22"/>
  <c r="B618" i="22"/>
  <c r="S617" i="22"/>
  <c r="H617" i="22"/>
  <c r="G617" i="22"/>
  <c r="D617" i="22"/>
  <c r="C617" i="22"/>
  <c r="B617" i="22"/>
  <c r="S616" i="22"/>
  <c r="G616" i="22"/>
  <c r="H616" i="22" s="1"/>
  <c r="D616" i="22"/>
  <c r="C616" i="22"/>
  <c r="B616" i="22"/>
  <c r="S615" i="22"/>
  <c r="H615" i="22"/>
  <c r="G615" i="22"/>
  <c r="D615" i="22"/>
  <c r="C615" i="22"/>
  <c r="B615" i="22"/>
  <c r="S614" i="22"/>
  <c r="G614" i="22"/>
  <c r="H614" i="22" s="1"/>
  <c r="D614" i="22"/>
  <c r="C614" i="22"/>
  <c r="B614" i="22"/>
  <c r="S613" i="22"/>
  <c r="G613" i="22"/>
  <c r="H613" i="22" s="1"/>
  <c r="D613" i="22"/>
  <c r="C613" i="22"/>
  <c r="B613" i="22"/>
  <c r="S612" i="22"/>
  <c r="G612" i="22"/>
  <c r="H612" i="22" s="1"/>
  <c r="D612" i="22"/>
  <c r="C612" i="22"/>
  <c r="B612" i="22"/>
  <c r="S611" i="22"/>
  <c r="H611" i="22"/>
  <c r="G611" i="22"/>
  <c r="D611" i="22"/>
  <c r="C611" i="22"/>
  <c r="B611" i="22"/>
  <c r="S610" i="22"/>
  <c r="H610" i="22"/>
  <c r="G610" i="22"/>
  <c r="D610" i="22"/>
  <c r="C610" i="22"/>
  <c r="B610" i="22"/>
  <c r="G609" i="22"/>
  <c r="D609" i="22"/>
  <c r="C609" i="22"/>
  <c r="B609" i="22"/>
  <c r="S608" i="22"/>
  <c r="G608" i="22"/>
  <c r="H608" i="22" s="1"/>
  <c r="D608" i="22"/>
  <c r="C608" i="22"/>
  <c r="B608" i="22"/>
  <c r="S607" i="22"/>
  <c r="H607" i="22"/>
  <c r="G607" i="22"/>
  <c r="D607" i="22"/>
  <c r="C607" i="22"/>
  <c r="B607" i="22"/>
  <c r="S606" i="22"/>
  <c r="G606" i="22"/>
  <c r="H606" i="22" s="1"/>
  <c r="D606" i="22"/>
  <c r="C606" i="22"/>
  <c r="B606" i="22"/>
  <c r="S605" i="22"/>
  <c r="H605" i="22"/>
  <c r="G605" i="22"/>
  <c r="D605" i="22"/>
  <c r="C605" i="22"/>
  <c r="B605" i="22"/>
  <c r="H604" i="22"/>
  <c r="I604" i="22" s="1"/>
  <c r="G604" i="22"/>
  <c r="Q604" i="22" s="1"/>
  <c r="S604" i="22" s="1"/>
  <c r="D604" i="22"/>
  <c r="C604" i="22"/>
  <c r="B604" i="22"/>
  <c r="S603" i="22"/>
  <c r="G603" i="22"/>
  <c r="H603" i="22" s="1"/>
  <c r="D603" i="22"/>
  <c r="C603" i="22"/>
  <c r="B603" i="22"/>
  <c r="S602" i="22"/>
  <c r="G602" i="22"/>
  <c r="H602" i="22" s="1"/>
  <c r="D602" i="22"/>
  <c r="C602" i="22"/>
  <c r="B602" i="22"/>
  <c r="S601" i="22"/>
  <c r="H601" i="22"/>
  <c r="G601" i="22"/>
  <c r="D601" i="22"/>
  <c r="C601" i="22"/>
  <c r="B601" i="22"/>
  <c r="S600" i="22"/>
  <c r="G600" i="22"/>
  <c r="H600" i="22" s="1"/>
  <c r="D600" i="22"/>
  <c r="C600" i="22"/>
  <c r="B600" i="22"/>
  <c r="S599" i="22"/>
  <c r="G599" i="22"/>
  <c r="H599" i="22" s="1"/>
  <c r="D599" i="22"/>
  <c r="C599" i="22"/>
  <c r="B599" i="22"/>
  <c r="S598" i="22"/>
  <c r="G598" i="22"/>
  <c r="H598" i="22" s="1"/>
  <c r="D598" i="22"/>
  <c r="C598" i="22"/>
  <c r="B598" i="22"/>
  <c r="S597" i="22"/>
  <c r="G597" i="22"/>
  <c r="H597" i="22" s="1"/>
  <c r="D597" i="22"/>
  <c r="C597" i="22"/>
  <c r="B597" i="22"/>
  <c r="S596" i="22"/>
  <c r="G596" i="22"/>
  <c r="H596" i="22" s="1"/>
  <c r="D596" i="22"/>
  <c r="C596" i="22"/>
  <c r="B596" i="22"/>
  <c r="K595" i="22"/>
  <c r="S595" i="22" s="1"/>
  <c r="I595" i="22"/>
  <c r="G595" i="22"/>
  <c r="H595" i="22" s="1"/>
  <c r="D595" i="22"/>
  <c r="C595" i="22"/>
  <c r="B595" i="22"/>
  <c r="S594" i="22"/>
  <c r="G594" i="22"/>
  <c r="H594" i="22" s="1"/>
  <c r="D594" i="22"/>
  <c r="C594" i="22"/>
  <c r="B594" i="22"/>
  <c r="S593" i="22"/>
  <c r="G593" i="22"/>
  <c r="H593" i="22" s="1"/>
  <c r="D593" i="22"/>
  <c r="C593" i="22"/>
  <c r="B593" i="22"/>
  <c r="G592" i="22"/>
  <c r="H592" i="22" s="1"/>
  <c r="I592" i="22" s="1"/>
  <c r="D592" i="22"/>
  <c r="C592" i="22"/>
  <c r="B592" i="22"/>
  <c r="S591" i="22"/>
  <c r="G591" i="22"/>
  <c r="H591" i="22" s="1"/>
  <c r="D591" i="22"/>
  <c r="C591" i="22"/>
  <c r="B591" i="22"/>
  <c r="S590" i="22"/>
  <c r="G590" i="22"/>
  <c r="H590" i="22" s="1"/>
  <c r="D590" i="22"/>
  <c r="C590" i="22"/>
  <c r="B590" i="22"/>
  <c r="S589" i="22"/>
  <c r="G589" i="22"/>
  <c r="H589" i="22" s="1"/>
  <c r="D589" i="22"/>
  <c r="C589" i="22"/>
  <c r="B589" i="22"/>
  <c r="S588" i="22"/>
  <c r="H588" i="22"/>
  <c r="G588" i="22"/>
  <c r="D588" i="22"/>
  <c r="C588" i="22"/>
  <c r="B588" i="22"/>
  <c r="S587" i="22"/>
  <c r="G587" i="22"/>
  <c r="H587" i="22" s="1"/>
  <c r="D587" i="22"/>
  <c r="C587" i="22"/>
  <c r="B587" i="22"/>
  <c r="J586" i="22"/>
  <c r="S586" i="22" s="1"/>
  <c r="G586" i="22"/>
  <c r="H586" i="22" s="1"/>
  <c r="I586" i="22" s="1"/>
  <c r="D586" i="22"/>
  <c r="C586" i="22"/>
  <c r="B586" i="22"/>
  <c r="L585" i="22"/>
  <c r="S585" i="22" s="1"/>
  <c r="I585" i="22"/>
  <c r="G585" i="22"/>
  <c r="H585" i="22" s="1"/>
  <c r="D585" i="22"/>
  <c r="C585" i="22"/>
  <c r="B585" i="22"/>
  <c r="S584" i="22"/>
  <c r="I584" i="22"/>
  <c r="H584" i="22"/>
  <c r="G584" i="22"/>
  <c r="J584" i="22" s="1"/>
  <c r="D584" i="22"/>
  <c r="C584" i="22"/>
  <c r="B584" i="22"/>
  <c r="S583" i="22"/>
  <c r="G583" i="22"/>
  <c r="H583" i="22" s="1"/>
  <c r="D583" i="22"/>
  <c r="C583" i="22"/>
  <c r="B583" i="22"/>
  <c r="G582" i="22"/>
  <c r="D582" i="22"/>
  <c r="C582" i="22"/>
  <c r="B582" i="22"/>
  <c r="S581" i="22"/>
  <c r="G581" i="22"/>
  <c r="H581" i="22" s="1"/>
  <c r="D581" i="22"/>
  <c r="C581" i="22"/>
  <c r="B581" i="22"/>
  <c r="S580" i="22"/>
  <c r="G580" i="22"/>
  <c r="H580" i="22" s="1"/>
  <c r="D580" i="22"/>
  <c r="C580" i="22"/>
  <c r="B580" i="22"/>
  <c r="S579" i="22"/>
  <c r="G579" i="22"/>
  <c r="H579" i="22" s="1"/>
  <c r="D579" i="22"/>
  <c r="C579" i="22"/>
  <c r="B579" i="22"/>
  <c r="S578" i="22"/>
  <c r="G578" i="22"/>
  <c r="H578" i="22" s="1"/>
  <c r="D578" i="22"/>
  <c r="C578" i="22"/>
  <c r="B578" i="22"/>
  <c r="S577" i="22"/>
  <c r="H577" i="22"/>
  <c r="G577" i="22"/>
  <c r="D577" i="22"/>
  <c r="C577" i="22"/>
  <c r="B577" i="22"/>
  <c r="S576" i="22"/>
  <c r="H576" i="22"/>
  <c r="G576" i="22"/>
  <c r="D576" i="22"/>
  <c r="C576" i="22"/>
  <c r="B576" i="22"/>
  <c r="S575" i="22"/>
  <c r="G575" i="22"/>
  <c r="H575" i="22" s="1"/>
  <c r="D575" i="22"/>
  <c r="C575" i="22"/>
  <c r="B575" i="22"/>
  <c r="S574" i="22"/>
  <c r="G574" i="22"/>
  <c r="H574" i="22" s="1"/>
  <c r="D574" i="22"/>
  <c r="C574" i="22"/>
  <c r="B574" i="22"/>
  <c r="J573" i="22"/>
  <c r="S573" i="22" s="1"/>
  <c r="H573" i="22"/>
  <c r="I573" i="22" s="1"/>
  <c r="G573" i="22"/>
  <c r="D573" i="22"/>
  <c r="C573" i="22"/>
  <c r="B573" i="22"/>
  <c r="S572" i="22"/>
  <c r="G572" i="22"/>
  <c r="H572" i="22" s="1"/>
  <c r="D572" i="22"/>
  <c r="C572" i="22"/>
  <c r="B572" i="22"/>
  <c r="G571" i="22"/>
  <c r="L571" i="22" s="1"/>
  <c r="S571" i="22" s="1"/>
  <c r="D571" i="22"/>
  <c r="C571" i="22"/>
  <c r="B571" i="22"/>
  <c r="S570" i="22"/>
  <c r="H570" i="22"/>
  <c r="G570" i="22"/>
  <c r="D570" i="22"/>
  <c r="C570" i="22"/>
  <c r="B570" i="22"/>
  <c r="G569" i="22"/>
  <c r="D569" i="22"/>
  <c r="C569" i="22"/>
  <c r="B569" i="22"/>
  <c r="S568" i="22"/>
  <c r="G568" i="22"/>
  <c r="H568" i="22" s="1"/>
  <c r="D568" i="22"/>
  <c r="C568" i="22"/>
  <c r="B568" i="22"/>
  <c r="S567" i="22"/>
  <c r="G567" i="22"/>
  <c r="H567" i="22" s="1"/>
  <c r="D567" i="22"/>
  <c r="C567" i="22"/>
  <c r="B567" i="22"/>
  <c r="S566" i="22"/>
  <c r="G566" i="22"/>
  <c r="H566" i="22" s="1"/>
  <c r="D566" i="22"/>
  <c r="C566" i="22"/>
  <c r="B566" i="22"/>
  <c r="S565" i="22"/>
  <c r="H565" i="22"/>
  <c r="G565" i="22"/>
  <c r="D565" i="22"/>
  <c r="C565" i="22"/>
  <c r="B565" i="22"/>
  <c r="S564" i="22"/>
  <c r="G564" i="22"/>
  <c r="H564" i="22" s="1"/>
  <c r="D564" i="22"/>
  <c r="C564" i="22"/>
  <c r="B564" i="22"/>
  <c r="S563" i="22"/>
  <c r="I563" i="22"/>
  <c r="H563" i="22"/>
  <c r="G563" i="22"/>
  <c r="J563" i="22" s="1"/>
  <c r="D563" i="22"/>
  <c r="C563" i="22"/>
  <c r="B563" i="22"/>
  <c r="G562" i="22"/>
  <c r="K562" i="22" s="1"/>
  <c r="S562" i="22" s="1"/>
  <c r="D562" i="22"/>
  <c r="C562" i="22"/>
  <c r="B562" i="22"/>
  <c r="S561" i="22"/>
  <c r="G561" i="22"/>
  <c r="H561" i="22" s="1"/>
  <c r="D561" i="22"/>
  <c r="C561" i="22"/>
  <c r="B561" i="22"/>
  <c r="S560" i="22"/>
  <c r="H560" i="22"/>
  <c r="G560" i="22"/>
  <c r="D560" i="22"/>
  <c r="C560" i="22"/>
  <c r="B560" i="22"/>
  <c r="S559" i="22"/>
  <c r="G559" i="22"/>
  <c r="H559" i="22" s="1"/>
  <c r="D559" i="22"/>
  <c r="C559" i="22"/>
  <c r="B559" i="22"/>
  <c r="G558" i="22"/>
  <c r="D558" i="22"/>
  <c r="C558" i="22"/>
  <c r="B558" i="22"/>
  <c r="G557" i="22"/>
  <c r="H557" i="22" s="1"/>
  <c r="I557" i="22" s="1"/>
  <c r="D557" i="22"/>
  <c r="C557" i="22"/>
  <c r="B557" i="22"/>
  <c r="J556" i="22"/>
  <c r="S556" i="22" s="1"/>
  <c r="G556" i="22"/>
  <c r="H556" i="22" s="1"/>
  <c r="I556" i="22" s="1"/>
  <c r="D556" i="22"/>
  <c r="C556" i="22"/>
  <c r="B556" i="22"/>
  <c r="S555" i="22"/>
  <c r="G555" i="22"/>
  <c r="H555" i="22" s="1"/>
  <c r="D555" i="22"/>
  <c r="C555" i="22"/>
  <c r="B555" i="22"/>
  <c r="S554" i="22"/>
  <c r="I554" i="22"/>
  <c r="H554" i="22"/>
  <c r="G554" i="22"/>
  <c r="J554" i="22" s="1"/>
  <c r="D554" i="22"/>
  <c r="C554" i="22"/>
  <c r="B554" i="22"/>
  <c r="S553" i="22"/>
  <c r="G553" i="22"/>
  <c r="H553" i="22" s="1"/>
  <c r="D553" i="22"/>
  <c r="C553" i="22"/>
  <c r="B553" i="22"/>
  <c r="S552" i="22"/>
  <c r="G552" i="22"/>
  <c r="H552" i="22" s="1"/>
  <c r="D552" i="22"/>
  <c r="C552" i="22"/>
  <c r="B552" i="22"/>
  <c r="S551" i="22"/>
  <c r="G551" i="22"/>
  <c r="H551" i="22" s="1"/>
  <c r="D551" i="22"/>
  <c r="C551" i="22"/>
  <c r="B551" i="22"/>
  <c r="S550" i="22"/>
  <c r="G550" i="22"/>
  <c r="H550" i="22" s="1"/>
  <c r="D550" i="22"/>
  <c r="C550" i="22"/>
  <c r="B550" i="22"/>
  <c r="S549" i="22"/>
  <c r="H549" i="22"/>
  <c r="G549" i="22"/>
  <c r="D549" i="22"/>
  <c r="C549" i="22"/>
  <c r="B549" i="22"/>
  <c r="G548" i="22"/>
  <c r="D548" i="22"/>
  <c r="C548" i="22"/>
  <c r="B548" i="22"/>
  <c r="S547" i="22"/>
  <c r="H547" i="22"/>
  <c r="G547" i="22"/>
  <c r="D547" i="22"/>
  <c r="C547" i="22"/>
  <c r="B547" i="22"/>
  <c r="I546" i="22"/>
  <c r="G546" i="22"/>
  <c r="H546" i="22" s="1"/>
  <c r="D546" i="22"/>
  <c r="C546" i="22"/>
  <c r="B546" i="22"/>
  <c r="G545" i="22"/>
  <c r="D545" i="22"/>
  <c r="C545" i="22"/>
  <c r="B545" i="22"/>
  <c r="S544" i="22"/>
  <c r="G544" i="22"/>
  <c r="H544" i="22" s="1"/>
  <c r="D544" i="22"/>
  <c r="C544" i="22"/>
  <c r="B544" i="22"/>
  <c r="S543" i="22"/>
  <c r="G543" i="22"/>
  <c r="H543" i="22" s="1"/>
  <c r="D543" i="22"/>
  <c r="C543" i="22"/>
  <c r="B543" i="22"/>
  <c r="S542" i="22"/>
  <c r="H542" i="22"/>
  <c r="I542" i="22" s="1"/>
  <c r="G542" i="22"/>
  <c r="J542" i="22" s="1"/>
  <c r="D542" i="22"/>
  <c r="C542" i="22"/>
  <c r="B542" i="22"/>
  <c r="S541" i="22"/>
  <c r="G541" i="22"/>
  <c r="H541" i="22" s="1"/>
  <c r="D541" i="22"/>
  <c r="C541" i="22"/>
  <c r="B541" i="22"/>
  <c r="S540" i="22"/>
  <c r="G540" i="22"/>
  <c r="H540" i="22" s="1"/>
  <c r="D540" i="22"/>
  <c r="C540" i="22"/>
  <c r="B540" i="22"/>
  <c r="G539" i="22"/>
  <c r="J539" i="22" s="1"/>
  <c r="S539" i="22" s="1"/>
  <c r="D539" i="22"/>
  <c r="C539" i="22"/>
  <c r="B539" i="22"/>
  <c r="G538" i="22"/>
  <c r="J538" i="22" s="1"/>
  <c r="S538" i="22" s="1"/>
  <c r="D538" i="22"/>
  <c r="C538" i="22"/>
  <c r="B538" i="22"/>
  <c r="S537" i="22"/>
  <c r="G537" i="22"/>
  <c r="H537" i="22" s="1"/>
  <c r="D537" i="22"/>
  <c r="C537" i="22"/>
  <c r="B537" i="22"/>
  <c r="S536" i="22"/>
  <c r="G536" i="22"/>
  <c r="H536" i="22" s="1"/>
  <c r="D536" i="22"/>
  <c r="C536" i="22"/>
  <c r="B536" i="22"/>
  <c r="S535" i="22"/>
  <c r="G535" i="22"/>
  <c r="K535" i="22" s="1"/>
  <c r="D535" i="22"/>
  <c r="C535" i="22"/>
  <c r="B535" i="22"/>
  <c r="S534" i="22"/>
  <c r="G534" i="22"/>
  <c r="H534" i="22" s="1"/>
  <c r="D534" i="22"/>
  <c r="C534" i="22"/>
  <c r="B534" i="22"/>
  <c r="S533" i="22"/>
  <c r="H533" i="22"/>
  <c r="G533" i="22"/>
  <c r="D533" i="22"/>
  <c r="C533" i="22"/>
  <c r="B533" i="22"/>
  <c r="S532" i="22"/>
  <c r="H532" i="22"/>
  <c r="I532" i="22" s="1"/>
  <c r="G532" i="22"/>
  <c r="J532" i="22" s="1"/>
  <c r="D532" i="22"/>
  <c r="C532" i="22"/>
  <c r="B532" i="22"/>
  <c r="S531" i="22"/>
  <c r="G531" i="22"/>
  <c r="H531" i="22" s="1"/>
  <c r="D531" i="22"/>
  <c r="C531" i="22"/>
  <c r="B531" i="22"/>
  <c r="S530" i="22"/>
  <c r="G530" i="22"/>
  <c r="H530" i="22" s="1"/>
  <c r="D530" i="22"/>
  <c r="C530" i="22"/>
  <c r="B530" i="22"/>
  <c r="S529" i="22"/>
  <c r="G529" i="22"/>
  <c r="H529" i="22" s="1"/>
  <c r="D529" i="22"/>
  <c r="C529" i="22"/>
  <c r="B529" i="22"/>
  <c r="G528" i="22"/>
  <c r="D528" i="22"/>
  <c r="C528" i="22"/>
  <c r="B528" i="22"/>
  <c r="J527" i="22"/>
  <c r="S527" i="22" s="1"/>
  <c r="G527" i="22"/>
  <c r="H527" i="22" s="1"/>
  <c r="I527" i="22" s="1"/>
  <c r="D527" i="22"/>
  <c r="C527" i="22"/>
  <c r="B527" i="22"/>
  <c r="S526" i="22"/>
  <c r="H526" i="22"/>
  <c r="G526" i="22"/>
  <c r="D526" i="22"/>
  <c r="C526" i="22"/>
  <c r="B526" i="22"/>
  <c r="S525" i="22"/>
  <c r="G525" i="22"/>
  <c r="H525" i="22" s="1"/>
  <c r="D525" i="22"/>
  <c r="C525" i="22"/>
  <c r="B525" i="22"/>
  <c r="J524" i="22"/>
  <c r="S524" i="22" s="1"/>
  <c r="I524" i="22"/>
  <c r="H524" i="22"/>
  <c r="G524" i="22"/>
  <c r="D524" i="22"/>
  <c r="C524" i="22"/>
  <c r="B524" i="22"/>
  <c r="S523" i="22"/>
  <c r="G523" i="22"/>
  <c r="H523" i="22" s="1"/>
  <c r="D523" i="22"/>
  <c r="C523" i="22"/>
  <c r="B523" i="22"/>
  <c r="S522" i="22"/>
  <c r="G522" i="22"/>
  <c r="H522" i="22" s="1"/>
  <c r="D522" i="22"/>
  <c r="C522" i="22"/>
  <c r="B522" i="22"/>
  <c r="S521" i="22"/>
  <c r="G521" i="22"/>
  <c r="H521" i="22" s="1"/>
  <c r="D521" i="22"/>
  <c r="C521" i="22"/>
  <c r="B521" i="22"/>
  <c r="S520" i="22"/>
  <c r="G520" i="22"/>
  <c r="H520" i="22" s="1"/>
  <c r="D520" i="22"/>
  <c r="C520" i="22"/>
  <c r="B520" i="22"/>
  <c r="S519" i="22"/>
  <c r="G519" i="22"/>
  <c r="H519" i="22" s="1"/>
  <c r="D519" i="22"/>
  <c r="C519" i="22"/>
  <c r="B519" i="22"/>
  <c r="G518" i="22"/>
  <c r="D518" i="22"/>
  <c r="C518" i="22"/>
  <c r="B518" i="22"/>
  <c r="S517" i="22"/>
  <c r="G517" i="22"/>
  <c r="J517" i="22" s="1"/>
  <c r="D517" i="22"/>
  <c r="C517" i="22"/>
  <c r="B517" i="22"/>
  <c r="S516" i="22"/>
  <c r="G516" i="22"/>
  <c r="H516" i="22" s="1"/>
  <c r="D516" i="22"/>
  <c r="C516" i="22"/>
  <c r="B516" i="22"/>
  <c r="S515" i="22"/>
  <c r="H515" i="22"/>
  <c r="G515" i="22"/>
  <c r="D515" i="22"/>
  <c r="C515" i="22"/>
  <c r="B515" i="22"/>
  <c r="S514" i="22"/>
  <c r="G514" i="22"/>
  <c r="H514" i="22" s="1"/>
  <c r="D514" i="22"/>
  <c r="C514" i="22"/>
  <c r="B514" i="22"/>
  <c r="G513" i="22"/>
  <c r="D513" i="22"/>
  <c r="C513" i="22"/>
  <c r="B513" i="22"/>
  <c r="S512" i="22"/>
  <c r="G512" i="22"/>
  <c r="H512" i="22" s="1"/>
  <c r="D512" i="22"/>
  <c r="C512" i="22"/>
  <c r="B512" i="22"/>
  <c r="S511" i="22"/>
  <c r="H511" i="22"/>
  <c r="I511" i="22" s="1"/>
  <c r="G511" i="22"/>
  <c r="M511" i="22" s="1"/>
  <c r="D511" i="22"/>
  <c r="C511" i="22"/>
  <c r="B511" i="22"/>
  <c r="S510" i="22"/>
  <c r="G510" i="22"/>
  <c r="H510" i="22" s="1"/>
  <c r="D510" i="22"/>
  <c r="C510" i="22"/>
  <c r="B510" i="22"/>
  <c r="S509" i="22"/>
  <c r="H509" i="22"/>
  <c r="G509" i="22"/>
  <c r="D509" i="22"/>
  <c r="C509" i="22"/>
  <c r="B509" i="22"/>
  <c r="G508" i="22"/>
  <c r="D508" i="22"/>
  <c r="C508" i="22"/>
  <c r="B508" i="22"/>
  <c r="S507" i="22"/>
  <c r="G507" i="22"/>
  <c r="J507" i="22" s="1"/>
  <c r="D507" i="22"/>
  <c r="C507" i="22"/>
  <c r="B507" i="22"/>
  <c r="G506" i="22"/>
  <c r="D506" i="22"/>
  <c r="C506" i="22"/>
  <c r="B506" i="22"/>
  <c r="S505" i="22"/>
  <c r="G505" i="22"/>
  <c r="H505" i="22" s="1"/>
  <c r="D505" i="22"/>
  <c r="C505" i="22"/>
  <c r="B505" i="22"/>
  <c r="G504" i="22"/>
  <c r="H504" i="22" s="1"/>
  <c r="I504" i="22" s="1"/>
  <c r="D504" i="22"/>
  <c r="C504" i="22"/>
  <c r="B504" i="22"/>
  <c r="S503" i="22"/>
  <c r="G503" i="22"/>
  <c r="H503" i="22" s="1"/>
  <c r="D503" i="22"/>
  <c r="C503" i="22"/>
  <c r="B503" i="22"/>
  <c r="S502" i="22"/>
  <c r="G502" i="22"/>
  <c r="H502" i="22" s="1"/>
  <c r="D502" i="22"/>
  <c r="C502" i="22"/>
  <c r="B502" i="22"/>
  <c r="S501" i="22"/>
  <c r="H501" i="22"/>
  <c r="G501" i="22"/>
  <c r="D501" i="22"/>
  <c r="C501" i="22"/>
  <c r="B501" i="22"/>
  <c r="S500" i="22"/>
  <c r="G500" i="22"/>
  <c r="H500" i="22" s="1"/>
  <c r="D500" i="22"/>
  <c r="C500" i="22"/>
  <c r="B500" i="22"/>
  <c r="S499" i="22"/>
  <c r="H499" i="22"/>
  <c r="G499" i="22"/>
  <c r="D499" i="22"/>
  <c r="C499" i="22"/>
  <c r="B499" i="22"/>
  <c r="S498" i="22"/>
  <c r="G498" i="22"/>
  <c r="H498" i="22" s="1"/>
  <c r="D498" i="22"/>
  <c r="C498" i="22"/>
  <c r="B498" i="22"/>
  <c r="S497" i="22"/>
  <c r="G497" i="22"/>
  <c r="H497" i="22" s="1"/>
  <c r="D497" i="22"/>
  <c r="C497" i="22"/>
  <c r="B497" i="22"/>
  <c r="S496" i="22"/>
  <c r="G496" i="22"/>
  <c r="H496" i="22" s="1"/>
  <c r="D496" i="22"/>
  <c r="C496" i="22"/>
  <c r="B496" i="22"/>
  <c r="S495" i="22"/>
  <c r="G495" i="22"/>
  <c r="H495" i="22" s="1"/>
  <c r="D495" i="22"/>
  <c r="C495" i="22"/>
  <c r="B495" i="22"/>
  <c r="S494" i="22"/>
  <c r="G494" i="22"/>
  <c r="H494" i="22" s="1"/>
  <c r="D494" i="22"/>
  <c r="C494" i="22"/>
  <c r="B494" i="22"/>
  <c r="S493" i="22"/>
  <c r="H493" i="22"/>
  <c r="G493" i="22"/>
  <c r="D493" i="22"/>
  <c r="C493" i="22"/>
  <c r="B493" i="22"/>
  <c r="S492" i="22"/>
  <c r="G492" i="22"/>
  <c r="H492" i="22" s="1"/>
  <c r="D492" i="22"/>
  <c r="C492" i="22"/>
  <c r="B492" i="22"/>
  <c r="S491" i="22"/>
  <c r="H491" i="22"/>
  <c r="G491" i="22"/>
  <c r="D491" i="22"/>
  <c r="C491" i="22"/>
  <c r="B491" i="22"/>
  <c r="S490" i="22"/>
  <c r="G490" i="22"/>
  <c r="H490" i="22" s="1"/>
  <c r="D490" i="22"/>
  <c r="C490" i="22"/>
  <c r="B490" i="22"/>
  <c r="H489" i="22"/>
  <c r="I489" i="22" s="1"/>
  <c r="G489" i="22"/>
  <c r="J489" i="22" s="1"/>
  <c r="S489" i="22" s="1"/>
  <c r="D489" i="22"/>
  <c r="C489" i="22"/>
  <c r="B489" i="22"/>
  <c r="S488" i="22"/>
  <c r="H488" i="22"/>
  <c r="G488" i="22"/>
  <c r="D488" i="22"/>
  <c r="C488" i="22"/>
  <c r="B488" i="22"/>
  <c r="S487" i="22"/>
  <c r="G487" i="22"/>
  <c r="H487" i="22" s="1"/>
  <c r="D487" i="22"/>
  <c r="C487" i="22"/>
  <c r="B487" i="22"/>
  <c r="G486" i="22"/>
  <c r="K486" i="22" s="1"/>
  <c r="S486" i="22" s="1"/>
  <c r="D486" i="22"/>
  <c r="C486" i="22"/>
  <c r="B486" i="22"/>
  <c r="J485" i="22"/>
  <c r="S485" i="22" s="1"/>
  <c r="G485" i="22"/>
  <c r="H485" i="22" s="1"/>
  <c r="I485" i="22" s="1"/>
  <c r="D485" i="22"/>
  <c r="C485" i="22"/>
  <c r="B485" i="22"/>
  <c r="M484" i="22"/>
  <c r="S484" i="22" s="1"/>
  <c r="I484" i="22"/>
  <c r="G484" i="22"/>
  <c r="H484" i="22" s="1"/>
  <c r="D484" i="22"/>
  <c r="C484" i="22"/>
  <c r="B484" i="22"/>
  <c r="G483" i="22"/>
  <c r="D483" i="22"/>
  <c r="C483" i="22"/>
  <c r="B483" i="22"/>
  <c r="S482" i="22"/>
  <c r="H482" i="22"/>
  <c r="G482" i="22"/>
  <c r="D482" i="22"/>
  <c r="C482" i="22"/>
  <c r="B482" i="22"/>
  <c r="G481" i="22"/>
  <c r="D481" i="22"/>
  <c r="C481" i="22"/>
  <c r="B481" i="22"/>
  <c r="S480" i="22"/>
  <c r="G480" i="22"/>
  <c r="H480" i="22" s="1"/>
  <c r="D480" i="22"/>
  <c r="C480" i="22"/>
  <c r="B480" i="22"/>
  <c r="S479" i="22"/>
  <c r="G479" i="22"/>
  <c r="H479" i="22" s="1"/>
  <c r="D479" i="22"/>
  <c r="C479" i="22"/>
  <c r="B479" i="22"/>
  <c r="S478" i="22"/>
  <c r="G478" i="22"/>
  <c r="H478" i="22" s="1"/>
  <c r="D478" i="22"/>
  <c r="C478" i="22"/>
  <c r="B478" i="22"/>
  <c r="S477" i="22"/>
  <c r="G477" i="22"/>
  <c r="H477" i="22" s="1"/>
  <c r="D477" i="22"/>
  <c r="C477" i="22"/>
  <c r="B477" i="22"/>
  <c r="S476" i="22"/>
  <c r="G476" i="22"/>
  <c r="H476" i="22" s="1"/>
  <c r="D476" i="22"/>
  <c r="C476" i="22"/>
  <c r="B476" i="22"/>
  <c r="S475" i="22"/>
  <c r="H475" i="22"/>
  <c r="G475" i="22"/>
  <c r="D475" i="22"/>
  <c r="C475" i="22"/>
  <c r="B475" i="22"/>
  <c r="S474" i="22"/>
  <c r="G474" i="22"/>
  <c r="H474" i="22" s="1"/>
  <c r="D474" i="22"/>
  <c r="C474" i="22"/>
  <c r="B474" i="22"/>
  <c r="S473" i="22"/>
  <c r="H473" i="22"/>
  <c r="G473" i="22"/>
  <c r="D473" i="22"/>
  <c r="C473" i="22"/>
  <c r="B473" i="22"/>
  <c r="S472" i="22"/>
  <c r="G472" i="22"/>
  <c r="H472" i="22" s="1"/>
  <c r="D472" i="22"/>
  <c r="C472" i="22"/>
  <c r="B472" i="22"/>
  <c r="S471" i="22"/>
  <c r="H471" i="22"/>
  <c r="G471" i="22"/>
  <c r="D471" i="22"/>
  <c r="C471" i="22"/>
  <c r="B471" i="22"/>
  <c r="S470" i="22"/>
  <c r="G470" i="22"/>
  <c r="H470" i="22" s="1"/>
  <c r="D470" i="22"/>
  <c r="C470" i="22"/>
  <c r="B470" i="22"/>
  <c r="S469" i="22"/>
  <c r="H469" i="22"/>
  <c r="G469" i="22"/>
  <c r="D469" i="22"/>
  <c r="C469" i="22"/>
  <c r="B469" i="22"/>
  <c r="S468" i="22"/>
  <c r="G468" i="22"/>
  <c r="H468" i="22" s="1"/>
  <c r="D468" i="22"/>
  <c r="C468" i="22"/>
  <c r="B468" i="22"/>
  <c r="S467" i="22"/>
  <c r="G467" i="22"/>
  <c r="H467" i="22" s="1"/>
  <c r="D467" i="22"/>
  <c r="C467" i="22"/>
  <c r="B467" i="22"/>
  <c r="S466" i="22"/>
  <c r="H466" i="22"/>
  <c r="I466" i="22" s="1"/>
  <c r="G466" i="22"/>
  <c r="O466" i="22" s="1"/>
  <c r="D466" i="22"/>
  <c r="C466" i="22"/>
  <c r="B466" i="22"/>
  <c r="S465" i="22"/>
  <c r="G465" i="22"/>
  <c r="H465" i="22" s="1"/>
  <c r="D465" i="22"/>
  <c r="C465" i="22"/>
  <c r="B465" i="22"/>
  <c r="S464" i="22"/>
  <c r="G464" i="22"/>
  <c r="H464" i="22" s="1"/>
  <c r="D464" i="22"/>
  <c r="C464" i="22"/>
  <c r="B464" i="22"/>
  <c r="S463" i="22"/>
  <c r="G463" i="22"/>
  <c r="H463" i="22" s="1"/>
  <c r="D463" i="22"/>
  <c r="C463" i="22"/>
  <c r="B463" i="22"/>
  <c r="S462" i="22"/>
  <c r="G462" i="22"/>
  <c r="H462" i="22" s="1"/>
  <c r="D462" i="22"/>
  <c r="C462" i="22"/>
  <c r="B462" i="22"/>
  <c r="S461" i="22"/>
  <c r="G461" i="22"/>
  <c r="H461" i="22" s="1"/>
  <c r="D461" i="22"/>
  <c r="C461" i="22"/>
  <c r="B461" i="22"/>
  <c r="S460" i="22"/>
  <c r="H460" i="22"/>
  <c r="G460" i="22"/>
  <c r="D460" i="22"/>
  <c r="C460" i="22"/>
  <c r="B460" i="22"/>
  <c r="S459" i="22"/>
  <c r="G459" i="22"/>
  <c r="H459" i="22" s="1"/>
  <c r="D459" i="22"/>
  <c r="C459" i="22"/>
  <c r="B459" i="22"/>
  <c r="G458" i="22"/>
  <c r="D458" i="22"/>
  <c r="C458" i="22"/>
  <c r="B458" i="22"/>
  <c r="S457" i="22"/>
  <c r="H457" i="22"/>
  <c r="G457" i="22"/>
  <c r="D457" i="22"/>
  <c r="C457" i="22"/>
  <c r="B457" i="22"/>
  <c r="S456" i="22"/>
  <c r="G456" i="22"/>
  <c r="H456" i="22" s="1"/>
  <c r="D456" i="22"/>
  <c r="C456" i="22"/>
  <c r="B456" i="22"/>
  <c r="S455" i="22"/>
  <c r="H455" i="22"/>
  <c r="G455" i="22"/>
  <c r="D455" i="22"/>
  <c r="C455" i="22"/>
  <c r="B455" i="22"/>
  <c r="I454" i="22"/>
  <c r="H454" i="22"/>
  <c r="G454" i="22"/>
  <c r="J454" i="22" s="1"/>
  <c r="S454" i="22" s="1"/>
  <c r="D454" i="22"/>
  <c r="C454" i="22"/>
  <c r="B454" i="22"/>
  <c r="S453" i="22"/>
  <c r="H453" i="22"/>
  <c r="G453" i="22"/>
  <c r="D453" i="22"/>
  <c r="C453" i="22"/>
  <c r="B453" i="22"/>
  <c r="S452" i="22"/>
  <c r="H452" i="22"/>
  <c r="G452" i="22"/>
  <c r="D452" i="22"/>
  <c r="C452" i="22"/>
  <c r="B452" i="22"/>
  <c r="S451" i="22"/>
  <c r="G451" i="22"/>
  <c r="H451" i="22" s="1"/>
  <c r="D451" i="22"/>
  <c r="C451" i="22"/>
  <c r="B451" i="22"/>
  <c r="H450" i="22"/>
  <c r="I450" i="22" s="1"/>
  <c r="G450" i="22"/>
  <c r="J450" i="22" s="1"/>
  <c r="S450" i="22" s="1"/>
  <c r="D450" i="22"/>
  <c r="C450" i="22"/>
  <c r="B450" i="22"/>
  <c r="S449" i="22"/>
  <c r="H449" i="22"/>
  <c r="G449" i="22"/>
  <c r="D449" i="22"/>
  <c r="C449" i="22"/>
  <c r="B449" i="22"/>
  <c r="S448" i="22"/>
  <c r="G448" i="22"/>
  <c r="H448" i="22" s="1"/>
  <c r="D448" i="22"/>
  <c r="C448" i="22"/>
  <c r="B448" i="22"/>
  <c r="S447" i="22"/>
  <c r="G447" i="22"/>
  <c r="H447" i="22" s="1"/>
  <c r="D447" i="22"/>
  <c r="C447" i="22"/>
  <c r="B447" i="22"/>
  <c r="G446" i="22"/>
  <c r="N446" i="22" s="1"/>
  <c r="S446" i="22" s="1"/>
  <c r="D446" i="22"/>
  <c r="C446" i="22"/>
  <c r="B446" i="22"/>
  <c r="S445" i="22"/>
  <c r="G445" i="22"/>
  <c r="H445" i="22" s="1"/>
  <c r="D445" i="22"/>
  <c r="C445" i="22"/>
  <c r="B445" i="22"/>
  <c r="S444" i="22"/>
  <c r="H444" i="22"/>
  <c r="G444" i="22"/>
  <c r="D444" i="22"/>
  <c r="C444" i="22"/>
  <c r="B444" i="22"/>
  <c r="S443" i="22"/>
  <c r="G443" i="22"/>
  <c r="H443" i="22" s="1"/>
  <c r="D443" i="22"/>
  <c r="C443" i="22"/>
  <c r="B443" i="22"/>
  <c r="S442" i="22"/>
  <c r="G442" i="22"/>
  <c r="H442" i="22" s="1"/>
  <c r="D442" i="22"/>
  <c r="C442" i="22"/>
  <c r="B442" i="22"/>
  <c r="S441" i="22"/>
  <c r="G441" i="22"/>
  <c r="H441" i="22" s="1"/>
  <c r="D441" i="22"/>
  <c r="C441" i="22"/>
  <c r="B441" i="22"/>
  <c r="S440" i="22"/>
  <c r="H440" i="22"/>
  <c r="G440" i="22"/>
  <c r="D440" i="22"/>
  <c r="C440" i="22"/>
  <c r="B440" i="22"/>
  <c r="S439" i="22"/>
  <c r="G439" i="22"/>
  <c r="H439" i="22" s="1"/>
  <c r="D439" i="22"/>
  <c r="C439" i="22"/>
  <c r="B439" i="22"/>
  <c r="S438" i="22"/>
  <c r="H438" i="22"/>
  <c r="G438" i="22"/>
  <c r="D438" i="22"/>
  <c r="C438" i="22"/>
  <c r="B438" i="22"/>
  <c r="S437" i="22"/>
  <c r="G437" i="22"/>
  <c r="H437" i="22" s="1"/>
  <c r="D437" i="22"/>
  <c r="C437" i="22"/>
  <c r="B437" i="22"/>
  <c r="J436" i="22"/>
  <c r="S436" i="22" s="1"/>
  <c r="G436" i="22"/>
  <c r="H436" i="22" s="1"/>
  <c r="I436" i="22" s="1"/>
  <c r="D436" i="22"/>
  <c r="C436" i="22"/>
  <c r="B436" i="22"/>
  <c r="S435" i="22"/>
  <c r="H435" i="22"/>
  <c r="G435" i="22"/>
  <c r="D435" i="22"/>
  <c r="C435" i="22"/>
  <c r="B435" i="22"/>
  <c r="K434" i="22"/>
  <c r="S434" i="22" s="1"/>
  <c r="I434" i="22"/>
  <c r="H434" i="22"/>
  <c r="G434" i="22"/>
  <c r="D434" i="22"/>
  <c r="C434" i="22"/>
  <c r="B434" i="22"/>
  <c r="S433" i="22"/>
  <c r="G433" i="22"/>
  <c r="H433" i="22" s="1"/>
  <c r="D433" i="22"/>
  <c r="C433" i="22"/>
  <c r="B433" i="22"/>
  <c r="S432" i="22"/>
  <c r="H432" i="22"/>
  <c r="G432" i="22"/>
  <c r="D432" i="22"/>
  <c r="C432" i="22"/>
  <c r="B432" i="22"/>
  <c r="S431" i="22"/>
  <c r="G431" i="22"/>
  <c r="H431" i="22" s="1"/>
  <c r="D431" i="22"/>
  <c r="C431" i="22"/>
  <c r="B431" i="22"/>
  <c r="S430" i="22"/>
  <c r="H430" i="22"/>
  <c r="G430" i="22"/>
  <c r="D430" i="22"/>
  <c r="C430" i="22"/>
  <c r="B430" i="22"/>
  <c r="S429" i="22"/>
  <c r="G429" i="22"/>
  <c r="H429" i="22" s="1"/>
  <c r="D429" i="22"/>
  <c r="C429" i="22"/>
  <c r="B429" i="22"/>
  <c r="S428" i="22"/>
  <c r="H428" i="22"/>
  <c r="G428" i="22"/>
  <c r="D428" i="22"/>
  <c r="C428" i="22"/>
  <c r="B428" i="22"/>
  <c r="S427" i="22"/>
  <c r="G427" i="22"/>
  <c r="H427" i="22" s="1"/>
  <c r="D427" i="22"/>
  <c r="C427" i="22"/>
  <c r="B427" i="22"/>
  <c r="G426" i="22"/>
  <c r="D426" i="22"/>
  <c r="C426" i="22"/>
  <c r="B426" i="22"/>
  <c r="S425" i="22"/>
  <c r="H425" i="22"/>
  <c r="G425" i="22"/>
  <c r="D425" i="22"/>
  <c r="C425" i="22"/>
  <c r="B425" i="22"/>
  <c r="S424" i="22"/>
  <c r="G424" i="22"/>
  <c r="H424" i="22" s="1"/>
  <c r="D424" i="22"/>
  <c r="C424" i="22"/>
  <c r="B424" i="22"/>
  <c r="G423" i="22"/>
  <c r="D423" i="22"/>
  <c r="C423" i="22"/>
  <c r="B423" i="22"/>
  <c r="J422" i="22"/>
  <c r="S422" i="22" s="1"/>
  <c r="H422" i="22"/>
  <c r="I422" i="22" s="1"/>
  <c r="G422" i="22"/>
  <c r="D422" i="22"/>
  <c r="C422" i="22"/>
  <c r="B422" i="22"/>
  <c r="S421" i="22"/>
  <c r="G421" i="22"/>
  <c r="H421" i="22" s="1"/>
  <c r="D421" i="22"/>
  <c r="C421" i="22"/>
  <c r="B421" i="22"/>
  <c r="S420" i="22"/>
  <c r="G420" i="22"/>
  <c r="H420" i="22" s="1"/>
  <c r="D420" i="22"/>
  <c r="C420" i="22"/>
  <c r="B420" i="22"/>
  <c r="S419" i="22"/>
  <c r="G419" i="22"/>
  <c r="H419" i="22" s="1"/>
  <c r="D419" i="22"/>
  <c r="C419" i="22"/>
  <c r="B419" i="22"/>
  <c r="S418" i="22"/>
  <c r="G418" i="22"/>
  <c r="H418" i="22" s="1"/>
  <c r="D418" i="22"/>
  <c r="C418" i="22"/>
  <c r="B418" i="22"/>
  <c r="G417" i="22"/>
  <c r="D417" i="22"/>
  <c r="C417" i="22"/>
  <c r="B417" i="22"/>
  <c r="S416" i="22"/>
  <c r="H416" i="22"/>
  <c r="G416" i="22"/>
  <c r="D416" i="22"/>
  <c r="C416" i="22"/>
  <c r="B416" i="22"/>
  <c r="S415" i="22"/>
  <c r="I415" i="22"/>
  <c r="H415" i="22"/>
  <c r="G415" i="22"/>
  <c r="J415" i="22" s="1"/>
  <c r="D415" i="22"/>
  <c r="C415" i="22"/>
  <c r="B415" i="22"/>
  <c r="S414" i="22"/>
  <c r="G414" i="22"/>
  <c r="H414" i="22" s="1"/>
  <c r="D414" i="22"/>
  <c r="C414" i="22"/>
  <c r="B414" i="22"/>
  <c r="S413" i="22"/>
  <c r="G413" i="22"/>
  <c r="H413" i="22" s="1"/>
  <c r="D413" i="22"/>
  <c r="C413" i="22"/>
  <c r="B413" i="22"/>
  <c r="S412" i="22"/>
  <c r="G412" i="22"/>
  <c r="H412" i="22" s="1"/>
  <c r="D412" i="22"/>
  <c r="C412" i="22"/>
  <c r="B412" i="22"/>
  <c r="S411" i="22"/>
  <c r="G411" i="22"/>
  <c r="H411" i="22" s="1"/>
  <c r="D411" i="22"/>
  <c r="C411" i="22"/>
  <c r="B411" i="22"/>
  <c r="S410" i="22"/>
  <c r="H410" i="22"/>
  <c r="G410" i="22"/>
  <c r="D410" i="22"/>
  <c r="C410" i="22"/>
  <c r="B410" i="22"/>
  <c r="S409" i="22"/>
  <c r="H409" i="22"/>
  <c r="G409" i="22"/>
  <c r="D409" i="22"/>
  <c r="C409" i="22"/>
  <c r="B409" i="22"/>
  <c r="S408" i="22"/>
  <c r="H408" i="22"/>
  <c r="G408" i="22"/>
  <c r="D408" i="22"/>
  <c r="C408" i="22"/>
  <c r="B408" i="22"/>
  <c r="S407" i="22"/>
  <c r="G407" i="22"/>
  <c r="H407" i="22" s="1"/>
  <c r="D407" i="22"/>
  <c r="C407" i="22"/>
  <c r="B407" i="22"/>
  <c r="S406" i="22"/>
  <c r="G406" i="22"/>
  <c r="H406" i="22" s="1"/>
  <c r="D406" i="22"/>
  <c r="C406" i="22"/>
  <c r="B406" i="22"/>
  <c r="S405" i="22"/>
  <c r="G405" i="22"/>
  <c r="H405" i="22" s="1"/>
  <c r="D405" i="22"/>
  <c r="C405" i="22"/>
  <c r="B405" i="22"/>
  <c r="S404" i="22"/>
  <c r="I404" i="22"/>
  <c r="H404" i="22"/>
  <c r="G404" i="22"/>
  <c r="Q404" i="22" s="1"/>
  <c r="D404" i="22"/>
  <c r="C404" i="22"/>
  <c r="B404" i="22"/>
  <c r="S403" i="22"/>
  <c r="G403" i="22"/>
  <c r="H403" i="22" s="1"/>
  <c r="D403" i="22"/>
  <c r="C403" i="22"/>
  <c r="B403" i="22"/>
  <c r="S402" i="22"/>
  <c r="G402" i="22"/>
  <c r="H402" i="22" s="1"/>
  <c r="D402" i="22"/>
  <c r="C402" i="22"/>
  <c r="B402" i="22"/>
  <c r="S401" i="22"/>
  <c r="G401" i="22"/>
  <c r="H401" i="22" s="1"/>
  <c r="D401" i="22"/>
  <c r="C401" i="22"/>
  <c r="B401" i="22"/>
  <c r="L400" i="22"/>
  <c r="S400" i="22" s="1"/>
  <c r="G400" i="22"/>
  <c r="H400" i="22" s="1"/>
  <c r="I400" i="22" s="1"/>
  <c r="D400" i="22"/>
  <c r="C400" i="22"/>
  <c r="B400" i="22"/>
  <c r="S399" i="22"/>
  <c r="H399" i="22"/>
  <c r="G399" i="22"/>
  <c r="D399" i="22"/>
  <c r="C399" i="22"/>
  <c r="B399" i="22"/>
  <c r="S398" i="22"/>
  <c r="G398" i="22"/>
  <c r="H398" i="22" s="1"/>
  <c r="D398" i="22"/>
  <c r="C398" i="22"/>
  <c r="B398" i="22"/>
  <c r="S397" i="22"/>
  <c r="G397" i="22"/>
  <c r="H397" i="22" s="1"/>
  <c r="D397" i="22"/>
  <c r="C397" i="22"/>
  <c r="B397" i="22"/>
  <c r="S396" i="22"/>
  <c r="G396" i="22"/>
  <c r="H396" i="22" s="1"/>
  <c r="D396" i="22"/>
  <c r="C396" i="22"/>
  <c r="B396" i="22"/>
  <c r="S395" i="22"/>
  <c r="G395" i="22"/>
  <c r="H395" i="22" s="1"/>
  <c r="D395" i="22"/>
  <c r="C395" i="22"/>
  <c r="B395" i="22"/>
  <c r="S394" i="22"/>
  <c r="H394" i="22"/>
  <c r="G394" i="22"/>
  <c r="D394" i="22"/>
  <c r="C394" i="22"/>
  <c r="B394" i="22"/>
  <c r="G393" i="22"/>
  <c r="D393" i="22"/>
  <c r="C393" i="22"/>
  <c r="B393" i="22"/>
  <c r="S392" i="22"/>
  <c r="G392" i="22"/>
  <c r="H392" i="22" s="1"/>
  <c r="D392" i="22"/>
  <c r="C392" i="22"/>
  <c r="B392" i="22"/>
  <c r="S391" i="22"/>
  <c r="G391" i="22"/>
  <c r="H391" i="22" s="1"/>
  <c r="D391" i="22"/>
  <c r="C391" i="22"/>
  <c r="B391" i="22"/>
  <c r="S390" i="22"/>
  <c r="G390" i="22"/>
  <c r="H390" i="22" s="1"/>
  <c r="D390" i="22"/>
  <c r="C390" i="22"/>
  <c r="B390" i="22"/>
  <c r="S389" i="22"/>
  <c r="H389" i="22"/>
  <c r="G389" i="22"/>
  <c r="D389" i="22"/>
  <c r="C389" i="22"/>
  <c r="B389" i="22"/>
  <c r="G388" i="22"/>
  <c r="K388" i="22" s="1"/>
  <c r="S388" i="22" s="1"/>
  <c r="D388" i="22"/>
  <c r="C388" i="22"/>
  <c r="B388" i="22"/>
  <c r="G387" i="22"/>
  <c r="D387" i="22"/>
  <c r="C387" i="22"/>
  <c r="B387" i="22"/>
  <c r="S386" i="22"/>
  <c r="G386" i="22"/>
  <c r="H386" i="22" s="1"/>
  <c r="D386" i="22"/>
  <c r="C386" i="22"/>
  <c r="B386" i="22"/>
  <c r="G385" i="22"/>
  <c r="H385" i="22" s="1"/>
  <c r="I385" i="22" s="1"/>
  <c r="D385" i="22"/>
  <c r="C385" i="22"/>
  <c r="B385" i="22"/>
  <c r="S384" i="22"/>
  <c r="G384" i="22"/>
  <c r="H384" i="22" s="1"/>
  <c r="D384" i="22"/>
  <c r="C384" i="22"/>
  <c r="B384" i="22"/>
  <c r="J383" i="22"/>
  <c r="S383" i="22" s="1"/>
  <c r="H383" i="22"/>
  <c r="I383" i="22" s="1"/>
  <c r="G383" i="22"/>
  <c r="D383" i="22"/>
  <c r="C383" i="22"/>
  <c r="B383" i="22"/>
  <c r="S382" i="22"/>
  <c r="G382" i="22"/>
  <c r="H382" i="22" s="1"/>
  <c r="D382" i="22"/>
  <c r="C382" i="22"/>
  <c r="B382" i="22"/>
  <c r="S381" i="22"/>
  <c r="G381" i="22"/>
  <c r="H381" i="22" s="1"/>
  <c r="D381" i="22"/>
  <c r="C381" i="22"/>
  <c r="B381" i="22"/>
  <c r="J380" i="22"/>
  <c r="S380" i="22" s="1"/>
  <c r="H380" i="22"/>
  <c r="I380" i="22" s="1"/>
  <c r="G380" i="22"/>
  <c r="D380" i="22"/>
  <c r="C380" i="22"/>
  <c r="B380" i="22"/>
  <c r="S379" i="22"/>
  <c r="I379" i="22"/>
  <c r="H379" i="22"/>
  <c r="G379" i="22"/>
  <c r="L379" i="22" s="1"/>
  <c r="D379" i="22"/>
  <c r="C379" i="22"/>
  <c r="B379" i="22"/>
  <c r="S378" i="22"/>
  <c r="H378" i="22"/>
  <c r="G378" i="22"/>
  <c r="D378" i="22"/>
  <c r="C378" i="22"/>
  <c r="B378" i="22"/>
  <c r="S377" i="22"/>
  <c r="H377" i="22"/>
  <c r="G377" i="22"/>
  <c r="D377" i="22"/>
  <c r="C377" i="22"/>
  <c r="B377" i="22"/>
  <c r="S376" i="22"/>
  <c r="G376" i="22"/>
  <c r="H376" i="22" s="1"/>
  <c r="D376" i="22"/>
  <c r="C376" i="22"/>
  <c r="B376" i="22"/>
  <c r="N375" i="22"/>
  <c r="S375" i="22" s="1"/>
  <c r="I375" i="22"/>
  <c r="H375" i="22"/>
  <c r="G375" i="22"/>
  <c r="D375" i="22"/>
  <c r="C375" i="22"/>
  <c r="B375" i="22"/>
  <c r="S374" i="22"/>
  <c r="H374" i="22"/>
  <c r="G374" i="22"/>
  <c r="D374" i="22"/>
  <c r="C374" i="22"/>
  <c r="B374" i="22"/>
  <c r="H373" i="22"/>
  <c r="I373" i="22" s="1"/>
  <c r="G373" i="22"/>
  <c r="R373" i="22" s="1"/>
  <c r="S373" i="22" s="1"/>
  <c r="D373" i="22"/>
  <c r="C373" i="22"/>
  <c r="B373" i="22"/>
  <c r="S372" i="22"/>
  <c r="J372" i="22"/>
  <c r="H372" i="22"/>
  <c r="I372" i="22" s="1"/>
  <c r="G372" i="22"/>
  <c r="D372" i="22"/>
  <c r="C372" i="22"/>
  <c r="B372" i="22"/>
  <c r="S371" i="22"/>
  <c r="G371" i="22"/>
  <c r="H371" i="22" s="1"/>
  <c r="D371" i="22"/>
  <c r="C371" i="22"/>
  <c r="B371" i="22"/>
  <c r="S370" i="22"/>
  <c r="J370" i="22"/>
  <c r="G370" i="22"/>
  <c r="H370" i="22" s="1"/>
  <c r="I370" i="22" s="1"/>
  <c r="D370" i="22"/>
  <c r="C370" i="22"/>
  <c r="B370" i="22"/>
  <c r="S369" i="22"/>
  <c r="H369" i="22"/>
  <c r="G369" i="22"/>
  <c r="D369" i="22"/>
  <c r="C369" i="22"/>
  <c r="B369" i="22"/>
  <c r="S368" i="22"/>
  <c r="G368" i="22"/>
  <c r="H368" i="22" s="1"/>
  <c r="D368" i="22"/>
  <c r="C368" i="22"/>
  <c r="B368" i="22"/>
  <c r="S367" i="22"/>
  <c r="H367" i="22"/>
  <c r="G367" i="22"/>
  <c r="D367" i="22"/>
  <c r="C367" i="22"/>
  <c r="B367" i="22"/>
  <c r="S366" i="22"/>
  <c r="H366" i="22"/>
  <c r="G366" i="22"/>
  <c r="D366" i="22"/>
  <c r="C366" i="22"/>
  <c r="B366" i="22"/>
  <c r="S365" i="22"/>
  <c r="H365" i="22"/>
  <c r="G365" i="22"/>
  <c r="D365" i="22"/>
  <c r="C365" i="22"/>
  <c r="B365" i="22"/>
  <c r="S364" i="22"/>
  <c r="G364" i="22"/>
  <c r="H364" i="22" s="1"/>
  <c r="D364" i="22"/>
  <c r="C364" i="22"/>
  <c r="B364" i="22"/>
  <c r="S363" i="22"/>
  <c r="G363" i="22"/>
  <c r="H363" i="22" s="1"/>
  <c r="D363" i="22"/>
  <c r="C363" i="22"/>
  <c r="B363" i="22"/>
  <c r="S362" i="22"/>
  <c r="G362" i="22"/>
  <c r="H362" i="22" s="1"/>
  <c r="D362" i="22"/>
  <c r="C362" i="22"/>
  <c r="B362" i="22"/>
  <c r="I361" i="22"/>
  <c r="G361" i="22"/>
  <c r="H361" i="22" s="1"/>
  <c r="D361" i="22"/>
  <c r="C361" i="22"/>
  <c r="B361" i="22"/>
  <c r="S360" i="22"/>
  <c r="G360" i="22"/>
  <c r="H360" i="22" s="1"/>
  <c r="D360" i="22"/>
  <c r="C360" i="22"/>
  <c r="B360" i="22"/>
  <c r="O359" i="22"/>
  <c r="H359" i="22"/>
  <c r="I359" i="22" s="1"/>
  <c r="G359" i="22"/>
  <c r="D359" i="22"/>
  <c r="C359" i="22"/>
  <c r="B359" i="22"/>
  <c r="I358" i="22"/>
  <c r="H358" i="22"/>
  <c r="G358" i="22"/>
  <c r="K358" i="22" s="1"/>
  <c r="S358" i="22" s="1"/>
  <c r="D358" i="22"/>
  <c r="C358" i="22"/>
  <c r="B358" i="22"/>
  <c r="S357" i="22"/>
  <c r="H357" i="22"/>
  <c r="G357" i="22"/>
  <c r="D357" i="22"/>
  <c r="C357" i="22"/>
  <c r="B357" i="22"/>
  <c r="K356" i="22"/>
  <c r="S356" i="22" s="1"/>
  <c r="G356" i="22"/>
  <c r="H356" i="22" s="1"/>
  <c r="I356" i="22" s="1"/>
  <c r="D356" i="22"/>
  <c r="C356" i="22"/>
  <c r="B356" i="22"/>
  <c r="S355" i="22"/>
  <c r="H355" i="22"/>
  <c r="G355" i="22"/>
  <c r="D355" i="22"/>
  <c r="C355" i="22"/>
  <c r="B355" i="22"/>
  <c r="S354" i="22"/>
  <c r="K354" i="22"/>
  <c r="H354" i="22"/>
  <c r="I354" i="22" s="1"/>
  <c r="G354" i="22"/>
  <c r="D354" i="22"/>
  <c r="C354" i="22"/>
  <c r="B354" i="22"/>
  <c r="S353" i="22"/>
  <c r="G353" i="22"/>
  <c r="H353" i="22" s="1"/>
  <c r="D353" i="22"/>
  <c r="C353" i="22"/>
  <c r="B353" i="22"/>
  <c r="S352" i="22"/>
  <c r="H352" i="22"/>
  <c r="G352" i="22"/>
  <c r="D352" i="22"/>
  <c r="C352" i="22"/>
  <c r="B352" i="22"/>
  <c r="S351" i="22"/>
  <c r="H351" i="22"/>
  <c r="G351" i="22"/>
  <c r="D351" i="22"/>
  <c r="C351" i="22"/>
  <c r="B351" i="22"/>
  <c r="S350" i="22"/>
  <c r="H350" i="22"/>
  <c r="G350" i="22"/>
  <c r="D350" i="22"/>
  <c r="C350" i="22"/>
  <c r="B350" i="22"/>
  <c r="S349" i="22"/>
  <c r="G349" i="22"/>
  <c r="H349" i="22" s="1"/>
  <c r="D349" i="22"/>
  <c r="C349" i="22"/>
  <c r="B349" i="22"/>
  <c r="S348" i="22"/>
  <c r="G348" i="22"/>
  <c r="H348" i="22" s="1"/>
  <c r="D348" i="22"/>
  <c r="C348" i="22"/>
  <c r="B348" i="22"/>
  <c r="N347" i="22"/>
  <c r="S347" i="22" s="1"/>
  <c r="H347" i="22"/>
  <c r="I347" i="22" s="1"/>
  <c r="G347" i="22"/>
  <c r="D347" i="22"/>
  <c r="C347" i="22"/>
  <c r="B347" i="22"/>
  <c r="S346" i="22"/>
  <c r="G346" i="22"/>
  <c r="H346" i="22" s="1"/>
  <c r="D346" i="22"/>
  <c r="C346" i="22"/>
  <c r="B346" i="22"/>
  <c r="S345" i="22"/>
  <c r="G345" i="22"/>
  <c r="H345" i="22" s="1"/>
  <c r="D345" i="22"/>
  <c r="C345" i="22"/>
  <c r="B345" i="22"/>
  <c r="S344" i="22"/>
  <c r="G344" i="22"/>
  <c r="H344" i="22" s="1"/>
  <c r="D344" i="22"/>
  <c r="C344" i="22"/>
  <c r="B344" i="22"/>
  <c r="S343" i="22"/>
  <c r="H343" i="22"/>
  <c r="G343" i="22"/>
  <c r="D343" i="22"/>
  <c r="C343" i="22"/>
  <c r="B343" i="22"/>
  <c r="G342" i="22"/>
  <c r="D342" i="22"/>
  <c r="C342" i="22"/>
  <c r="B342" i="22"/>
  <c r="S341" i="22"/>
  <c r="G341" i="22"/>
  <c r="H341" i="22" s="1"/>
  <c r="D341" i="22"/>
  <c r="C341" i="22"/>
  <c r="B341" i="22"/>
  <c r="S340" i="22"/>
  <c r="H340" i="22"/>
  <c r="G340" i="22"/>
  <c r="D340" i="22"/>
  <c r="C340" i="22"/>
  <c r="B340" i="22"/>
  <c r="S339" i="22"/>
  <c r="G339" i="22"/>
  <c r="H339" i="22" s="1"/>
  <c r="D339" i="22"/>
  <c r="C339" i="22"/>
  <c r="B339" i="22"/>
  <c r="S338" i="22"/>
  <c r="H338" i="22"/>
  <c r="G338" i="22"/>
  <c r="D338" i="22"/>
  <c r="C338" i="22"/>
  <c r="B338" i="22"/>
  <c r="S337" i="22"/>
  <c r="G337" i="22"/>
  <c r="H337" i="22" s="1"/>
  <c r="D337" i="22"/>
  <c r="C337" i="22"/>
  <c r="B337" i="22"/>
  <c r="S336" i="22"/>
  <c r="H336" i="22"/>
  <c r="G336" i="22"/>
  <c r="D336" i="22"/>
  <c r="C336" i="22"/>
  <c r="B336" i="22"/>
  <c r="S335" i="22"/>
  <c r="H335" i="22"/>
  <c r="G335" i="22"/>
  <c r="D335" i="22"/>
  <c r="C335" i="22"/>
  <c r="B335" i="22"/>
  <c r="S334" i="22"/>
  <c r="R334" i="22"/>
  <c r="G334" i="22"/>
  <c r="H334" i="22" s="1"/>
  <c r="I334" i="22" s="1"/>
  <c r="D334" i="22"/>
  <c r="C334" i="22"/>
  <c r="B334" i="22"/>
  <c r="S333" i="22"/>
  <c r="H333" i="22"/>
  <c r="G333" i="22"/>
  <c r="D333" i="22"/>
  <c r="C333" i="22"/>
  <c r="B333" i="22"/>
  <c r="S332" i="22"/>
  <c r="J332" i="22"/>
  <c r="H332" i="22"/>
  <c r="I332" i="22" s="1"/>
  <c r="G332" i="22"/>
  <c r="D332" i="22"/>
  <c r="C332" i="22"/>
  <c r="B332" i="22"/>
  <c r="S331" i="22"/>
  <c r="G331" i="22"/>
  <c r="H331" i="22" s="1"/>
  <c r="D331" i="22"/>
  <c r="C331" i="22"/>
  <c r="B331" i="22"/>
  <c r="S330" i="22"/>
  <c r="H330" i="22"/>
  <c r="G330" i="22"/>
  <c r="D330" i="22"/>
  <c r="C330" i="22"/>
  <c r="B330" i="22"/>
  <c r="S329" i="22"/>
  <c r="H329" i="22"/>
  <c r="G329" i="22"/>
  <c r="D329" i="22"/>
  <c r="C329" i="22"/>
  <c r="B329" i="22"/>
  <c r="S328" i="22"/>
  <c r="H328" i="22"/>
  <c r="G328" i="22"/>
  <c r="D328" i="22"/>
  <c r="C328" i="22"/>
  <c r="B328" i="22"/>
  <c r="H327" i="22"/>
  <c r="I327" i="22" s="1"/>
  <c r="G327" i="22"/>
  <c r="L327" i="22" s="1"/>
  <c r="S327" i="22" s="1"/>
  <c r="D327" i="22"/>
  <c r="C327" i="22"/>
  <c r="B327" i="22"/>
  <c r="S326" i="22"/>
  <c r="H326" i="22"/>
  <c r="G326" i="22"/>
  <c r="D326" i="22"/>
  <c r="C326" i="22"/>
  <c r="B326" i="22"/>
  <c r="S325" i="22"/>
  <c r="H325" i="22"/>
  <c r="G325" i="22"/>
  <c r="D325" i="22"/>
  <c r="C325" i="22"/>
  <c r="B325" i="22"/>
  <c r="H324" i="22"/>
  <c r="I324" i="22" s="1"/>
  <c r="G324" i="22"/>
  <c r="M324" i="22" s="1"/>
  <c r="S324" i="22" s="1"/>
  <c r="D324" i="22"/>
  <c r="C324" i="22"/>
  <c r="B324" i="22"/>
  <c r="S323" i="22"/>
  <c r="H323" i="22"/>
  <c r="G323" i="22"/>
  <c r="D323" i="22"/>
  <c r="C323" i="22"/>
  <c r="B323" i="22"/>
  <c r="S322" i="22"/>
  <c r="H322" i="22"/>
  <c r="G322" i="22"/>
  <c r="D322" i="22"/>
  <c r="C322" i="22"/>
  <c r="B322" i="22"/>
  <c r="S321" i="22"/>
  <c r="G321" i="22"/>
  <c r="H321" i="22" s="1"/>
  <c r="D321" i="22"/>
  <c r="C321" i="22"/>
  <c r="B321" i="22"/>
  <c r="S320" i="22"/>
  <c r="G320" i="22"/>
  <c r="H320" i="22" s="1"/>
  <c r="D320" i="22"/>
  <c r="C320" i="22"/>
  <c r="B320" i="22"/>
  <c r="S319" i="22"/>
  <c r="G319" i="22"/>
  <c r="H319" i="22" s="1"/>
  <c r="D319" i="22"/>
  <c r="C319" i="22"/>
  <c r="B319" i="22"/>
  <c r="S318" i="22"/>
  <c r="H318" i="22"/>
  <c r="G318" i="22"/>
  <c r="D318" i="22"/>
  <c r="C318" i="22"/>
  <c r="B318" i="22"/>
  <c r="G317" i="22"/>
  <c r="D317" i="22"/>
  <c r="C317" i="22"/>
  <c r="B317" i="22"/>
  <c r="S316" i="22"/>
  <c r="G316" i="22"/>
  <c r="H316" i="22" s="1"/>
  <c r="D316" i="22"/>
  <c r="C316" i="22"/>
  <c r="B316" i="22"/>
  <c r="S315" i="22"/>
  <c r="G315" i="22"/>
  <c r="H315" i="22" s="1"/>
  <c r="D315" i="22"/>
  <c r="C315" i="22"/>
  <c r="B315" i="22"/>
  <c r="S314" i="22"/>
  <c r="G314" i="22"/>
  <c r="H314" i="22" s="1"/>
  <c r="D314" i="22"/>
  <c r="C314" i="22"/>
  <c r="B314" i="22"/>
  <c r="S313" i="22"/>
  <c r="H313" i="22"/>
  <c r="G313" i="22"/>
  <c r="D313" i="22"/>
  <c r="C313" i="22"/>
  <c r="B313" i="22"/>
  <c r="S312" i="22"/>
  <c r="G312" i="22"/>
  <c r="H312" i="22" s="1"/>
  <c r="D312" i="22"/>
  <c r="C312" i="22"/>
  <c r="B312" i="22"/>
  <c r="S311" i="22"/>
  <c r="H311" i="22"/>
  <c r="G311" i="22"/>
  <c r="D311" i="22"/>
  <c r="C311" i="22"/>
  <c r="B311" i="22"/>
  <c r="S310" i="22"/>
  <c r="H310" i="22"/>
  <c r="G310" i="22"/>
  <c r="D310" i="22"/>
  <c r="C310" i="22"/>
  <c r="B310" i="22"/>
  <c r="S309" i="22"/>
  <c r="H309" i="22"/>
  <c r="G309" i="22"/>
  <c r="D309" i="22"/>
  <c r="C309" i="22"/>
  <c r="B309" i="22"/>
  <c r="S308" i="22"/>
  <c r="G308" i="22"/>
  <c r="H308" i="22" s="1"/>
  <c r="D308" i="22"/>
  <c r="C308" i="22"/>
  <c r="B308" i="22"/>
  <c r="R307" i="22"/>
  <c r="S307" i="22" s="1"/>
  <c r="I307" i="22"/>
  <c r="H307" i="22"/>
  <c r="G307" i="22"/>
  <c r="D307" i="22"/>
  <c r="C307" i="22"/>
  <c r="B307" i="22"/>
  <c r="S306" i="22"/>
  <c r="H306" i="22"/>
  <c r="G306" i="22"/>
  <c r="D306" i="22"/>
  <c r="C306" i="22"/>
  <c r="B306" i="22"/>
  <c r="S305" i="22"/>
  <c r="G305" i="22"/>
  <c r="H305" i="22" s="1"/>
  <c r="D305" i="22"/>
  <c r="C305" i="22"/>
  <c r="B305" i="22"/>
  <c r="S304" i="22"/>
  <c r="G304" i="22"/>
  <c r="H304" i="22" s="1"/>
  <c r="D304" i="22"/>
  <c r="C304" i="22"/>
  <c r="B304" i="22"/>
  <c r="J303" i="22"/>
  <c r="S303" i="22" s="1"/>
  <c r="H303" i="22"/>
  <c r="I303" i="22" s="1"/>
  <c r="G303" i="22"/>
  <c r="D303" i="22"/>
  <c r="C303" i="22"/>
  <c r="B303" i="22"/>
  <c r="S302" i="22"/>
  <c r="G302" i="22"/>
  <c r="H302" i="22" s="1"/>
  <c r="D302" i="22"/>
  <c r="C302" i="22"/>
  <c r="B302" i="22"/>
  <c r="S301" i="22"/>
  <c r="G301" i="22"/>
  <c r="H301" i="22" s="1"/>
  <c r="D301" i="22"/>
  <c r="C301" i="22"/>
  <c r="B301" i="22"/>
  <c r="S300" i="22"/>
  <c r="G300" i="22"/>
  <c r="H300" i="22" s="1"/>
  <c r="D300" i="22"/>
  <c r="C300" i="22"/>
  <c r="B300" i="22"/>
  <c r="J299" i="22"/>
  <c r="S299" i="22" s="1"/>
  <c r="I299" i="22"/>
  <c r="G299" i="22"/>
  <c r="H299" i="22" s="1"/>
  <c r="D299" i="22"/>
  <c r="C299" i="22"/>
  <c r="B299" i="22"/>
  <c r="K298" i="22"/>
  <c r="S298" i="22" s="1"/>
  <c r="I298" i="22"/>
  <c r="H298" i="22"/>
  <c r="G298" i="22"/>
  <c r="D298" i="22"/>
  <c r="C298" i="22"/>
  <c r="B298" i="22"/>
  <c r="S297" i="22"/>
  <c r="H297" i="22"/>
  <c r="G297" i="22"/>
  <c r="D297" i="22"/>
  <c r="C297" i="22"/>
  <c r="B297" i="22"/>
  <c r="S296" i="22"/>
  <c r="G296" i="22"/>
  <c r="H296" i="22" s="1"/>
  <c r="D296" i="22"/>
  <c r="C296" i="22"/>
  <c r="B296" i="22"/>
  <c r="K295" i="22"/>
  <c r="S295" i="22" s="1"/>
  <c r="I295" i="22"/>
  <c r="H295" i="22"/>
  <c r="G295" i="22"/>
  <c r="D295" i="22"/>
  <c r="C295" i="22"/>
  <c r="B295" i="22"/>
  <c r="S294" i="22"/>
  <c r="H294" i="22"/>
  <c r="G294" i="22"/>
  <c r="D294" i="22"/>
  <c r="C294" i="22"/>
  <c r="B294" i="22"/>
  <c r="S293" i="22"/>
  <c r="G293" i="22"/>
  <c r="H293" i="22" s="1"/>
  <c r="D293" i="22"/>
  <c r="C293" i="22"/>
  <c r="B293" i="22"/>
  <c r="S292" i="22"/>
  <c r="G292" i="22"/>
  <c r="H292" i="22" s="1"/>
  <c r="D292" i="22"/>
  <c r="C292" i="22"/>
  <c r="B292" i="22"/>
  <c r="S291" i="22"/>
  <c r="G291" i="22"/>
  <c r="H291" i="22" s="1"/>
  <c r="D291" i="22"/>
  <c r="C291" i="22"/>
  <c r="B291" i="22"/>
  <c r="J290" i="22"/>
  <c r="S290" i="22" s="1"/>
  <c r="I290" i="22"/>
  <c r="G290" i="22"/>
  <c r="H290" i="22" s="1"/>
  <c r="D290" i="22"/>
  <c r="C290" i="22"/>
  <c r="B290" i="22"/>
  <c r="S289" i="22"/>
  <c r="G289" i="22"/>
  <c r="H289" i="22" s="1"/>
  <c r="D289" i="22"/>
  <c r="C289" i="22"/>
  <c r="B289" i="22"/>
  <c r="S288" i="22"/>
  <c r="G288" i="22"/>
  <c r="H288" i="22" s="1"/>
  <c r="D288" i="22"/>
  <c r="C288" i="22"/>
  <c r="B288" i="22"/>
  <c r="K287" i="22"/>
  <c r="S287" i="22" s="1"/>
  <c r="I287" i="22"/>
  <c r="G287" i="22"/>
  <c r="H287" i="22" s="1"/>
  <c r="D287" i="22"/>
  <c r="C287" i="22"/>
  <c r="B287" i="22"/>
  <c r="L286" i="22"/>
  <c r="S286" i="22" s="1"/>
  <c r="I286" i="22"/>
  <c r="H286" i="22"/>
  <c r="G286" i="22"/>
  <c r="D286" i="22"/>
  <c r="C286" i="22"/>
  <c r="B286" i="22"/>
  <c r="S285" i="22"/>
  <c r="H285" i="22"/>
  <c r="G285" i="22"/>
  <c r="D285" i="22"/>
  <c r="C285" i="22"/>
  <c r="B285" i="22"/>
  <c r="S284" i="22"/>
  <c r="G284" i="22"/>
  <c r="H284" i="22" s="1"/>
  <c r="D284" i="22"/>
  <c r="C284" i="22"/>
  <c r="B284" i="22"/>
  <c r="S283" i="22"/>
  <c r="G283" i="22"/>
  <c r="H283" i="22" s="1"/>
  <c r="D283" i="22"/>
  <c r="C283" i="22"/>
  <c r="B283" i="22"/>
  <c r="N282" i="22"/>
  <c r="S282" i="22" s="1"/>
  <c r="H282" i="22"/>
  <c r="I282" i="22" s="1"/>
  <c r="G282" i="22"/>
  <c r="D282" i="22"/>
  <c r="C282" i="22"/>
  <c r="B282" i="22"/>
  <c r="S281" i="22"/>
  <c r="G281" i="22"/>
  <c r="H281" i="22" s="1"/>
  <c r="D281" i="22"/>
  <c r="C281" i="22"/>
  <c r="B281" i="22"/>
  <c r="S280" i="22"/>
  <c r="G280" i="22"/>
  <c r="H280" i="22" s="1"/>
  <c r="D280" i="22"/>
  <c r="C280" i="22"/>
  <c r="B280" i="22"/>
  <c r="N279" i="22"/>
  <c r="S279" i="22" s="1"/>
  <c r="H279" i="22"/>
  <c r="I279" i="22" s="1"/>
  <c r="G279" i="22"/>
  <c r="D279" i="22"/>
  <c r="C279" i="22"/>
  <c r="B279" i="22"/>
  <c r="S278" i="22"/>
  <c r="G278" i="22"/>
  <c r="H278" i="22" s="1"/>
  <c r="D278" i="22"/>
  <c r="C278" i="22"/>
  <c r="B278" i="22"/>
  <c r="S277" i="22"/>
  <c r="G277" i="22"/>
  <c r="H277" i="22" s="1"/>
  <c r="D277" i="22"/>
  <c r="C277" i="22"/>
  <c r="B277" i="22"/>
  <c r="J276" i="22"/>
  <c r="S276" i="22" s="1"/>
  <c r="I276" i="22"/>
  <c r="H276" i="22"/>
  <c r="G276" i="22"/>
  <c r="D276" i="22"/>
  <c r="C276" i="22"/>
  <c r="B276" i="22"/>
  <c r="S275" i="22"/>
  <c r="H275" i="22"/>
  <c r="I275" i="22" s="1"/>
  <c r="G275" i="22"/>
  <c r="K275" i="22" s="1"/>
  <c r="D275" i="22"/>
  <c r="C275" i="22"/>
  <c r="B275" i="22"/>
  <c r="S274" i="22"/>
  <c r="H274" i="22"/>
  <c r="G274" i="22"/>
  <c r="D274" i="22"/>
  <c r="C274" i="22"/>
  <c r="B274" i="22"/>
  <c r="S273" i="22"/>
  <c r="H273" i="22"/>
  <c r="G273" i="22"/>
  <c r="D273" i="22"/>
  <c r="C273" i="22"/>
  <c r="B273" i="22"/>
  <c r="H272" i="22"/>
  <c r="I272" i="22" s="1"/>
  <c r="G272" i="22"/>
  <c r="M272" i="22" s="1"/>
  <c r="S272" i="22" s="1"/>
  <c r="D272" i="22"/>
  <c r="C272" i="22"/>
  <c r="B272" i="22"/>
  <c r="S271" i="22"/>
  <c r="J271" i="22"/>
  <c r="H271" i="22"/>
  <c r="I271" i="22" s="1"/>
  <c r="G271" i="22"/>
  <c r="D271" i="22"/>
  <c r="C271" i="22"/>
  <c r="B271" i="22"/>
  <c r="S270" i="22"/>
  <c r="G270" i="22"/>
  <c r="H270" i="22" s="1"/>
  <c r="D270" i="22"/>
  <c r="C270" i="22"/>
  <c r="B270" i="22"/>
  <c r="S269" i="22"/>
  <c r="H269" i="22"/>
  <c r="G269" i="22"/>
  <c r="D269" i="22"/>
  <c r="C269" i="22"/>
  <c r="B269" i="22"/>
  <c r="S268" i="22"/>
  <c r="H268" i="22"/>
  <c r="G268" i="22"/>
  <c r="D268" i="22"/>
  <c r="C268" i="22"/>
  <c r="B268" i="22"/>
  <c r="S267" i="22"/>
  <c r="K267" i="22"/>
  <c r="G267" i="22"/>
  <c r="H267" i="22" s="1"/>
  <c r="I267" i="22" s="1"/>
  <c r="D267" i="22"/>
  <c r="C267" i="22"/>
  <c r="B267" i="22"/>
  <c r="S266" i="22"/>
  <c r="H266" i="22"/>
  <c r="G266" i="22"/>
  <c r="D266" i="22"/>
  <c r="C266" i="22"/>
  <c r="B266" i="22"/>
  <c r="S265" i="22"/>
  <c r="L265" i="22"/>
  <c r="H265" i="22"/>
  <c r="I265" i="22" s="1"/>
  <c r="G265" i="22"/>
  <c r="D265" i="22"/>
  <c r="C265" i="22"/>
  <c r="B265" i="22"/>
  <c r="S264" i="22"/>
  <c r="G264" i="22"/>
  <c r="H264" i="22" s="1"/>
  <c r="D264" i="22"/>
  <c r="C264" i="22"/>
  <c r="B264" i="22"/>
  <c r="S263" i="22"/>
  <c r="J263" i="22"/>
  <c r="G263" i="22"/>
  <c r="H263" i="22" s="1"/>
  <c r="I263" i="22" s="1"/>
  <c r="D263" i="22"/>
  <c r="C263" i="22"/>
  <c r="B263" i="22"/>
  <c r="S262" i="22"/>
  <c r="H262" i="22"/>
  <c r="G262" i="22"/>
  <c r="D262" i="22"/>
  <c r="C262" i="22"/>
  <c r="B262" i="22"/>
  <c r="S261" i="22"/>
  <c r="G261" i="22"/>
  <c r="H261" i="22" s="1"/>
  <c r="D261" i="22"/>
  <c r="C261" i="22"/>
  <c r="B261" i="22"/>
  <c r="S260" i="22"/>
  <c r="H260" i="22"/>
  <c r="G260" i="22"/>
  <c r="D260" i="22"/>
  <c r="C260" i="22"/>
  <c r="B260" i="22"/>
  <c r="S259" i="22"/>
  <c r="H259" i="22"/>
  <c r="G259" i="22"/>
  <c r="D259" i="22"/>
  <c r="C259" i="22"/>
  <c r="B259" i="22"/>
  <c r="S258" i="22"/>
  <c r="H258" i="22"/>
  <c r="G258" i="22"/>
  <c r="D258" i="22"/>
  <c r="C258" i="22"/>
  <c r="B258" i="22"/>
  <c r="S257" i="22"/>
  <c r="I257" i="22"/>
  <c r="H257" i="22"/>
  <c r="G257" i="22"/>
  <c r="J257" i="22" s="1"/>
  <c r="D257" i="22"/>
  <c r="C257" i="22"/>
  <c r="B257" i="22"/>
  <c r="S256" i="22"/>
  <c r="J256" i="22"/>
  <c r="H256" i="22"/>
  <c r="I256" i="22" s="1"/>
  <c r="G256" i="22"/>
  <c r="D256" i="22"/>
  <c r="C256" i="22"/>
  <c r="B256" i="22"/>
  <c r="S255" i="22"/>
  <c r="G255" i="22"/>
  <c r="H255" i="22" s="1"/>
  <c r="D255" i="22"/>
  <c r="C255" i="22"/>
  <c r="B255" i="22"/>
  <c r="J254" i="22"/>
  <c r="S254" i="22" s="1"/>
  <c r="G254" i="22"/>
  <c r="H254" i="22" s="1"/>
  <c r="I254" i="22" s="1"/>
  <c r="D254" i="22"/>
  <c r="C254" i="22"/>
  <c r="B254" i="22"/>
  <c r="G253" i="22"/>
  <c r="D253" i="22"/>
  <c r="C253" i="22"/>
  <c r="B253" i="22"/>
  <c r="G252" i="22"/>
  <c r="H252" i="22" s="1"/>
  <c r="I252" i="22" s="1"/>
  <c r="D252" i="22"/>
  <c r="C252" i="22"/>
  <c r="B252" i="22"/>
  <c r="S251" i="22"/>
  <c r="G251" i="22"/>
  <c r="H251" i="22" s="1"/>
  <c r="D251" i="22"/>
  <c r="C251" i="22"/>
  <c r="B251" i="22"/>
  <c r="S250" i="22"/>
  <c r="G250" i="22"/>
  <c r="H250" i="22" s="1"/>
  <c r="D250" i="22"/>
  <c r="C250" i="22"/>
  <c r="B250" i="22"/>
  <c r="S249" i="22"/>
  <c r="G249" i="22"/>
  <c r="H249" i="22" s="1"/>
  <c r="D249" i="22"/>
  <c r="C249" i="22"/>
  <c r="B249" i="22"/>
  <c r="S248" i="22"/>
  <c r="G248" i="22"/>
  <c r="H248" i="22" s="1"/>
  <c r="D248" i="22"/>
  <c r="C248" i="22"/>
  <c r="B248" i="22"/>
  <c r="G247" i="22"/>
  <c r="D247" i="22"/>
  <c r="C247" i="22"/>
  <c r="B247" i="22"/>
  <c r="S246" i="22"/>
  <c r="J246" i="22"/>
  <c r="G246" i="22"/>
  <c r="H246" i="22" s="1"/>
  <c r="I246" i="22" s="1"/>
  <c r="D246" i="22"/>
  <c r="C246" i="22"/>
  <c r="B246" i="22"/>
  <c r="S245" i="22"/>
  <c r="G245" i="22"/>
  <c r="H245" i="22" s="1"/>
  <c r="D245" i="22"/>
  <c r="C245" i="22"/>
  <c r="B245" i="22"/>
  <c r="L244" i="22"/>
  <c r="S244" i="22" s="1"/>
  <c r="I244" i="22"/>
  <c r="H244" i="22"/>
  <c r="G244" i="22"/>
  <c r="D244" i="22"/>
  <c r="C244" i="22"/>
  <c r="B244" i="22"/>
  <c r="S243" i="22"/>
  <c r="I243" i="22"/>
  <c r="H243" i="22"/>
  <c r="G243" i="22"/>
  <c r="J243" i="22" s="1"/>
  <c r="D243" i="22"/>
  <c r="C243" i="22"/>
  <c r="B243" i="22"/>
  <c r="S242" i="22"/>
  <c r="H242" i="22"/>
  <c r="G242" i="22"/>
  <c r="D242" i="22"/>
  <c r="C242" i="22"/>
  <c r="B242" i="22"/>
  <c r="S241" i="22"/>
  <c r="H241" i="22"/>
  <c r="G241" i="22"/>
  <c r="D241" i="22"/>
  <c r="C241" i="22"/>
  <c r="B241" i="22"/>
  <c r="I240" i="22"/>
  <c r="H240" i="22"/>
  <c r="G240" i="22"/>
  <c r="L240" i="22" s="1"/>
  <c r="S240" i="22" s="1"/>
  <c r="D240" i="22"/>
  <c r="C240" i="22"/>
  <c r="B240" i="22"/>
  <c r="S239" i="22"/>
  <c r="K239" i="22"/>
  <c r="H239" i="22"/>
  <c r="I239" i="22" s="1"/>
  <c r="G239" i="22"/>
  <c r="D239" i="22"/>
  <c r="C239" i="22"/>
  <c r="B239" i="22"/>
  <c r="S238" i="22"/>
  <c r="G238" i="22"/>
  <c r="H238" i="22" s="1"/>
  <c r="D238" i="22"/>
  <c r="C238" i="22"/>
  <c r="B238" i="22"/>
  <c r="S237" i="22"/>
  <c r="H237" i="22"/>
  <c r="G237" i="22"/>
  <c r="D237" i="22"/>
  <c r="C237" i="22"/>
  <c r="B237" i="22"/>
  <c r="S236" i="22"/>
  <c r="J236" i="22"/>
  <c r="H236" i="22"/>
  <c r="I236" i="22" s="1"/>
  <c r="G236" i="22"/>
  <c r="D236" i="22"/>
  <c r="C236" i="22"/>
  <c r="B236" i="22"/>
  <c r="G235" i="22"/>
  <c r="K235" i="22" s="1"/>
  <c r="S235" i="22" s="1"/>
  <c r="D235" i="22"/>
  <c r="C235" i="22"/>
  <c r="B235" i="22"/>
  <c r="S234" i="22"/>
  <c r="G234" i="22"/>
  <c r="H234" i="22" s="1"/>
  <c r="D234" i="22"/>
  <c r="C234" i="22"/>
  <c r="B234" i="22"/>
  <c r="G233" i="22"/>
  <c r="D233" i="22"/>
  <c r="C233" i="22"/>
  <c r="B233" i="22"/>
  <c r="G232" i="22"/>
  <c r="H232" i="22" s="1"/>
  <c r="I232" i="22" s="1"/>
  <c r="D232" i="22"/>
  <c r="C232" i="22"/>
  <c r="B232" i="22"/>
  <c r="S231" i="22"/>
  <c r="G231" i="22"/>
  <c r="H231" i="22" s="1"/>
  <c r="D231" i="22"/>
  <c r="C231" i="22"/>
  <c r="B231" i="22"/>
  <c r="L230" i="22"/>
  <c r="S230" i="22" s="1"/>
  <c r="H230" i="22"/>
  <c r="I230" i="22" s="1"/>
  <c r="G230" i="22"/>
  <c r="D230" i="22"/>
  <c r="C230" i="22"/>
  <c r="B230" i="22"/>
  <c r="S229" i="22"/>
  <c r="I229" i="22"/>
  <c r="H229" i="22"/>
  <c r="G229" i="22"/>
  <c r="J229" i="22" s="1"/>
  <c r="D229" i="22"/>
  <c r="C229" i="22"/>
  <c r="B229" i="22"/>
  <c r="S228" i="22"/>
  <c r="J228" i="22"/>
  <c r="H228" i="22"/>
  <c r="I228" i="22" s="1"/>
  <c r="G228" i="22"/>
  <c r="D228" i="22"/>
  <c r="C228" i="22"/>
  <c r="B228" i="22"/>
  <c r="S227" i="22"/>
  <c r="G227" i="22"/>
  <c r="H227" i="22" s="1"/>
  <c r="D227" i="22"/>
  <c r="C227" i="22"/>
  <c r="B227" i="22"/>
  <c r="J226" i="22"/>
  <c r="S226" i="22" s="1"/>
  <c r="G226" i="22"/>
  <c r="H226" i="22" s="1"/>
  <c r="I226" i="22" s="1"/>
  <c r="D226" i="22"/>
  <c r="C226" i="22"/>
  <c r="B226" i="22"/>
  <c r="G225" i="22"/>
  <c r="D225" i="22"/>
  <c r="C225" i="22"/>
  <c r="B225" i="22"/>
  <c r="S224" i="22"/>
  <c r="G224" i="22"/>
  <c r="H224" i="22" s="1"/>
  <c r="D224" i="22"/>
  <c r="C224" i="22"/>
  <c r="B224" i="22"/>
  <c r="G223" i="22"/>
  <c r="D223" i="22"/>
  <c r="C223" i="22"/>
  <c r="B223" i="22"/>
  <c r="J222" i="22"/>
  <c r="S222" i="22" s="1"/>
  <c r="I222" i="22"/>
  <c r="H222" i="22"/>
  <c r="G222" i="22"/>
  <c r="D222" i="22"/>
  <c r="C222" i="22"/>
  <c r="B222" i="22"/>
  <c r="S221" i="22"/>
  <c r="G221" i="22"/>
  <c r="H221" i="22" s="1"/>
  <c r="D221" i="22"/>
  <c r="C221" i="22"/>
  <c r="B221" i="22"/>
  <c r="S220" i="22"/>
  <c r="G220" i="22"/>
  <c r="H220" i="22" s="1"/>
  <c r="D220" i="22"/>
  <c r="C220" i="22"/>
  <c r="B220" i="22"/>
  <c r="L219" i="22"/>
  <c r="S219" i="22" s="1"/>
  <c r="I219" i="22"/>
  <c r="H219" i="22"/>
  <c r="G219" i="22"/>
  <c r="D219" i="22"/>
  <c r="C219" i="22"/>
  <c r="B219" i="22"/>
  <c r="S218" i="22"/>
  <c r="G218" i="22"/>
  <c r="H218" i="22" s="1"/>
  <c r="D218" i="22"/>
  <c r="C218" i="22"/>
  <c r="B218" i="22"/>
  <c r="J217" i="22"/>
  <c r="S217" i="22" s="1"/>
  <c r="I217" i="22"/>
  <c r="H217" i="22"/>
  <c r="G217" i="22"/>
  <c r="D217" i="22"/>
  <c r="C217" i="22"/>
  <c r="B217" i="22"/>
  <c r="S216" i="22"/>
  <c r="H216" i="22"/>
  <c r="G216" i="22"/>
  <c r="D216" i="22"/>
  <c r="C216" i="22"/>
  <c r="B216" i="22"/>
  <c r="S215" i="22"/>
  <c r="H215" i="22"/>
  <c r="I215" i="22" s="1"/>
  <c r="G215" i="22"/>
  <c r="P215" i="22" s="1"/>
  <c r="D215" i="22"/>
  <c r="C215" i="22"/>
  <c r="B215" i="22"/>
  <c r="S214" i="22"/>
  <c r="H214" i="22"/>
  <c r="G214" i="22"/>
  <c r="D214" i="22"/>
  <c r="C214" i="22"/>
  <c r="B214" i="22"/>
  <c r="S213" i="22"/>
  <c r="H213" i="22"/>
  <c r="G213" i="22"/>
  <c r="D213" i="22"/>
  <c r="C213" i="22"/>
  <c r="B213" i="22"/>
  <c r="S212" i="22"/>
  <c r="I212" i="22"/>
  <c r="H212" i="22"/>
  <c r="G212" i="22"/>
  <c r="L212" i="22" s="1"/>
  <c r="D212" i="22"/>
  <c r="C212" i="22"/>
  <c r="B212" i="22"/>
  <c r="S211" i="22"/>
  <c r="H211" i="22"/>
  <c r="G211" i="22"/>
  <c r="D211" i="22"/>
  <c r="C211" i="22"/>
  <c r="B211" i="22"/>
  <c r="G210" i="22"/>
  <c r="D210" i="22"/>
  <c r="C210" i="22"/>
  <c r="B210" i="22"/>
  <c r="M209" i="22"/>
  <c r="S209" i="22" s="1"/>
  <c r="G209" i="22"/>
  <c r="H209" i="22" s="1"/>
  <c r="I209" i="22" s="1"/>
  <c r="D209" i="22"/>
  <c r="C209" i="22"/>
  <c r="B209" i="22"/>
  <c r="S208" i="22"/>
  <c r="H208" i="22"/>
  <c r="G208" i="22"/>
  <c r="D208" i="22"/>
  <c r="C208" i="22"/>
  <c r="B208" i="22"/>
  <c r="S207" i="22"/>
  <c r="G207" i="22"/>
  <c r="H207" i="22" s="1"/>
  <c r="D207" i="22"/>
  <c r="C207" i="22"/>
  <c r="B207" i="22"/>
  <c r="S206" i="22"/>
  <c r="H206" i="22"/>
  <c r="G206" i="22"/>
  <c r="D206" i="22"/>
  <c r="C206" i="22"/>
  <c r="B206" i="22"/>
  <c r="S205" i="22"/>
  <c r="J205" i="22"/>
  <c r="H205" i="22"/>
  <c r="I205" i="22" s="1"/>
  <c r="G205" i="22"/>
  <c r="D205" i="22"/>
  <c r="C205" i="22"/>
  <c r="B205" i="22"/>
  <c r="G204" i="22"/>
  <c r="K204" i="22" s="1"/>
  <c r="S204" i="22" s="1"/>
  <c r="D204" i="22"/>
  <c r="C204" i="22"/>
  <c r="B204" i="22"/>
  <c r="S203" i="22"/>
  <c r="G203" i="22"/>
  <c r="H203" i="22" s="1"/>
  <c r="D203" i="22"/>
  <c r="C203" i="22"/>
  <c r="B203" i="22"/>
  <c r="S202" i="22"/>
  <c r="H202" i="22"/>
  <c r="G202" i="22"/>
  <c r="D202" i="22"/>
  <c r="C202" i="22"/>
  <c r="B202" i="22"/>
  <c r="G201" i="22"/>
  <c r="K201" i="22" s="1"/>
  <c r="S201" i="22" s="1"/>
  <c r="D201" i="22"/>
  <c r="C201" i="22"/>
  <c r="B201" i="22"/>
  <c r="S200" i="22"/>
  <c r="G200" i="22"/>
  <c r="H200" i="22" s="1"/>
  <c r="D200" i="22"/>
  <c r="C200" i="22"/>
  <c r="B200" i="22"/>
  <c r="G199" i="22"/>
  <c r="D199" i="22"/>
  <c r="C199" i="22"/>
  <c r="B199" i="22"/>
  <c r="S198" i="22"/>
  <c r="G198" i="22"/>
  <c r="H198" i="22" s="1"/>
  <c r="D198" i="22"/>
  <c r="C198" i="22"/>
  <c r="B198" i="22"/>
  <c r="G197" i="22"/>
  <c r="D197" i="22"/>
  <c r="C197" i="22"/>
  <c r="B197" i="22"/>
  <c r="S196" i="22"/>
  <c r="G196" i="22"/>
  <c r="H196" i="22" s="1"/>
  <c r="D196" i="22"/>
  <c r="C196" i="22"/>
  <c r="B196" i="22"/>
  <c r="S195" i="22"/>
  <c r="K195" i="22"/>
  <c r="G195" i="22"/>
  <c r="H195" i="22" s="1"/>
  <c r="I195" i="22" s="1"/>
  <c r="D195" i="22"/>
  <c r="C195" i="22"/>
  <c r="B195" i="22"/>
  <c r="S194" i="22"/>
  <c r="G194" i="22"/>
  <c r="H194" i="22" s="1"/>
  <c r="D194" i="22"/>
  <c r="C194" i="22"/>
  <c r="B194" i="22"/>
  <c r="M193" i="22"/>
  <c r="S193" i="22" s="1"/>
  <c r="I193" i="22"/>
  <c r="H193" i="22"/>
  <c r="G193" i="22"/>
  <c r="D193" i="22"/>
  <c r="C193" i="22"/>
  <c r="B193" i="22"/>
  <c r="S192" i="22"/>
  <c r="G192" i="22"/>
  <c r="H192" i="22" s="1"/>
  <c r="D192" i="22"/>
  <c r="C192" i="22"/>
  <c r="B192" i="22"/>
  <c r="S191" i="22"/>
  <c r="G191" i="22"/>
  <c r="H191" i="22" s="1"/>
  <c r="D191" i="22"/>
  <c r="C191" i="22"/>
  <c r="B191" i="22"/>
  <c r="S190" i="22"/>
  <c r="G190" i="22"/>
  <c r="H190" i="22" s="1"/>
  <c r="D190" i="22"/>
  <c r="C190" i="22"/>
  <c r="B190" i="22"/>
  <c r="S189" i="22"/>
  <c r="G189" i="22"/>
  <c r="H189" i="22" s="1"/>
  <c r="D189" i="22"/>
  <c r="C189" i="22"/>
  <c r="B189" i="22"/>
  <c r="G188" i="22"/>
  <c r="D188" i="22"/>
  <c r="C188" i="22"/>
  <c r="B188" i="22"/>
  <c r="S187" i="22"/>
  <c r="G187" i="22"/>
  <c r="H187" i="22" s="1"/>
  <c r="D187" i="22"/>
  <c r="C187" i="22"/>
  <c r="B187" i="22"/>
  <c r="G186" i="22"/>
  <c r="H186" i="22" s="1"/>
  <c r="I186" i="22" s="1"/>
  <c r="D186" i="22"/>
  <c r="C186" i="22"/>
  <c r="B186" i="22"/>
  <c r="S185" i="22"/>
  <c r="G185" i="22"/>
  <c r="H185" i="22" s="1"/>
  <c r="D185" i="22"/>
  <c r="C185" i="22"/>
  <c r="B185" i="22"/>
  <c r="S184" i="22"/>
  <c r="G184" i="22"/>
  <c r="H184" i="22" s="1"/>
  <c r="D184" i="22"/>
  <c r="C184" i="22"/>
  <c r="B184" i="22"/>
  <c r="S183" i="22"/>
  <c r="G183" i="22"/>
  <c r="H183" i="22" s="1"/>
  <c r="D183" i="22"/>
  <c r="C183" i="22"/>
  <c r="B183" i="22"/>
  <c r="S182" i="22"/>
  <c r="G182" i="22"/>
  <c r="H182" i="22" s="1"/>
  <c r="D182" i="22"/>
  <c r="C182" i="22"/>
  <c r="B182" i="22"/>
  <c r="S181" i="22"/>
  <c r="H181" i="22"/>
  <c r="G181" i="22"/>
  <c r="D181" i="22"/>
  <c r="C181" i="22"/>
  <c r="B181" i="22"/>
  <c r="H180" i="22"/>
  <c r="I180" i="22" s="1"/>
  <c r="G180" i="22"/>
  <c r="L180" i="22" s="1"/>
  <c r="S180" i="22" s="1"/>
  <c r="D180" i="22"/>
  <c r="C180" i="22"/>
  <c r="B180" i="22"/>
  <c r="S179" i="22"/>
  <c r="G179" i="22"/>
  <c r="H179" i="22" s="1"/>
  <c r="D179" i="22"/>
  <c r="C179" i="22"/>
  <c r="B179" i="22"/>
  <c r="S178" i="22"/>
  <c r="H178" i="22"/>
  <c r="G178" i="22"/>
  <c r="D178" i="22"/>
  <c r="C178" i="22"/>
  <c r="B178" i="22"/>
  <c r="S177" i="22"/>
  <c r="G177" i="22"/>
  <c r="H177" i="22" s="1"/>
  <c r="D177" i="22"/>
  <c r="C177" i="22"/>
  <c r="B177" i="22"/>
  <c r="S176" i="22"/>
  <c r="H176" i="22"/>
  <c r="G176" i="22"/>
  <c r="D176" i="22"/>
  <c r="C176" i="22"/>
  <c r="B176" i="22"/>
  <c r="S175" i="22"/>
  <c r="H175" i="22"/>
  <c r="G175" i="22"/>
  <c r="D175" i="22"/>
  <c r="C175" i="22"/>
  <c r="B175" i="22"/>
  <c r="G174" i="22"/>
  <c r="D174" i="22"/>
  <c r="C174" i="22"/>
  <c r="B174" i="22"/>
  <c r="S173" i="22"/>
  <c r="H173" i="22"/>
  <c r="G173" i="22"/>
  <c r="D173" i="22"/>
  <c r="C173" i="22"/>
  <c r="B173" i="22"/>
  <c r="S172" i="22"/>
  <c r="H172" i="22"/>
  <c r="G172" i="22"/>
  <c r="D172" i="22"/>
  <c r="C172" i="22"/>
  <c r="B172" i="22"/>
  <c r="S171" i="22"/>
  <c r="H171" i="22"/>
  <c r="G171" i="22"/>
  <c r="D171" i="22"/>
  <c r="C171" i="22"/>
  <c r="B171" i="22"/>
  <c r="S170" i="22"/>
  <c r="G170" i="22"/>
  <c r="H170" i="22" s="1"/>
  <c r="D170" i="22"/>
  <c r="C170" i="22"/>
  <c r="B170" i="22"/>
  <c r="S169" i="22"/>
  <c r="G169" i="22"/>
  <c r="H169" i="22" s="1"/>
  <c r="D169" i="22"/>
  <c r="C169" i="22"/>
  <c r="B169" i="22"/>
  <c r="S168" i="22"/>
  <c r="G168" i="22"/>
  <c r="H168" i="22" s="1"/>
  <c r="D168" i="22"/>
  <c r="C168" i="22"/>
  <c r="B168" i="22"/>
  <c r="S167" i="22"/>
  <c r="H167" i="22"/>
  <c r="G167" i="22"/>
  <c r="D167" i="22"/>
  <c r="C167" i="22"/>
  <c r="B167" i="22"/>
  <c r="S166" i="22"/>
  <c r="G166" i="22"/>
  <c r="H166" i="22" s="1"/>
  <c r="D166" i="22"/>
  <c r="C166" i="22"/>
  <c r="B166" i="22"/>
  <c r="G165" i="22"/>
  <c r="D165" i="22"/>
  <c r="C165" i="22"/>
  <c r="B165" i="22"/>
  <c r="S164" i="22"/>
  <c r="H164" i="22"/>
  <c r="G164" i="22"/>
  <c r="D164" i="22"/>
  <c r="C164" i="22"/>
  <c r="B164" i="22"/>
  <c r="S163" i="22"/>
  <c r="G163" i="22"/>
  <c r="H163" i="22" s="1"/>
  <c r="D163" i="22"/>
  <c r="C163" i="22"/>
  <c r="B163" i="22"/>
  <c r="S162" i="22"/>
  <c r="H162" i="22"/>
  <c r="G162" i="22"/>
  <c r="D162" i="22"/>
  <c r="C162" i="22"/>
  <c r="B162" i="22"/>
  <c r="S161" i="22"/>
  <c r="G161" i="22"/>
  <c r="H161" i="22" s="1"/>
  <c r="D161" i="22"/>
  <c r="C161" i="22"/>
  <c r="B161" i="22"/>
  <c r="S160" i="22"/>
  <c r="H160" i="22"/>
  <c r="G160" i="22"/>
  <c r="D160" i="22"/>
  <c r="C160" i="22"/>
  <c r="B160" i="22"/>
  <c r="S159" i="22"/>
  <c r="H159" i="22"/>
  <c r="G159" i="22"/>
  <c r="D159" i="22"/>
  <c r="C159" i="22"/>
  <c r="B159" i="22"/>
  <c r="S158" i="22"/>
  <c r="H158" i="22"/>
  <c r="G158" i="22"/>
  <c r="D158" i="22"/>
  <c r="C158" i="22"/>
  <c r="B158" i="22"/>
  <c r="S157" i="22"/>
  <c r="J157" i="22"/>
  <c r="I157" i="22"/>
  <c r="H157" i="22"/>
  <c r="G157" i="22"/>
  <c r="D157" i="22"/>
  <c r="C157" i="22"/>
  <c r="B157" i="22"/>
  <c r="S156" i="22"/>
  <c r="L156" i="22"/>
  <c r="H156" i="22"/>
  <c r="I156" i="22" s="1"/>
  <c r="G156" i="22"/>
  <c r="D156" i="22"/>
  <c r="C156" i="22"/>
  <c r="B156" i="22"/>
  <c r="S155" i="22"/>
  <c r="G155" i="22"/>
  <c r="H155" i="22" s="1"/>
  <c r="D155" i="22"/>
  <c r="C155" i="22"/>
  <c r="B155" i="22"/>
  <c r="S154" i="22"/>
  <c r="H154" i="22"/>
  <c r="G154" i="22"/>
  <c r="D154" i="22"/>
  <c r="C154" i="22"/>
  <c r="B154" i="22"/>
  <c r="S153" i="22"/>
  <c r="H153" i="22"/>
  <c r="G153" i="22"/>
  <c r="D153" i="22"/>
  <c r="C153" i="22"/>
  <c r="B153" i="22"/>
  <c r="S152" i="22"/>
  <c r="H152" i="22"/>
  <c r="G152" i="22"/>
  <c r="D152" i="22"/>
  <c r="C152" i="22"/>
  <c r="B152" i="22"/>
  <c r="S151" i="22"/>
  <c r="G151" i="22"/>
  <c r="H151" i="22" s="1"/>
  <c r="D151" i="22"/>
  <c r="C151" i="22"/>
  <c r="B151" i="22"/>
  <c r="R150" i="22"/>
  <c r="S150" i="22" s="1"/>
  <c r="I150" i="22"/>
  <c r="H150" i="22"/>
  <c r="G150" i="22"/>
  <c r="D150" i="22"/>
  <c r="C150" i="22"/>
  <c r="B150" i="22"/>
  <c r="S149" i="22"/>
  <c r="H149" i="22"/>
  <c r="G149" i="22"/>
  <c r="D149" i="22"/>
  <c r="C149" i="22"/>
  <c r="B149" i="22"/>
  <c r="S148" i="22"/>
  <c r="N148" i="22"/>
  <c r="H148" i="22"/>
  <c r="I148" i="22" s="1"/>
  <c r="G148" i="22"/>
  <c r="D148" i="22"/>
  <c r="C148" i="22"/>
  <c r="B148" i="22"/>
  <c r="S147" i="22"/>
  <c r="H147" i="22"/>
  <c r="G147" i="22"/>
  <c r="D147" i="22"/>
  <c r="C147" i="22"/>
  <c r="B147" i="22"/>
  <c r="S146" i="22"/>
  <c r="H146" i="22"/>
  <c r="G146" i="22"/>
  <c r="D146" i="22"/>
  <c r="C146" i="22"/>
  <c r="B146" i="22"/>
  <c r="S145" i="22"/>
  <c r="J145" i="22"/>
  <c r="H145" i="22"/>
  <c r="I145" i="22" s="1"/>
  <c r="G145" i="22"/>
  <c r="D145" i="22"/>
  <c r="C145" i="22"/>
  <c r="B145" i="22"/>
  <c r="S144" i="22"/>
  <c r="N144" i="22"/>
  <c r="H144" i="22"/>
  <c r="I144" i="22" s="1"/>
  <c r="G144" i="22"/>
  <c r="D144" i="22"/>
  <c r="C144" i="22"/>
  <c r="B144" i="22"/>
  <c r="S143" i="22"/>
  <c r="G143" i="22"/>
  <c r="H143" i="22" s="1"/>
  <c r="D143" i="22"/>
  <c r="C143" i="22"/>
  <c r="B143" i="22"/>
  <c r="K142" i="22"/>
  <c r="S142" i="22" s="1"/>
  <c r="G142" i="22"/>
  <c r="H142" i="22" s="1"/>
  <c r="I142" i="22" s="1"/>
  <c r="D142" i="22"/>
  <c r="C142" i="22"/>
  <c r="B142" i="22"/>
  <c r="S141" i="22"/>
  <c r="H141" i="22"/>
  <c r="G141" i="22"/>
  <c r="D141" i="22"/>
  <c r="C141" i="22"/>
  <c r="B141" i="22"/>
  <c r="S140" i="22"/>
  <c r="G140" i="22"/>
  <c r="H140" i="22" s="1"/>
  <c r="D140" i="22"/>
  <c r="C140" i="22"/>
  <c r="B140" i="22"/>
  <c r="S139" i="22"/>
  <c r="L139" i="22"/>
  <c r="G139" i="22"/>
  <c r="H139" i="22" s="1"/>
  <c r="I139" i="22" s="1"/>
  <c r="D139" i="22"/>
  <c r="C139" i="22"/>
  <c r="B139" i="22"/>
  <c r="S138" i="22"/>
  <c r="H138" i="22"/>
  <c r="G138" i="22"/>
  <c r="D138" i="22"/>
  <c r="C138" i="22"/>
  <c r="B138" i="22"/>
  <c r="S137" i="22"/>
  <c r="G137" i="22"/>
  <c r="H137" i="22" s="1"/>
  <c r="D137" i="22"/>
  <c r="C137" i="22"/>
  <c r="B137" i="22"/>
  <c r="S136" i="22"/>
  <c r="H136" i="22"/>
  <c r="G136" i="22"/>
  <c r="D136" i="22"/>
  <c r="C136" i="22"/>
  <c r="B136" i="22"/>
  <c r="S135" i="22"/>
  <c r="J135" i="22"/>
  <c r="H135" i="22"/>
  <c r="I135" i="22" s="1"/>
  <c r="G135" i="22"/>
  <c r="D135" i="22"/>
  <c r="C135" i="22"/>
  <c r="B135" i="22"/>
  <c r="G134" i="22"/>
  <c r="L134" i="22" s="1"/>
  <c r="S134" i="22" s="1"/>
  <c r="D134" i="22"/>
  <c r="C134" i="22"/>
  <c r="B134" i="22"/>
  <c r="S133" i="22"/>
  <c r="G133" i="22"/>
  <c r="H133" i="22" s="1"/>
  <c r="D133" i="22"/>
  <c r="C133" i="22"/>
  <c r="B133" i="22"/>
  <c r="S132" i="22"/>
  <c r="H132" i="22"/>
  <c r="G132" i="22"/>
  <c r="D132" i="22"/>
  <c r="C132" i="22"/>
  <c r="B132" i="22"/>
  <c r="S131" i="22"/>
  <c r="G131" i="22"/>
  <c r="H131" i="22" s="1"/>
  <c r="D131" i="22"/>
  <c r="C131" i="22"/>
  <c r="B131" i="22"/>
  <c r="J130" i="22"/>
  <c r="S130" i="22" s="1"/>
  <c r="G130" i="22"/>
  <c r="H130" i="22" s="1"/>
  <c r="I130" i="22" s="1"/>
  <c r="D130" i="22"/>
  <c r="C130" i="22"/>
  <c r="B130" i="22"/>
  <c r="G129" i="22"/>
  <c r="D129" i="22"/>
  <c r="C129" i="22"/>
  <c r="B129" i="22"/>
  <c r="S128" i="22"/>
  <c r="G128" i="22"/>
  <c r="H128" i="22" s="1"/>
  <c r="D128" i="22"/>
  <c r="C128" i="22"/>
  <c r="B128" i="22"/>
  <c r="H127" i="22"/>
  <c r="I127" i="22" s="1"/>
  <c r="G127" i="22"/>
  <c r="K127" i="22" s="1"/>
  <c r="S127" i="22" s="1"/>
  <c r="D127" i="22"/>
  <c r="C127" i="22"/>
  <c r="B127" i="22"/>
  <c r="S126" i="22"/>
  <c r="G126" i="22"/>
  <c r="H126" i="22" s="1"/>
  <c r="D126" i="22"/>
  <c r="C126" i="22"/>
  <c r="B126" i="22"/>
  <c r="S125" i="22"/>
  <c r="G125" i="22"/>
  <c r="H125" i="22" s="1"/>
  <c r="D125" i="22"/>
  <c r="C125" i="22"/>
  <c r="B125" i="22"/>
  <c r="S124" i="22"/>
  <c r="G124" i="22"/>
  <c r="H124" i="22" s="1"/>
  <c r="D124" i="22"/>
  <c r="C124" i="22"/>
  <c r="B124" i="22"/>
  <c r="S123" i="22"/>
  <c r="H123" i="22"/>
  <c r="G123" i="22"/>
  <c r="D123" i="22"/>
  <c r="C123" i="22"/>
  <c r="B123" i="22"/>
  <c r="S122" i="22"/>
  <c r="G122" i="22"/>
  <c r="H122" i="22" s="1"/>
  <c r="D122" i="22"/>
  <c r="C122" i="22"/>
  <c r="B122" i="22"/>
  <c r="S121" i="22"/>
  <c r="K121" i="22"/>
  <c r="G121" i="22"/>
  <c r="H121" i="22" s="1"/>
  <c r="I121" i="22" s="1"/>
  <c r="D121" i="22"/>
  <c r="C121" i="22"/>
  <c r="B121" i="22"/>
  <c r="G120" i="22"/>
  <c r="D120" i="22"/>
  <c r="C120" i="22"/>
  <c r="B120" i="22"/>
  <c r="S119" i="22"/>
  <c r="G119" i="22"/>
  <c r="H119" i="22" s="1"/>
  <c r="D119" i="22"/>
  <c r="C119" i="22"/>
  <c r="B119" i="22"/>
  <c r="S118" i="22"/>
  <c r="G118" i="22"/>
  <c r="H118" i="22" s="1"/>
  <c r="D118" i="22"/>
  <c r="C118" i="22"/>
  <c r="B118" i="22"/>
  <c r="G117" i="22"/>
  <c r="D117" i="22"/>
  <c r="C117" i="22"/>
  <c r="B117" i="22"/>
  <c r="S116" i="22"/>
  <c r="H116" i="22"/>
  <c r="G116" i="22"/>
  <c r="D116" i="22"/>
  <c r="C116" i="22"/>
  <c r="B116" i="22"/>
  <c r="S115" i="22"/>
  <c r="G115" i="22"/>
  <c r="H115" i="22" s="1"/>
  <c r="D115" i="22"/>
  <c r="C115" i="22"/>
  <c r="B115" i="22"/>
  <c r="G114" i="22"/>
  <c r="D114" i="22"/>
  <c r="C114" i="22"/>
  <c r="B114" i="22"/>
  <c r="S113" i="22"/>
  <c r="H113" i="22"/>
  <c r="G113" i="22"/>
  <c r="D113" i="22"/>
  <c r="C113" i="22"/>
  <c r="B113" i="22"/>
  <c r="S112" i="22"/>
  <c r="G112" i="22"/>
  <c r="H112" i="22" s="1"/>
  <c r="D112" i="22"/>
  <c r="C112" i="22"/>
  <c r="B112" i="22"/>
  <c r="S111" i="22"/>
  <c r="H111" i="22"/>
  <c r="G111" i="22"/>
  <c r="D111" i="22"/>
  <c r="C111" i="22"/>
  <c r="B111" i="22"/>
  <c r="S110" i="22"/>
  <c r="G110" i="22"/>
  <c r="H110" i="22" s="1"/>
  <c r="D110" i="22"/>
  <c r="C110" i="22"/>
  <c r="B110" i="22"/>
  <c r="S109" i="22"/>
  <c r="H109" i="22"/>
  <c r="G109" i="22"/>
  <c r="D109" i="22"/>
  <c r="C109" i="22"/>
  <c r="B109" i="22"/>
  <c r="S108" i="22"/>
  <c r="H108" i="22"/>
  <c r="G108" i="22"/>
  <c r="D108" i="22"/>
  <c r="C108" i="22"/>
  <c r="B108" i="22"/>
  <c r="J107" i="22"/>
  <c r="S107" i="22" s="1"/>
  <c r="G107" i="22"/>
  <c r="H107" i="22" s="1"/>
  <c r="I107" i="22" s="1"/>
  <c r="D107" i="22"/>
  <c r="C107" i="22"/>
  <c r="B107" i="22"/>
  <c r="S106" i="22"/>
  <c r="H106" i="22"/>
  <c r="G106" i="22"/>
  <c r="D106" i="22"/>
  <c r="C106" i="22"/>
  <c r="B106" i="22"/>
  <c r="S105" i="22"/>
  <c r="H105" i="22"/>
  <c r="G105" i="22"/>
  <c r="D105" i="22"/>
  <c r="C105" i="22"/>
  <c r="B105" i="22"/>
  <c r="S104" i="22"/>
  <c r="H104" i="22"/>
  <c r="G104" i="22"/>
  <c r="D104" i="22"/>
  <c r="C104" i="22"/>
  <c r="B104" i="22"/>
  <c r="S103" i="22"/>
  <c r="L103" i="22"/>
  <c r="I103" i="22"/>
  <c r="H103" i="22"/>
  <c r="G103" i="22"/>
  <c r="D103" i="22"/>
  <c r="C103" i="22"/>
  <c r="B103" i="22"/>
  <c r="S102" i="22"/>
  <c r="L102" i="22"/>
  <c r="H102" i="22"/>
  <c r="I102" i="22" s="1"/>
  <c r="G102" i="22"/>
  <c r="D102" i="22"/>
  <c r="C102" i="22"/>
  <c r="B102" i="22"/>
  <c r="S101" i="22"/>
  <c r="G101" i="22"/>
  <c r="H101" i="22" s="1"/>
  <c r="D101" i="22"/>
  <c r="C101" i="22"/>
  <c r="B101" i="22"/>
  <c r="S100" i="22"/>
  <c r="H100" i="22"/>
  <c r="G100" i="22"/>
  <c r="D100" i="22"/>
  <c r="C100" i="22"/>
  <c r="B100" i="22"/>
  <c r="S99" i="22"/>
  <c r="L99" i="22"/>
  <c r="H99" i="22"/>
  <c r="I99" i="22" s="1"/>
  <c r="G99" i="22"/>
  <c r="D99" i="22"/>
  <c r="C99" i="22"/>
  <c r="B99" i="22"/>
  <c r="S98" i="22"/>
  <c r="G98" i="22"/>
  <c r="H98" i="22" s="1"/>
  <c r="D98" i="22"/>
  <c r="C98" i="22"/>
  <c r="B98" i="22"/>
  <c r="S97" i="22"/>
  <c r="J97" i="22"/>
  <c r="G97" i="22"/>
  <c r="H97" i="22" s="1"/>
  <c r="I97" i="22" s="1"/>
  <c r="D97" i="22"/>
  <c r="C97" i="22"/>
  <c r="B97" i="22"/>
  <c r="G96" i="22"/>
  <c r="H96" i="22" s="1"/>
  <c r="I96" i="22" s="1"/>
  <c r="D96" i="22"/>
  <c r="C96" i="22"/>
  <c r="B96" i="22"/>
  <c r="S95" i="22"/>
  <c r="H95" i="22"/>
  <c r="G95" i="22"/>
  <c r="D95" i="22"/>
  <c r="C95" i="22"/>
  <c r="B95" i="22"/>
  <c r="S94" i="22"/>
  <c r="G94" i="22"/>
  <c r="H94" i="22" s="1"/>
  <c r="D94" i="22"/>
  <c r="C94" i="22"/>
  <c r="B94" i="22"/>
  <c r="S93" i="22"/>
  <c r="H93" i="22"/>
  <c r="G93" i="22"/>
  <c r="D93" i="22"/>
  <c r="C93" i="22"/>
  <c r="B93" i="22"/>
  <c r="S92" i="22"/>
  <c r="G92" i="22"/>
  <c r="H92" i="22" s="1"/>
  <c r="D92" i="22"/>
  <c r="C92" i="22"/>
  <c r="B92" i="22"/>
  <c r="S91" i="22"/>
  <c r="M91" i="22"/>
  <c r="G91" i="22"/>
  <c r="H91" i="22" s="1"/>
  <c r="I91" i="22" s="1"/>
  <c r="D91" i="22"/>
  <c r="C91" i="22"/>
  <c r="B91" i="22"/>
  <c r="S90" i="22"/>
  <c r="H90" i="22"/>
  <c r="G90" i="22"/>
  <c r="D90" i="22"/>
  <c r="C90" i="22"/>
  <c r="B90" i="22"/>
  <c r="G89" i="22"/>
  <c r="J89" i="22" s="1"/>
  <c r="S89" i="22" s="1"/>
  <c r="D89" i="22"/>
  <c r="C89" i="22"/>
  <c r="B89" i="22"/>
  <c r="G88" i="22"/>
  <c r="J88" i="22" s="1"/>
  <c r="S88" i="22" s="1"/>
  <c r="D88" i="22"/>
  <c r="C88" i="22"/>
  <c r="B88" i="22"/>
  <c r="S87" i="22"/>
  <c r="G87" i="22"/>
  <c r="H87" i="22" s="1"/>
  <c r="D87" i="22"/>
  <c r="C87" i="22"/>
  <c r="B87" i="22"/>
  <c r="S86" i="22"/>
  <c r="G86" i="22"/>
  <c r="H86" i="22" s="1"/>
  <c r="D86" i="22"/>
  <c r="C86" i="22"/>
  <c r="B86" i="22"/>
  <c r="G85" i="22"/>
  <c r="J85" i="22" s="1"/>
  <c r="S85" i="22" s="1"/>
  <c r="D85" i="22"/>
  <c r="C85" i="22"/>
  <c r="B85" i="22"/>
  <c r="K84" i="22"/>
  <c r="S84" i="22" s="1"/>
  <c r="I84" i="22"/>
  <c r="H84" i="22"/>
  <c r="G84" i="22"/>
  <c r="D84" i="22"/>
  <c r="C84" i="22"/>
  <c r="B84" i="22"/>
  <c r="S83" i="22"/>
  <c r="L83" i="22"/>
  <c r="I83" i="22"/>
  <c r="H83" i="22"/>
  <c r="G83" i="22"/>
  <c r="D83" i="22"/>
  <c r="C83" i="22"/>
  <c r="B83" i="22"/>
  <c r="S82" i="22"/>
  <c r="J82" i="22"/>
  <c r="H82" i="22"/>
  <c r="I82" i="22" s="1"/>
  <c r="G82" i="22"/>
  <c r="D82" i="22"/>
  <c r="C82" i="22"/>
  <c r="B82" i="22"/>
  <c r="S81" i="22"/>
  <c r="G81" i="22"/>
  <c r="H81" i="22" s="1"/>
  <c r="D81" i="22"/>
  <c r="C81" i="22"/>
  <c r="B81" i="22"/>
  <c r="S80" i="22"/>
  <c r="H80" i="22"/>
  <c r="G80" i="22"/>
  <c r="D80" i="22"/>
  <c r="C80" i="22"/>
  <c r="B80" i="22"/>
  <c r="S79" i="22"/>
  <c r="H79" i="22"/>
  <c r="G79" i="22"/>
  <c r="D79" i="22"/>
  <c r="C79" i="22"/>
  <c r="B79" i="22"/>
  <c r="L78" i="22"/>
  <c r="G78" i="22"/>
  <c r="H78" i="22" s="1"/>
  <c r="I78" i="22" s="1"/>
  <c r="D78" i="22"/>
  <c r="C78" i="22"/>
  <c r="B78" i="22"/>
  <c r="S77" i="22"/>
  <c r="H77" i="22"/>
  <c r="G77" i="22"/>
  <c r="D77" i="22"/>
  <c r="C77" i="22"/>
  <c r="B77" i="22"/>
  <c r="S76" i="22"/>
  <c r="H76" i="22"/>
  <c r="G76" i="22"/>
  <c r="D76" i="22"/>
  <c r="C76" i="22"/>
  <c r="B76" i="22"/>
  <c r="S75" i="22"/>
  <c r="H75" i="22"/>
  <c r="G75" i="22"/>
  <c r="D75" i="22"/>
  <c r="C75" i="22"/>
  <c r="B75" i="22"/>
  <c r="S74" i="22"/>
  <c r="J74" i="22"/>
  <c r="I74" i="22"/>
  <c r="H74" i="22"/>
  <c r="G74" i="22"/>
  <c r="D74" i="22"/>
  <c r="C74" i="22"/>
  <c r="B74" i="22"/>
  <c r="S73" i="22"/>
  <c r="J73" i="22"/>
  <c r="H73" i="22"/>
  <c r="I73" i="22" s="1"/>
  <c r="G73" i="22"/>
  <c r="D73" i="22"/>
  <c r="C73" i="22"/>
  <c r="B73" i="22"/>
  <c r="S72" i="22"/>
  <c r="G72" i="22"/>
  <c r="H72" i="22" s="1"/>
  <c r="D72" i="22"/>
  <c r="C72" i="22"/>
  <c r="B72" i="22"/>
  <c r="S71" i="22"/>
  <c r="H71" i="22"/>
  <c r="G71" i="22"/>
  <c r="D71" i="22"/>
  <c r="C71" i="22"/>
  <c r="B71" i="22"/>
  <c r="S70" i="22"/>
  <c r="H70" i="22"/>
  <c r="G70" i="22"/>
  <c r="D70" i="22"/>
  <c r="C70" i="22"/>
  <c r="B70" i="22"/>
  <c r="S69" i="22"/>
  <c r="H69" i="22"/>
  <c r="G69" i="22"/>
  <c r="D69" i="22"/>
  <c r="C69" i="22"/>
  <c r="B69" i="22"/>
  <c r="S68" i="22"/>
  <c r="G68" i="22"/>
  <c r="H68" i="22" s="1"/>
  <c r="D68" i="22"/>
  <c r="C68" i="22"/>
  <c r="B68" i="22"/>
  <c r="S67" i="22"/>
  <c r="H67" i="22"/>
  <c r="G67" i="22"/>
  <c r="D67" i="22"/>
  <c r="C67" i="22"/>
  <c r="B67" i="22"/>
  <c r="S66" i="22"/>
  <c r="G66" i="22"/>
  <c r="H66" i="22" s="1"/>
  <c r="D66" i="22"/>
  <c r="C66" i="22"/>
  <c r="B66" i="22"/>
  <c r="J65" i="22"/>
  <c r="S65" i="22" s="1"/>
  <c r="G65" i="22"/>
  <c r="H65" i="22" s="1"/>
  <c r="I65" i="22" s="1"/>
  <c r="D65" i="22"/>
  <c r="C65" i="22"/>
  <c r="B65" i="22"/>
  <c r="S64" i="22"/>
  <c r="H64" i="22"/>
  <c r="G64" i="22"/>
  <c r="D64" i="22"/>
  <c r="C64" i="22"/>
  <c r="B64" i="22"/>
  <c r="J63" i="22"/>
  <c r="S63" i="22" s="1"/>
  <c r="H63" i="22"/>
  <c r="I63" i="22" s="1"/>
  <c r="G63" i="22"/>
  <c r="D63" i="22"/>
  <c r="C63" i="22"/>
  <c r="B63" i="22"/>
  <c r="S62" i="22"/>
  <c r="G62" i="22"/>
  <c r="H62" i="22" s="1"/>
  <c r="D62" i="22"/>
  <c r="C62" i="22"/>
  <c r="B62" i="22"/>
  <c r="J61" i="22"/>
  <c r="S61" i="22" s="1"/>
  <c r="I61" i="22"/>
  <c r="H61" i="22"/>
  <c r="G61" i="22"/>
  <c r="D61" i="22"/>
  <c r="C61" i="22"/>
  <c r="B61" i="22"/>
  <c r="S60" i="22"/>
  <c r="H60" i="22"/>
  <c r="G60" i="22"/>
  <c r="D60" i="22"/>
  <c r="C60" i="22"/>
  <c r="B60" i="22"/>
  <c r="S59" i="22"/>
  <c r="J59" i="22"/>
  <c r="H59" i="22"/>
  <c r="I59" i="22" s="1"/>
  <c r="G59" i="22"/>
  <c r="D59" i="22"/>
  <c r="C59" i="22"/>
  <c r="B59" i="22"/>
  <c r="S58" i="22"/>
  <c r="H58" i="22"/>
  <c r="G58" i="22"/>
  <c r="D58" i="22"/>
  <c r="C58" i="22"/>
  <c r="B58" i="22"/>
  <c r="S57" i="22"/>
  <c r="H57" i="22"/>
  <c r="G57" i="22"/>
  <c r="D57" i="22"/>
  <c r="C57" i="22"/>
  <c r="B57" i="22"/>
  <c r="S56" i="22"/>
  <c r="G56" i="22"/>
  <c r="H56" i="22" s="1"/>
  <c r="D56" i="22"/>
  <c r="C56" i="22"/>
  <c r="B56" i="22"/>
  <c r="S55" i="22"/>
  <c r="H55" i="22"/>
  <c r="G55" i="22"/>
  <c r="D55" i="22"/>
  <c r="C55" i="22"/>
  <c r="B55" i="22"/>
  <c r="S54" i="22"/>
  <c r="G54" i="22"/>
  <c r="H54" i="22" s="1"/>
  <c r="D54" i="22"/>
  <c r="C54" i="22"/>
  <c r="B54" i="22"/>
  <c r="S53" i="22"/>
  <c r="H53" i="22"/>
  <c r="G53" i="22"/>
  <c r="D53" i="22"/>
  <c r="C53" i="22"/>
  <c r="B53" i="22"/>
  <c r="S52" i="22"/>
  <c r="G52" i="22"/>
  <c r="H52" i="22" s="1"/>
  <c r="D52" i="22"/>
  <c r="C52" i="22"/>
  <c r="B52" i="22"/>
  <c r="S51" i="22"/>
  <c r="H51" i="22"/>
  <c r="G51" i="22"/>
  <c r="D51" i="22"/>
  <c r="C51" i="22"/>
  <c r="B51" i="22"/>
  <c r="S50" i="22"/>
  <c r="G50" i="22"/>
  <c r="H50" i="22" s="1"/>
  <c r="D50" i="22"/>
  <c r="C50" i="22"/>
  <c r="B50" i="22"/>
  <c r="S49" i="22"/>
  <c r="J49" i="22"/>
  <c r="G49" i="22"/>
  <c r="H49" i="22" s="1"/>
  <c r="I49" i="22" s="1"/>
  <c r="D49" i="22"/>
  <c r="C49" i="22"/>
  <c r="B49" i="22"/>
  <c r="G48" i="22"/>
  <c r="H48" i="22" s="1"/>
  <c r="I48" i="22" s="1"/>
  <c r="D48" i="22"/>
  <c r="C48" i="22"/>
  <c r="B48" i="22"/>
  <c r="S47" i="22"/>
  <c r="H47" i="22"/>
  <c r="G47" i="22"/>
  <c r="D47" i="22"/>
  <c r="C47" i="22"/>
  <c r="B47" i="22"/>
  <c r="S46" i="22"/>
  <c r="G46" i="22"/>
  <c r="H46" i="22" s="1"/>
  <c r="D46" i="22"/>
  <c r="C46" i="22"/>
  <c r="B46" i="22"/>
  <c r="S45" i="22"/>
  <c r="H45" i="22"/>
  <c r="G45" i="22"/>
  <c r="D45" i="22"/>
  <c r="C45" i="22"/>
  <c r="B45" i="22"/>
  <c r="S44" i="22"/>
  <c r="G44" i="22"/>
  <c r="H44" i="22" s="1"/>
  <c r="D44" i="22"/>
  <c r="C44" i="22"/>
  <c r="B44" i="22"/>
  <c r="S43" i="22"/>
  <c r="H43" i="22"/>
  <c r="G43" i="22"/>
  <c r="D43" i="22"/>
  <c r="C43" i="22"/>
  <c r="B43" i="22"/>
  <c r="S42" i="22"/>
  <c r="H42" i="22"/>
  <c r="G42" i="22"/>
  <c r="D42" i="22"/>
  <c r="C42" i="22"/>
  <c r="B42" i="22"/>
  <c r="S41" i="22"/>
  <c r="H41" i="22"/>
  <c r="G41" i="22"/>
  <c r="D41" i="22"/>
  <c r="C41" i="22"/>
  <c r="B41" i="22"/>
  <c r="S40" i="22"/>
  <c r="G40" i="22"/>
  <c r="H40" i="22" s="1"/>
  <c r="D40" i="22"/>
  <c r="C40" i="22"/>
  <c r="B40" i="22"/>
  <c r="S39" i="22"/>
  <c r="G39" i="22"/>
  <c r="H39" i="22" s="1"/>
  <c r="D39" i="22"/>
  <c r="C39" i="22"/>
  <c r="B39" i="22"/>
  <c r="J38" i="22"/>
  <c r="S38" i="22" s="1"/>
  <c r="I38" i="22"/>
  <c r="H38" i="22"/>
  <c r="G38" i="22"/>
  <c r="D38" i="22"/>
  <c r="C38" i="22"/>
  <c r="B38" i="22"/>
  <c r="S37" i="22"/>
  <c r="G37" i="22"/>
  <c r="H37" i="22" s="1"/>
  <c r="D37" i="22"/>
  <c r="C37" i="22"/>
  <c r="B37" i="22"/>
  <c r="S36" i="22"/>
  <c r="H36" i="22"/>
  <c r="G36" i="22"/>
  <c r="D36" i="22"/>
  <c r="C36" i="22"/>
  <c r="B36" i="22"/>
  <c r="S35" i="22"/>
  <c r="G35" i="22"/>
  <c r="H35" i="22" s="1"/>
  <c r="D35" i="22"/>
  <c r="C35" i="22"/>
  <c r="B35" i="22"/>
  <c r="S34" i="22"/>
  <c r="G34" i="22"/>
  <c r="H34" i="22" s="1"/>
  <c r="D34" i="22"/>
  <c r="C34" i="22"/>
  <c r="B34" i="22"/>
  <c r="S33" i="22"/>
  <c r="G33" i="22"/>
  <c r="H33" i="22" s="1"/>
  <c r="D33" i="22"/>
  <c r="C33" i="22"/>
  <c r="B33" i="22"/>
  <c r="S32" i="22"/>
  <c r="H32" i="22"/>
  <c r="G32" i="22"/>
  <c r="D32" i="22"/>
  <c r="C32" i="22"/>
  <c r="B32" i="22"/>
  <c r="S31" i="22"/>
  <c r="G31" i="22"/>
  <c r="H31" i="22" s="1"/>
  <c r="D31" i="22"/>
  <c r="C31" i="22"/>
  <c r="B31" i="22"/>
  <c r="S30" i="22"/>
  <c r="H30" i="22"/>
  <c r="G30" i="22"/>
  <c r="D30" i="22"/>
  <c r="C30" i="22"/>
  <c r="B30" i="22"/>
  <c r="S29" i="22"/>
  <c r="H29" i="22"/>
  <c r="G29" i="22"/>
  <c r="D29" i="22"/>
  <c r="C29" i="22"/>
  <c r="B29" i="22"/>
  <c r="S28" i="22"/>
  <c r="H28" i="22"/>
  <c r="G28" i="22"/>
  <c r="D28" i="22"/>
  <c r="C28" i="22"/>
  <c r="B28" i="22"/>
  <c r="S27" i="22"/>
  <c r="G27" i="22"/>
  <c r="H27" i="22" s="1"/>
  <c r="D27" i="22"/>
  <c r="C27" i="22"/>
  <c r="B27" i="22"/>
  <c r="S26" i="22"/>
  <c r="G26" i="22"/>
  <c r="H26" i="22" s="1"/>
  <c r="D26" i="22"/>
  <c r="C26" i="22"/>
  <c r="B26" i="22"/>
  <c r="R25" i="22"/>
  <c r="S25" i="22" s="1"/>
  <c r="H25" i="22"/>
  <c r="I25" i="22" s="1"/>
  <c r="G25" i="22"/>
  <c r="D25" i="22"/>
  <c r="C25" i="22"/>
  <c r="B25" i="22"/>
  <c r="S24" i="22"/>
  <c r="G24" i="22"/>
  <c r="H24" i="22" s="1"/>
  <c r="D24" i="22"/>
  <c r="C24" i="22"/>
  <c r="B24" i="22"/>
  <c r="S23" i="22"/>
  <c r="G23" i="22"/>
  <c r="H23" i="22" s="1"/>
  <c r="D23" i="22"/>
  <c r="C23" i="22"/>
  <c r="B23" i="22"/>
  <c r="S22" i="22"/>
  <c r="G22" i="22"/>
  <c r="H22" i="22" s="1"/>
  <c r="D22" i="22"/>
  <c r="C22" i="22"/>
  <c r="B22" i="22"/>
  <c r="S21" i="22"/>
  <c r="H21" i="22"/>
  <c r="G21" i="22"/>
  <c r="D21" i="22"/>
  <c r="C21" i="22"/>
  <c r="B21" i="22"/>
  <c r="S20" i="22"/>
  <c r="G20" i="22"/>
  <c r="H20" i="22" s="1"/>
  <c r="D20" i="22"/>
  <c r="C20" i="22"/>
  <c r="B20" i="22"/>
  <c r="G19" i="22"/>
  <c r="H19" i="22" s="1"/>
  <c r="I19" i="22" s="1"/>
  <c r="D19" i="22"/>
  <c r="C19" i="22"/>
  <c r="B19" i="22"/>
  <c r="S18" i="22"/>
  <c r="H18" i="22"/>
  <c r="G18" i="22"/>
  <c r="D18" i="22"/>
  <c r="C18" i="22"/>
  <c r="B18" i="22"/>
  <c r="G17" i="22"/>
  <c r="R17" i="22" s="1"/>
  <c r="D17" i="22"/>
  <c r="C17" i="22"/>
  <c r="B17" i="22"/>
  <c r="S16" i="22"/>
  <c r="G16" i="22"/>
  <c r="H16" i="22" s="1"/>
  <c r="D16" i="22"/>
  <c r="C16" i="22"/>
  <c r="B16" i="22"/>
  <c r="S15" i="22"/>
  <c r="H15" i="22"/>
  <c r="G15" i="22"/>
  <c r="D15" i="22"/>
  <c r="C15" i="22"/>
  <c r="B15" i="22"/>
  <c r="S14" i="22"/>
  <c r="G14" i="22"/>
  <c r="H14" i="22" s="1"/>
  <c r="D14" i="22"/>
  <c r="C14" i="22"/>
  <c r="B14" i="22"/>
  <c r="S13" i="22"/>
  <c r="H13" i="22"/>
  <c r="G13" i="22"/>
  <c r="D13" i="22"/>
  <c r="C13" i="22"/>
  <c r="B13" i="22"/>
  <c r="G12" i="22"/>
  <c r="P12" i="22" s="1"/>
  <c r="D12" i="22"/>
  <c r="C12" i="22"/>
  <c r="B12" i="22"/>
  <c r="S11" i="22"/>
  <c r="G11" i="22"/>
  <c r="H11" i="22" s="1"/>
  <c r="D11" i="22"/>
  <c r="C11" i="22"/>
  <c r="B11" i="22"/>
  <c r="N10" i="22"/>
  <c r="G10" i="22"/>
  <c r="H10" i="22" s="1"/>
  <c r="I10" i="22" s="1"/>
  <c r="D10" i="22"/>
  <c r="C10" i="22"/>
  <c r="B10" i="22"/>
  <c r="J9" i="22"/>
  <c r="G9" i="22"/>
  <c r="H9" i="22" s="1"/>
  <c r="I9" i="22" s="1"/>
  <c r="D9" i="22"/>
  <c r="C9" i="22"/>
  <c r="B9" i="22"/>
  <c r="S8" i="22"/>
  <c r="H8" i="22"/>
  <c r="G8" i="22"/>
  <c r="D8" i="22"/>
  <c r="C8" i="22"/>
  <c r="B8" i="22"/>
  <c r="S7" i="22"/>
  <c r="G7" i="22"/>
  <c r="H7" i="22" s="1"/>
  <c r="D7" i="22"/>
  <c r="C7" i="22"/>
  <c r="B7" i="22"/>
  <c r="S6" i="22"/>
  <c r="H6" i="22"/>
  <c r="G6" i="22"/>
  <c r="D6" i="22"/>
  <c r="C6" i="22"/>
  <c r="B6" i="22"/>
  <c r="S5" i="22"/>
  <c r="G5" i="22"/>
  <c r="H5" i="22" s="1"/>
  <c r="D5" i="22"/>
  <c r="C5" i="22"/>
  <c r="B5" i="22"/>
  <c r="S4" i="22"/>
  <c r="H4" i="22"/>
  <c r="G4" i="22"/>
  <c r="D4" i="22"/>
  <c r="C4" i="22"/>
  <c r="B4" i="22"/>
  <c r="I3" i="22"/>
  <c r="H3" i="22"/>
  <c r="G3" i="22"/>
  <c r="D3" i="22"/>
  <c r="C3" i="22"/>
  <c r="B3" i="22"/>
  <c r="E1202" i="21"/>
  <c r="G1198" i="21"/>
  <c r="N1198" i="21" s="1"/>
  <c r="D1198" i="21"/>
  <c r="C1198" i="21"/>
  <c r="B1198" i="21"/>
  <c r="H1197" i="21"/>
  <c r="G1197" i="21"/>
  <c r="D1197" i="21"/>
  <c r="C1197" i="21"/>
  <c r="B1197" i="21"/>
  <c r="H1196" i="21"/>
  <c r="G1196" i="21"/>
  <c r="D1196" i="21"/>
  <c r="C1196" i="21"/>
  <c r="B1196" i="21"/>
  <c r="P1195" i="21"/>
  <c r="G1195" i="21"/>
  <c r="H1195" i="21" s="1"/>
  <c r="I1195" i="21" s="1"/>
  <c r="D1195" i="21"/>
  <c r="C1195" i="21"/>
  <c r="B1195" i="21"/>
  <c r="G1194" i="21"/>
  <c r="D1194" i="21"/>
  <c r="C1194" i="21"/>
  <c r="B1194" i="21"/>
  <c r="G1193" i="21"/>
  <c r="D1193" i="21"/>
  <c r="C1193" i="21"/>
  <c r="B1193" i="21"/>
  <c r="G1192" i="21"/>
  <c r="D1192" i="21"/>
  <c r="C1192" i="21"/>
  <c r="B1192" i="21"/>
  <c r="H1191" i="21"/>
  <c r="G1191" i="21"/>
  <c r="D1191" i="21"/>
  <c r="C1191" i="21"/>
  <c r="B1191" i="21"/>
  <c r="G1190" i="21"/>
  <c r="N1190" i="21" s="1"/>
  <c r="D1190" i="21"/>
  <c r="C1190" i="21"/>
  <c r="B1190" i="21"/>
  <c r="K1189" i="21"/>
  <c r="G1189" i="21"/>
  <c r="H1189" i="21" s="1"/>
  <c r="I1189" i="21" s="1"/>
  <c r="D1189" i="21"/>
  <c r="C1189" i="21"/>
  <c r="B1189" i="21"/>
  <c r="G1188" i="21"/>
  <c r="H1188" i="21" s="1"/>
  <c r="D1188" i="21"/>
  <c r="C1188" i="21"/>
  <c r="B1188" i="21"/>
  <c r="M1187" i="21"/>
  <c r="G1187" i="21"/>
  <c r="H1187" i="21" s="1"/>
  <c r="I1187" i="21" s="1"/>
  <c r="D1187" i="21"/>
  <c r="C1187" i="21"/>
  <c r="B1187" i="21"/>
  <c r="G1186" i="21"/>
  <c r="H1186" i="21" s="1"/>
  <c r="D1186" i="21"/>
  <c r="C1186" i="21"/>
  <c r="B1186" i="21"/>
  <c r="G1185" i="21"/>
  <c r="H1185" i="21" s="1"/>
  <c r="D1185" i="21"/>
  <c r="C1185" i="21"/>
  <c r="B1185" i="21"/>
  <c r="G1184" i="21"/>
  <c r="H1184" i="21" s="1"/>
  <c r="D1184" i="21"/>
  <c r="C1184" i="21"/>
  <c r="B1184" i="21"/>
  <c r="H1183" i="21"/>
  <c r="I1183" i="21" s="1"/>
  <c r="G1183" i="21"/>
  <c r="K1183" i="21" s="1"/>
  <c r="D1183" i="21"/>
  <c r="C1183" i="21"/>
  <c r="B1183" i="21"/>
  <c r="H1182" i="21"/>
  <c r="G1182" i="21"/>
  <c r="D1182" i="21"/>
  <c r="C1182" i="21"/>
  <c r="B1182" i="21"/>
  <c r="H1181" i="21"/>
  <c r="G1181" i="21"/>
  <c r="D1181" i="21"/>
  <c r="C1181" i="21"/>
  <c r="B1181" i="21"/>
  <c r="O1180" i="21"/>
  <c r="I1180" i="21"/>
  <c r="H1180" i="21"/>
  <c r="G1180" i="21"/>
  <c r="D1180" i="21"/>
  <c r="C1180" i="21"/>
  <c r="B1180" i="21"/>
  <c r="H1179" i="21"/>
  <c r="G1179" i="21"/>
  <c r="D1179" i="21"/>
  <c r="C1179" i="21"/>
  <c r="B1179" i="21"/>
  <c r="G1178" i="21"/>
  <c r="H1178" i="21" s="1"/>
  <c r="D1178" i="21"/>
  <c r="C1178" i="21"/>
  <c r="B1178" i="21"/>
  <c r="G1177" i="21"/>
  <c r="D1177" i="21"/>
  <c r="C1177" i="21"/>
  <c r="B1177" i="21"/>
  <c r="G1176" i="21"/>
  <c r="D1176" i="21"/>
  <c r="C1176" i="21"/>
  <c r="B1176" i="21"/>
  <c r="H1175" i="21"/>
  <c r="I1175" i="21" s="1"/>
  <c r="G1175" i="21"/>
  <c r="Q1175" i="21" s="1"/>
  <c r="D1175" i="21"/>
  <c r="C1175" i="21"/>
  <c r="B1175" i="21"/>
  <c r="G1174" i="21"/>
  <c r="O1174" i="21" s="1"/>
  <c r="D1174" i="21"/>
  <c r="C1174" i="21"/>
  <c r="B1174" i="21"/>
  <c r="M1173" i="21"/>
  <c r="G1173" i="21"/>
  <c r="H1173" i="21" s="1"/>
  <c r="I1173" i="21" s="1"/>
  <c r="D1173" i="21"/>
  <c r="C1173" i="21"/>
  <c r="B1173" i="21"/>
  <c r="I1172" i="21"/>
  <c r="H1172" i="21"/>
  <c r="G1172" i="21"/>
  <c r="L1172" i="21" s="1"/>
  <c r="D1172" i="21"/>
  <c r="C1172" i="21"/>
  <c r="B1172" i="21"/>
  <c r="H1171" i="21"/>
  <c r="G1171" i="21"/>
  <c r="D1171" i="21"/>
  <c r="C1171" i="21"/>
  <c r="B1171" i="21"/>
  <c r="N1170" i="21"/>
  <c r="H1170" i="21"/>
  <c r="I1170" i="21" s="1"/>
  <c r="G1170" i="21"/>
  <c r="D1170" i="21"/>
  <c r="C1170" i="21"/>
  <c r="B1170" i="21"/>
  <c r="H1169" i="21"/>
  <c r="I1169" i="21" s="1"/>
  <c r="G1169" i="21"/>
  <c r="O1169" i="21" s="1"/>
  <c r="D1169" i="21"/>
  <c r="C1169" i="21"/>
  <c r="B1169" i="21"/>
  <c r="G1168" i="21"/>
  <c r="H1168" i="21" s="1"/>
  <c r="D1168" i="21"/>
  <c r="C1168" i="21"/>
  <c r="B1168" i="21"/>
  <c r="G1167" i="21"/>
  <c r="K1167" i="21" s="1"/>
  <c r="D1167" i="21"/>
  <c r="C1167" i="21"/>
  <c r="B1167" i="21"/>
  <c r="H1166" i="21"/>
  <c r="G1166" i="21"/>
  <c r="D1166" i="21"/>
  <c r="C1166" i="21"/>
  <c r="B1166" i="21"/>
  <c r="L1165" i="21"/>
  <c r="I1165" i="21"/>
  <c r="G1165" i="21"/>
  <c r="H1165" i="21" s="1"/>
  <c r="D1165" i="21"/>
  <c r="C1165" i="21"/>
  <c r="B1165" i="21"/>
  <c r="H1164" i="21"/>
  <c r="G1164" i="21"/>
  <c r="D1164" i="21"/>
  <c r="C1164" i="21"/>
  <c r="B1164" i="21"/>
  <c r="G1163" i="21"/>
  <c r="D1163" i="21"/>
  <c r="C1163" i="21"/>
  <c r="B1163" i="21"/>
  <c r="N1162" i="21"/>
  <c r="H1162" i="21"/>
  <c r="I1162" i="21" s="1"/>
  <c r="G1162" i="21"/>
  <c r="D1162" i="21"/>
  <c r="C1162" i="21"/>
  <c r="B1162" i="21"/>
  <c r="H1161" i="21"/>
  <c r="G1161" i="21"/>
  <c r="D1161" i="21"/>
  <c r="C1161" i="21"/>
  <c r="B1161" i="21"/>
  <c r="H1160" i="21"/>
  <c r="I1160" i="21" s="1"/>
  <c r="G1160" i="21"/>
  <c r="K1160" i="21" s="1"/>
  <c r="D1160" i="21"/>
  <c r="C1160" i="21"/>
  <c r="B1160" i="21"/>
  <c r="G1159" i="21"/>
  <c r="H1159" i="21" s="1"/>
  <c r="D1159" i="21"/>
  <c r="C1159" i="21"/>
  <c r="B1159" i="21"/>
  <c r="G1158" i="21"/>
  <c r="H1158" i="21" s="1"/>
  <c r="I1158" i="21" s="1"/>
  <c r="D1158" i="21"/>
  <c r="C1158" i="21"/>
  <c r="B1158" i="21"/>
  <c r="I1157" i="21"/>
  <c r="H1157" i="21"/>
  <c r="G1157" i="21"/>
  <c r="L1157" i="21" s="1"/>
  <c r="D1157" i="21"/>
  <c r="C1157" i="21"/>
  <c r="B1157" i="21"/>
  <c r="G1156" i="21"/>
  <c r="H1156" i="21" s="1"/>
  <c r="D1156" i="21"/>
  <c r="C1156" i="21"/>
  <c r="B1156" i="21"/>
  <c r="G1155" i="21"/>
  <c r="D1155" i="21"/>
  <c r="C1155" i="21"/>
  <c r="B1155" i="21"/>
  <c r="I1154" i="21"/>
  <c r="H1154" i="21"/>
  <c r="G1154" i="21"/>
  <c r="L1154" i="21" s="1"/>
  <c r="D1154" i="21"/>
  <c r="C1154" i="21"/>
  <c r="B1154" i="21"/>
  <c r="G1153" i="21"/>
  <c r="D1153" i="21"/>
  <c r="C1153" i="21"/>
  <c r="B1153" i="21"/>
  <c r="H1152" i="21"/>
  <c r="I1152" i="21" s="1"/>
  <c r="G1152" i="21"/>
  <c r="M1152" i="21" s="1"/>
  <c r="D1152" i="21"/>
  <c r="C1152" i="21"/>
  <c r="B1152" i="21"/>
  <c r="G1151" i="21"/>
  <c r="H1151" i="21" s="1"/>
  <c r="D1151" i="21"/>
  <c r="C1151" i="21"/>
  <c r="B1151" i="21"/>
  <c r="H1150" i="21"/>
  <c r="G1150" i="21"/>
  <c r="D1150" i="21"/>
  <c r="C1150" i="21"/>
  <c r="B1150" i="21"/>
  <c r="N1149" i="21"/>
  <c r="G1149" i="21"/>
  <c r="H1149" i="21" s="1"/>
  <c r="I1149" i="21" s="1"/>
  <c r="D1149" i="21"/>
  <c r="C1149" i="21"/>
  <c r="B1149" i="21"/>
  <c r="G1148" i="21"/>
  <c r="H1148" i="21" s="1"/>
  <c r="I1148" i="21" s="1"/>
  <c r="D1148" i="21"/>
  <c r="C1148" i="21"/>
  <c r="B1148" i="21"/>
  <c r="M1147" i="21"/>
  <c r="I1147" i="21"/>
  <c r="H1147" i="21"/>
  <c r="G1147" i="21"/>
  <c r="D1147" i="21"/>
  <c r="C1147" i="21"/>
  <c r="B1147" i="21"/>
  <c r="K1146" i="21"/>
  <c r="H1146" i="21"/>
  <c r="I1146" i="21" s="1"/>
  <c r="G1146" i="21"/>
  <c r="D1146" i="21"/>
  <c r="C1146" i="21"/>
  <c r="B1146" i="21"/>
  <c r="H1145" i="21"/>
  <c r="G1145" i="21"/>
  <c r="D1145" i="21"/>
  <c r="C1145" i="21"/>
  <c r="B1145" i="21"/>
  <c r="N1144" i="21"/>
  <c r="H1144" i="21"/>
  <c r="I1144" i="21" s="1"/>
  <c r="G1144" i="21"/>
  <c r="D1144" i="21"/>
  <c r="C1144" i="21"/>
  <c r="B1144" i="21"/>
  <c r="N1143" i="21"/>
  <c r="G1143" i="21"/>
  <c r="H1143" i="21" s="1"/>
  <c r="I1143" i="21" s="1"/>
  <c r="D1143" i="21"/>
  <c r="C1143" i="21"/>
  <c r="B1143" i="21"/>
  <c r="G1142" i="21"/>
  <c r="H1142" i="21" s="1"/>
  <c r="I1142" i="21" s="1"/>
  <c r="D1142" i="21"/>
  <c r="C1142" i="21"/>
  <c r="B1142" i="21"/>
  <c r="N1141" i="21"/>
  <c r="I1141" i="21"/>
  <c r="H1141" i="21"/>
  <c r="G1141" i="21"/>
  <c r="D1141" i="21"/>
  <c r="C1141" i="21"/>
  <c r="B1141" i="21"/>
  <c r="K1140" i="21"/>
  <c r="H1140" i="21"/>
  <c r="I1140" i="21" s="1"/>
  <c r="G1140" i="21"/>
  <c r="D1140" i="21"/>
  <c r="C1140" i="21"/>
  <c r="B1140" i="21"/>
  <c r="H1139" i="21"/>
  <c r="G1139" i="21"/>
  <c r="D1139" i="21"/>
  <c r="C1139" i="21"/>
  <c r="B1139" i="21"/>
  <c r="H1138" i="21"/>
  <c r="G1138" i="21"/>
  <c r="D1138" i="21"/>
  <c r="C1138" i="21"/>
  <c r="B1138" i="21"/>
  <c r="G1137" i="21"/>
  <c r="D1137" i="21"/>
  <c r="C1137" i="21"/>
  <c r="B1137" i="21"/>
  <c r="H1136" i="21"/>
  <c r="G1136" i="21"/>
  <c r="D1136" i="21"/>
  <c r="C1136" i="21"/>
  <c r="B1136" i="21"/>
  <c r="H1135" i="21"/>
  <c r="I1135" i="21" s="1"/>
  <c r="G1135" i="21"/>
  <c r="K1135" i="21" s="1"/>
  <c r="D1135" i="21"/>
  <c r="C1135" i="21"/>
  <c r="B1135" i="21"/>
  <c r="H1134" i="21"/>
  <c r="I1134" i="21" s="1"/>
  <c r="G1134" i="21"/>
  <c r="L1134" i="21" s="1"/>
  <c r="D1134" i="21"/>
  <c r="C1134" i="21"/>
  <c r="B1134" i="21"/>
  <c r="H1133" i="21"/>
  <c r="I1133" i="21" s="1"/>
  <c r="G1133" i="21"/>
  <c r="L1133" i="21" s="1"/>
  <c r="D1133" i="21"/>
  <c r="C1133" i="21"/>
  <c r="B1133" i="21"/>
  <c r="M1132" i="21"/>
  <c r="G1132" i="21"/>
  <c r="H1132" i="21" s="1"/>
  <c r="I1132" i="21" s="1"/>
  <c r="D1132" i="21"/>
  <c r="C1132" i="21"/>
  <c r="B1132" i="21"/>
  <c r="G1131" i="21"/>
  <c r="H1131" i="21" s="1"/>
  <c r="D1131" i="21"/>
  <c r="C1131" i="21"/>
  <c r="B1131" i="21"/>
  <c r="G1130" i="21"/>
  <c r="D1130" i="21"/>
  <c r="C1130" i="21"/>
  <c r="B1130" i="21"/>
  <c r="G1129" i="21"/>
  <c r="H1129" i="21" s="1"/>
  <c r="I1129" i="21" s="1"/>
  <c r="D1129" i="21"/>
  <c r="C1129" i="21"/>
  <c r="B1129" i="21"/>
  <c r="H1128" i="21"/>
  <c r="I1128" i="21" s="1"/>
  <c r="G1128" i="21"/>
  <c r="M1128" i="21" s="1"/>
  <c r="D1128" i="21"/>
  <c r="C1128" i="21"/>
  <c r="B1128" i="21"/>
  <c r="G1127" i="21"/>
  <c r="K1127" i="21" s="1"/>
  <c r="D1127" i="21"/>
  <c r="C1127" i="21"/>
  <c r="B1127" i="21"/>
  <c r="K1126" i="21"/>
  <c r="I1126" i="21"/>
  <c r="H1126" i="21"/>
  <c r="G1126" i="21"/>
  <c r="D1126" i="21"/>
  <c r="C1126" i="21"/>
  <c r="B1126" i="21"/>
  <c r="G1125" i="21"/>
  <c r="N1125" i="21" s="1"/>
  <c r="D1125" i="21"/>
  <c r="C1125" i="21"/>
  <c r="B1125" i="21"/>
  <c r="M1124" i="21"/>
  <c r="I1124" i="21"/>
  <c r="H1124" i="21"/>
  <c r="G1124" i="21"/>
  <c r="D1124" i="21"/>
  <c r="C1124" i="21"/>
  <c r="B1124" i="21"/>
  <c r="K1123" i="21"/>
  <c r="I1123" i="21"/>
  <c r="H1123" i="21"/>
  <c r="G1123" i="21"/>
  <c r="D1123" i="21"/>
  <c r="C1123" i="21"/>
  <c r="B1123" i="21"/>
  <c r="S1122" i="21"/>
  <c r="H1122" i="21"/>
  <c r="I1122" i="21" s="1"/>
  <c r="G1122" i="21"/>
  <c r="D1122" i="21"/>
  <c r="C1122" i="21"/>
  <c r="B1122" i="21"/>
  <c r="H1121" i="21"/>
  <c r="G1121" i="21"/>
  <c r="D1121" i="21"/>
  <c r="C1121" i="21"/>
  <c r="B1121" i="21"/>
  <c r="G1120" i="21"/>
  <c r="H1120" i="21" s="1"/>
  <c r="D1120" i="21"/>
  <c r="C1120" i="21"/>
  <c r="B1120" i="21"/>
  <c r="G1119" i="21"/>
  <c r="D1119" i="21"/>
  <c r="C1119" i="21"/>
  <c r="B1119" i="21"/>
  <c r="H1118" i="21"/>
  <c r="I1118" i="21" s="1"/>
  <c r="G1118" i="21"/>
  <c r="O1118" i="21" s="1"/>
  <c r="D1118" i="21"/>
  <c r="C1118" i="21"/>
  <c r="B1118" i="21"/>
  <c r="H1117" i="21"/>
  <c r="G1117" i="21"/>
  <c r="D1117" i="21"/>
  <c r="C1117" i="21"/>
  <c r="B1117" i="21"/>
  <c r="S1116" i="21"/>
  <c r="G1116" i="21"/>
  <c r="H1116" i="21" s="1"/>
  <c r="I1116" i="21" s="1"/>
  <c r="D1116" i="21"/>
  <c r="C1116" i="21"/>
  <c r="B1116" i="21"/>
  <c r="G1115" i="21"/>
  <c r="D1115" i="21"/>
  <c r="C1115" i="21"/>
  <c r="B1115" i="21"/>
  <c r="G1114" i="21"/>
  <c r="D1114" i="21"/>
  <c r="C1114" i="21"/>
  <c r="B1114" i="21"/>
  <c r="G1113" i="21"/>
  <c r="D1113" i="21"/>
  <c r="C1113" i="21"/>
  <c r="B1113" i="21"/>
  <c r="H1112" i="21"/>
  <c r="I1112" i="21" s="1"/>
  <c r="G1112" i="21"/>
  <c r="L1112" i="21" s="1"/>
  <c r="D1112" i="21"/>
  <c r="C1112" i="21"/>
  <c r="B1112" i="21"/>
  <c r="H1111" i="21"/>
  <c r="G1111" i="21"/>
  <c r="D1111" i="21"/>
  <c r="C1111" i="21"/>
  <c r="B1111" i="21"/>
  <c r="K1110" i="21"/>
  <c r="G1110" i="21"/>
  <c r="H1110" i="21" s="1"/>
  <c r="I1110" i="21" s="1"/>
  <c r="D1110" i="21"/>
  <c r="C1110" i="21"/>
  <c r="B1110" i="21"/>
  <c r="G1109" i="21"/>
  <c r="D1109" i="21"/>
  <c r="C1109" i="21"/>
  <c r="B1109" i="21"/>
  <c r="I1108" i="21"/>
  <c r="H1108" i="21"/>
  <c r="G1108" i="21"/>
  <c r="O1108" i="21" s="1"/>
  <c r="D1108" i="21"/>
  <c r="C1108" i="21"/>
  <c r="B1108" i="21"/>
  <c r="G1107" i="21"/>
  <c r="D1107" i="21"/>
  <c r="C1107" i="21"/>
  <c r="B1107" i="21"/>
  <c r="H1106" i="21"/>
  <c r="I1106" i="21" s="1"/>
  <c r="G1106" i="21"/>
  <c r="K1106" i="21" s="1"/>
  <c r="D1106" i="21"/>
  <c r="C1106" i="21"/>
  <c r="B1106" i="21"/>
  <c r="H1105" i="21"/>
  <c r="I1105" i="21" s="1"/>
  <c r="G1105" i="21"/>
  <c r="N1105" i="21" s="1"/>
  <c r="D1105" i="21"/>
  <c r="C1105" i="21"/>
  <c r="B1105" i="21"/>
  <c r="G1104" i="21"/>
  <c r="K1104" i="21" s="1"/>
  <c r="D1104" i="21"/>
  <c r="C1104" i="21"/>
  <c r="B1104" i="21"/>
  <c r="H1103" i="21"/>
  <c r="I1103" i="21" s="1"/>
  <c r="G1103" i="21"/>
  <c r="L1103" i="21" s="1"/>
  <c r="D1103" i="21"/>
  <c r="C1103" i="21"/>
  <c r="B1103" i="21"/>
  <c r="G1102" i="21"/>
  <c r="L1102" i="21" s="1"/>
  <c r="D1102" i="21"/>
  <c r="C1102" i="21"/>
  <c r="B1102" i="21"/>
  <c r="G1101" i="21"/>
  <c r="H1101" i="21" s="1"/>
  <c r="D1101" i="21"/>
  <c r="C1101" i="21"/>
  <c r="B1101" i="21"/>
  <c r="N1100" i="21"/>
  <c r="H1100" i="21"/>
  <c r="I1100" i="21" s="1"/>
  <c r="G1100" i="21"/>
  <c r="D1100" i="21"/>
  <c r="C1100" i="21"/>
  <c r="B1100" i="21"/>
  <c r="M1099" i="21"/>
  <c r="H1099" i="21"/>
  <c r="I1099" i="21" s="1"/>
  <c r="G1099" i="21"/>
  <c r="D1099" i="21"/>
  <c r="C1099" i="21"/>
  <c r="B1099" i="21"/>
  <c r="H1098" i="21"/>
  <c r="I1098" i="21" s="1"/>
  <c r="G1098" i="21"/>
  <c r="M1098" i="21" s="1"/>
  <c r="D1098" i="21"/>
  <c r="C1098" i="21"/>
  <c r="B1098" i="21"/>
  <c r="G1097" i="21"/>
  <c r="K1097" i="21" s="1"/>
  <c r="D1097" i="21"/>
  <c r="C1097" i="21"/>
  <c r="B1097" i="21"/>
  <c r="K1096" i="21"/>
  <c r="H1096" i="21"/>
  <c r="I1096" i="21" s="1"/>
  <c r="G1096" i="21"/>
  <c r="D1096" i="21"/>
  <c r="C1096" i="21"/>
  <c r="B1096" i="21"/>
  <c r="G1095" i="21"/>
  <c r="D1095" i="21"/>
  <c r="C1095" i="21"/>
  <c r="B1095" i="21"/>
  <c r="R1094" i="21"/>
  <c r="H1094" i="21"/>
  <c r="I1094" i="21" s="1"/>
  <c r="G1094" i="21"/>
  <c r="D1094" i="21"/>
  <c r="C1094" i="21"/>
  <c r="B1094" i="21"/>
  <c r="M1093" i="21"/>
  <c r="H1093" i="21"/>
  <c r="I1093" i="21" s="1"/>
  <c r="G1093" i="21"/>
  <c r="D1093" i="21"/>
  <c r="C1093" i="21"/>
  <c r="B1093" i="21"/>
  <c r="M1092" i="21"/>
  <c r="H1092" i="21"/>
  <c r="I1092" i="21" s="1"/>
  <c r="G1092" i="21"/>
  <c r="D1092" i="21"/>
  <c r="C1092" i="21"/>
  <c r="B1092" i="21"/>
  <c r="G1091" i="21"/>
  <c r="H1091" i="21" s="1"/>
  <c r="D1091" i="21"/>
  <c r="C1091" i="21"/>
  <c r="B1091" i="21"/>
  <c r="G1090" i="21"/>
  <c r="H1090" i="21" s="1"/>
  <c r="D1090" i="21"/>
  <c r="C1090" i="21"/>
  <c r="B1090" i="21"/>
  <c r="N1089" i="21"/>
  <c r="G1089" i="21"/>
  <c r="H1089" i="21" s="1"/>
  <c r="I1089" i="21" s="1"/>
  <c r="D1089" i="21"/>
  <c r="C1089" i="21"/>
  <c r="B1089" i="21"/>
  <c r="M1088" i="21"/>
  <c r="G1088" i="21"/>
  <c r="H1088" i="21" s="1"/>
  <c r="I1088" i="21" s="1"/>
  <c r="D1088" i="21"/>
  <c r="C1088" i="21"/>
  <c r="B1088" i="21"/>
  <c r="G1087" i="21"/>
  <c r="H1087" i="21" s="1"/>
  <c r="D1087" i="21"/>
  <c r="C1087" i="21"/>
  <c r="B1087" i="21"/>
  <c r="K1086" i="21"/>
  <c r="G1086" i="21"/>
  <c r="H1086" i="21" s="1"/>
  <c r="I1086" i="21" s="1"/>
  <c r="D1086" i="21"/>
  <c r="C1086" i="21"/>
  <c r="B1086" i="21"/>
  <c r="G1085" i="21"/>
  <c r="D1085" i="21"/>
  <c r="C1085" i="21"/>
  <c r="B1085" i="21"/>
  <c r="G1084" i="21"/>
  <c r="H1084" i="21" s="1"/>
  <c r="D1084" i="21"/>
  <c r="C1084" i="21"/>
  <c r="B1084" i="21"/>
  <c r="P1083" i="21"/>
  <c r="I1083" i="21"/>
  <c r="H1083" i="21"/>
  <c r="G1083" i="21"/>
  <c r="D1083" i="21"/>
  <c r="C1083" i="21"/>
  <c r="B1083" i="21"/>
  <c r="O1082" i="21"/>
  <c r="H1082" i="21"/>
  <c r="I1082" i="21" s="1"/>
  <c r="G1082" i="21"/>
  <c r="D1082" i="21"/>
  <c r="C1082" i="21"/>
  <c r="B1082" i="21"/>
  <c r="G1081" i="21"/>
  <c r="D1081" i="21"/>
  <c r="C1081" i="21"/>
  <c r="B1081" i="21"/>
  <c r="M1080" i="21"/>
  <c r="G1080" i="21"/>
  <c r="H1080" i="21" s="1"/>
  <c r="I1080" i="21" s="1"/>
  <c r="D1080" i="21"/>
  <c r="C1080" i="21"/>
  <c r="B1080" i="21"/>
  <c r="G1079" i="21"/>
  <c r="D1079" i="21"/>
  <c r="C1079" i="21"/>
  <c r="B1079" i="21"/>
  <c r="I1078" i="21"/>
  <c r="H1078" i="21"/>
  <c r="G1078" i="21"/>
  <c r="N1078" i="21" s="1"/>
  <c r="D1078" i="21"/>
  <c r="C1078" i="21"/>
  <c r="B1078" i="21"/>
  <c r="G1077" i="21"/>
  <c r="D1077" i="21"/>
  <c r="C1077" i="21"/>
  <c r="B1077" i="21"/>
  <c r="H1076" i="21"/>
  <c r="I1076" i="21" s="1"/>
  <c r="G1076" i="21"/>
  <c r="M1076" i="21" s="1"/>
  <c r="D1076" i="21"/>
  <c r="C1076" i="21"/>
  <c r="B1076" i="21"/>
  <c r="G1075" i="21"/>
  <c r="N1075" i="21" s="1"/>
  <c r="D1075" i="21"/>
  <c r="C1075" i="21"/>
  <c r="B1075" i="21"/>
  <c r="G1074" i="21"/>
  <c r="D1074" i="21"/>
  <c r="C1074" i="21"/>
  <c r="B1074" i="21"/>
  <c r="G1073" i="21"/>
  <c r="K1073" i="21" s="1"/>
  <c r="D1073" i="21"/>
  <c r="C1073" i="21"/>
  <c r="B1073" i="21"/>
  <c r="G1072" i="21"/>
  <c r="D1072" i="21"/>
  <c r="C1072" i="21"/>
  <c r="B1072" i="21"/>
  <c r="G1071" i="21"/>
  <c r="M1071" i="21" s="1"/>
  <c r="D1071" i="21"/>
  <c r="C1071" i="21"/>
  <c r="B1071" i="21"/>
  <c r="P1070" i="21"/>
  <c r="I1070" i="21"/>
  <c r="H1070" i="21"/>
  <c r="G1070" i="21"/>
  <c r="D1070" i="21"/>
  <c r="C1070" i="21"/>
  <c r="B1070" i="21"/>
  <c r="G1069" i="21"/>
  <c r="D1069" i="21"/>
  <c r="C1069" i="21"/>
  <c r="B1069" i="21"/>
  <c r="M1068" i="21"/>
  <c r="H1068" i="21"/>
  <c r="I1068" i="21" s="1"/>
  <c r="G1068" i="21"/>
  <c r="D1068" i="21"/>
  <c r="C1068" i="21"/>
  <c r="B1068" i="21"/>
  <c r="O1067" i="21"/>
  <c r="I1067" i="21"/>
  <c r="H1067" i="21"/>
  <c r="G1067" i="21"/>
  <c r="D1067" i="21"/>
  <c r="C1067" i="21"/>
  <c r="B1067" i="21"/>
  <c r="M1066" i="21"/>
  <c r="H1066" i="21"/>
  <c r="I1066" i="21" s="1"/>
  <c r="G1066" i="21"/>
  <c r="D1066" i="21"/>
  <c r="C1066" i="21"/>
  <c r="B1066" i="21"/>
  <c r="G1065" i="21"/>
  <c r="D1065" i="21"/>
  <c r="C1065" i="21"/>
  <c r="B1065" i="21"/>
  <c r="L1064" i="21"/>
  <c r="G1064" i="21"/>
  <c r="H1064" i="21" s="1"/>
  <c r="I1064" i="21" s="1"/>
  <c r="D1064" i="21"/>
  <c r="C1064" i="21"/>
  <c r="B1064" i="21"/>
  <c r="N1063" i="21"/>
  <c r="H1063" i="21"/>
  <c r="I1063" i="21" s="1"/>
  <c r="G1063" i="21"/>
  <c r="D1063" i="21"/>
  <c r="C1063" i="21"/>
  <c r="B1063" i="21"/>
  <c r="O1062" i="21"/>
  <c r="H1062" i="21"/>
  <c r="I1062" i="21" s="1"/>
  <c r="G1062" i="21"/>
  <c r="D1062" i="21"/>
  <c r="C1062" i="21"/>
  <c r="B1062" i="21"/>
  <c r="H1061" i="21"/>
  <c r="I1061" i="21" s="1"/>
  <c r="G1061" i="21"/>
  <c r="M1061" i="21" s="1"/>
  <c r="D1061" i="21"/>
  <c r="C1061" i="21"/>
  <c r="B1061" i="21"/>
  <c r="K1060" i="21"/>
  <c r="I1060" i="21"/>
  <c r="G1060" i="21"/>
  <c r="H1060" i="21" s="1"/>
  <c r="D1060" i="21"/>
  <c r="C1060" i="21"/>
  <c r="B1060" i="21"/>
  <c r="G1059" i="21"/>
  <c r="D1059" i="21"/>
  <c r="C1059" i="21"/>
  <c r="B1059" i="21"/>
  <c r="G1058" i="21"/>
  <c r="D1058" i="21"/>
  <c r="C1058" i="21"/>
  <c r="B1058" i="21"/>
  <c r="H1057" i="21"/>
  <c r="G1057" i="21"/>
  <c r="D1057" i="21"/>
  <c r="C1057" i="21"/>
  <c r="B1057" i="21"/>
  <c r="O1056" i="21"/>
  <c r="H1056" i="21"/>
  <c r="I1056" i="21" s="1"/>
  <c r="G1056" i="21"/>
  <c r="D1056" i="21"/>
  <c r="C1056" i="21"/>
  <c r="B1056" i="21"/>
  <c r="H1055" i="21"/>
  <c r="I1055" i="21" s="1"/>
  <c r="G1055" i="21"/>
  <c r="M1055" i="21" s="1"/>
  <c r="D1055" i="21"/>
  <c r="C1055" i="21"/>
  <c r="B1055" i="21"/>
  <c r="N1054" i="21"/>
  <c r="G1054" i="21"/>
  <c r="H1054" i="21" s="1"/>
  <c r="I1054" i="21" s="1"/>
  <c r="D1054" i="21"/>
  <c r="C1054" i="21"/>
  <c r="B1054" i="21"/>
  <c r="G1053" i="21"/>
  <c r="D1053" i="21"/>
  <c r="C1053" i="21"/>
  <c r="B1053" i="21"/>
  <c r="G1052" i="21"/>
  <c r="D1052" i="21"/>
  <c r="C1052" i="21"/>
  <c r="B1052" i="21"/>
  <c r="G1051" i="21"/>
  <c r="H1051" i="21" s="1"/>
  <c r="I1051" i="21" s="1"/>
  <c r="D1051" i="21"/>
  <c r="C1051" i="21"/>
  <c r="B1051" i="21"/>
  <c r="M1050" i="21"/>
  <c r="H1050" i="21"/>
  <c r="I1050" i="21" s="1"/>
  <c r="G1050" i="21"/>
  <c r="D1050" i="21"/>
  <c r="C1050" i="21"/>
  <c r="B1050" i="21"/>
  <c r="H1049" i="21"/>
  <c r="G1049" i="21"/>
  <c r="D1049" i="21"/>
  <c r="C1049" i="21"/>
  <c r="B1049" i="21"/>
  <c r="L1048" i="21"/>
  <c r="G1048" i="21"/>
  <c r="H1048" i="21" s="1"/>
  <c r="I1048" i="21" s="1"/>
  <c r="D1048" i="21"/>
  <c r="C1048" i="21"/>
  <c r="B1048" i="21"/>
  <c r="G1047" i="21"/>
  <c r="D1047" i="21"/>
  <c r="C1047" i="21"/>
  <c r="B1047" i="21"/>
  <c r="G1046" i="21"/>
  <c r="M1046" i="21" s="1"/>
  <c r="D1046" i="21"/>
  <c r="C1046" i="21"/>
  <c r="B1046" i="21"/>
  <c r="H1045" i="21"/>
  <c r="G1045" i="21"/>
  <c r="D1045" i="21"/>
  <c r="C1045" i="21"/>
  <c r="B1045" i="21"/>
  <c r="P1044" i="21"/>
  <c r="H1044" i="21"/>
  <c r="I1044" i="21" s="1"/>
  <c r="G1044" i="21"/>
  <c r="D1044" i="21"/>
  <c r="C1044" i="21"/>
  <c r="B1044" i="21"/>
  <c r="G1043" i="21"/>
  <c r="D1043" i="21"/>
  <c r="C1043" i="21"/>
  <c r="B1043" i="21"/>
  <c r="L1042" i="21"/>
  <c r="I1042" i="21"/>
  <c r="G1042" i="21"/>
  <c r="H1042" i="21" s="1"/>
  <c r="D1042" i="21"/>
  <c r="C1042" i="21"/>
  <c r="B1042" i="21"/>
  <c r="G1041" i="21"/>
  <c r="D1041" i="21"/>
  <c r="C1041" i="21"/>
  <c r="B1041" i="21"/>
  <c r="G1040" i="21"/>
  <c r="K1040" i="21" s="1"/>
  <c r="D1040" i="21"/>
  <c r="C1040" i="21"/>
  <c r="B1040" i="21"/>
  <c r="N1039" i="21"/>
  <c r="G1039" i="21"/>
  <c r="H1039" i="21" s="1"/>
  <c r="I1039" i="21" s="1"/>
  <c r="D1039" i="21"/>
  <c r="C1039" i="21"/>
  <c r="B1039" i="21"/>
  <c r="K1038" i="21"/>
  <c r="G1038" i="21"/>
  <c r="H1038" i="21" s="1"/>
  <c r="I1038" i="21" s="1"/>
  <c r="D1038" i="21"/>
  <c r="C1038" i="21"/>
  <c r="B1038" i="21"/>
  <c r="G1037" i="21"/>
  <c r="H1037" i="21" s="1"/>
  <c r="D1037" i="21"/>
  <c r="C1037" i="21"/>
  <c r="B1037" i="21"/>
  <c r="G1036" i="21"/>
  <c r="H1036" i="21" s="1"/>
  <c r="D1036" i="21"/>
  <c r="C1036" i="21"/>
  <c r="B1036" i="21"/>
  <c r="L1035" i="21"/>
  <c r="G1035" i="21"/>
  <c r="H1035" i="21" s="1"/>
  <c r="I1035" i="21" s="1"/>
  <c r="D1035" i="21"/>
  <c r="C1035" i="21"/>
  <c r="B1035" i="21"/>
  <c r="G1034" i="21"/>
  <c r="H1034" i="21" s="1"/>
  <c r="I1034" i="21" s="1"/>
  <c r="D1034" i="21"/>
  <c r="C1034" i="21"/>
  <c r="B1034" i="21"/>
  <c r="K1033" i="21"/>
  <c r="I1033" i="21"/>
  <c r="H1033" i="21"/>
  <c r="G1033" i="21"/>
  <c r="D1033" i="21"/>
  <c r="C1033" i="21"/>
  <c r="B1033" i="21"/>
  <c r="H1032" i="21"/>
  <c r="G1032" i="21"/>
  <c r="D1032" i="21"/>
  <c r="C1032" i="21"/>
  <c r="B1032" i="21"/>
  <c r="O1031" i="21"/>
  <c r="I1031" i="21"/>
  <c r="H1031" i="21"/>
  <c r="G1031" i="21"/>
  <c r="D1031" i="21"/>
  <c r="C1031" i="21"/>
  <c r="B1031" i="21"/>
  <c r="N1030" i="21"/>
  <c r="I1030" i="21"/>
  <c r="H1030" i="21"/>
  <c r="G1030" i="21"/>
  <c r="D1030" i="21"/>
  <c r="C1030" i="21"/>
  <c r="B1030" i="21"/>
  <c r="I1029" i="21"/>
  <c r="G1029" i="21"/>
  <c r="H1029" i="21" s="1"/>
  <c r="D1029" i="21"/>
  <c r="C1029" i="21"/>
  <c r="B1029" i="21"/>
  <c r="L1028" i="21"/>
  <c r="G1028" i="21"/>
  <c r="H1028" i="21" s="1"/>
  <c r="I1028" i="21" s="1"/>
  <c r="D1028" i="21"/>
  <c r="C1028" i="21"/>
  <c r="B1028" i="21"/>
  <c r="G1027" i="21"/>
  <c r="H1027" i="21" s="1"/>
  <c r="D1027" i="21"/>
  <c r="C1027" i="21"/>
  <c r="B1027" i="21"/>
  <c r="Q1026" i="21"/>
  <c r="H1026" i="21"/>
  <c r="I1026" i="21" s="1"/>
  <c r="G1026" i="21"/>
  <c r="D1026" i="21"/>
  <c r="C1026" i="21"/>
  <c r="B1026" i="21"/>
  <c r="N1025" i="21"/>
  <c r="I1025" i="21"/>
  <c r="H1025" i="21"/>
  <c r="G1025" i="21"/>
  <c r="D1025" i="21"/>
  <c r="C1025" i="21"/>
  <c r="B1025" i="21"/>
  <c r="M1024" i="21"/>
  <c r="H1024" i="21"/>
  <c r="I1024" i="21" s="1"/>
  <c r="G1024" i="21"/>
  <c r="D1024" i="21"/>
  <c r="C1024" i="21"/>
  <c r="B1024" i="21"/>
  <c r="G1023" i="21"/>
  <c r="H1023" i="21" s="1"/>
  <c r="D1023" i="21"/>
  <c r="C1023" i="21"/>
  <c r="B1023" i="21"/>
  <c r="H1022" i="21"/>
  <c r="G1022" i="21"/>
  <c r="D1022" i="21"/>
  <c r="C1022" i="21"/>
  <c r="B1022" i="21"/>
  <c r="G1021" i="21"/>
  <c r="K1021" i="21" s="1"/>
  <c r="D1021" i="21"/>
  <c r="C1021" i="21"/>
  <c r="B1021" i="21"/>
  <c r="H1020" i="21"/>
  <c r="I1020" i="21" s="1"/>
  <c r="G1020" i="21"/>
  <c r="N1020" i="21" s="1"/>
  <c r="D1020" i="21"/>
  <c r="C1020" i="21"/>
  <c r="B1020" i="21"/>
  <c r="G1019" i="21"/>
  <c r="D1019" i="21"/>
  <c r="C1019" i="21"/>
  <c r="B1019" i="21"/>
  <c r="G1018" i="21"/>
  <c r="H1018" i="21" s="1"/>
  <c r="D1018" i="21"/>
  <c r="C1018" i="21"/>
  <c r="B1018" i="21"/>
  <c r="H1017" i="21"/>
  <c r="G1017" i="21"/>
  <c r="D1017" i="21"/>
  <c r="C1017" i="21"/>
  <c r="B1017" i="21"/>
  <c r="M1016" i="21"/>
  <c r="H1016" i="21"/>
  <c r="I1016" i="21" s="1"/>
  <c r="G1016" i="21"/>
  <c r="D1016" i="21"/>
  <c r="C1016" i="21"/>
  <c r="B1016" i="21"/>
  <c r="H1015" i="21"/>
  <c r="I1015" i="21" s="1"/>
  <c r="G1015" i="21"/>
  <c r="O1015" i="21" s="1"/>
  <c r="D1015" i="21"/>
  <c r="C1015" i="21"/>
  <c r="B1015" i="21"/>
  <c r="K1014" i="21"/>
  <c r="I1014" i="21"/>
  <c r="G1014" i="21"/>
  <c r="H1014" i="21" s="1"/>
  <c r="D1014" i="21"/>
  <c r="C1014" i="21"/>
  <c r="B1014" i="21"/>
  <c r="G1013" i="21"/>
  <c r="D1013" i="21"/>
  <c r="C1013" i="21"/>
  <c r="B1013" i="21"/>
  <c r="G1012" i="21"/>
  <c r="D1012" i="21"/>
  <c r="C1012" i="21"/>
  <c r="B1012" i="21"/>
  <c r="N1011" i="21"/>
  <c r="G1011" i="21"/>
  <c r="H1011" i="21" s="1"/>
  <c r="I1011" i="21" s="1"/>
  <c r="D1011" i="21"/>
  <c r="C1011" i="21"/>
  <c r="B1011" i="21"/>
  <c r="G1010" i="21"/>
  <c r="L1010" i="21" s="1"/>
  <c r="D1010" i="21"/>
  <c r="C1010" i="21"/>
  <c r="B1010" i="21"/>
  <c r="H1009" i="21"/>
  <c r="G1009" i="21"/>
  <c r="D1009" i="21"/>
  <c r="C1009" i="21"/>
  <c r="B1009" i="21"/>
  <c r="M1008" i="21"/>
  <c r="G1008" i="21"/>
  <c r="H1008" i="21" s="1"/>
  <c r="I1008" i="21" s="1"/>
  <c r="D1008" i="21"/>
  <c r="C1008" i="21"/>
  <c r="B1008" i="21"/>
  <c r="G1007" i="21"/>
  <c r="D1007" i="21"/>
  <c r="C1007" i="21"/>
  <c r="B1007" i="21"/>
  <c r="G1006" i="21"/>
  <c r="H1006" i="21" s="1"/>
  <c r="D1006" i="21"/>
  <c r="C1006" i="21"/>
  <c r="B1006" i="21"/>
  <c r="H1005" i="21"/>
  <c r="G1005" i="21"/>
  <c r="D1005" i="21"/>
  <c r="C1005" i="21"/>
  <c r="B1005" i="21"/>
  <c r="H1004" i="21"/>
  <c r="G1004" i="21"/>
  <c r="D1004" i="21"/>
  <c r="C1004" i="21"/>
  <c r="B1004" i="21"/>
  <c r="G1003" i="21"/>
  <c r="H1003" i="21" s="1"/>
  <c r="D1003" i="21"/>
  <c r="C1003" i="21"/>
  <c r="B1003" i="21"/>
  <c r="G1002" i="21"/>
  <c r="N1002" i="21" s="1"/>
  <c r="D1002" i="21"/>
  <c r="C1002" i="21"/>
  <c r="B1002" i="21"/>
  <c r="K1001" i="21"/>
  <c r="G1001" i="21"/>
  <c r="H1001" i="21" s="1"/>
  <c r="I1001" i="21" s="1"/>
  <c r="D1001" i="21"/>
  <c r="C1001" i="21"/>
  <c r="B1001" i="21"/>
  <c r="G1000" i="21"/>
  <c r="H1000" i="21" s="1"/>
  <c r="I1000" i="21" s="1"/>
  <c r="D1000" i="21"/>
  <c r="C1000" i="21"/>
  <c r="B1000" i="21"/>
  <c r="G999" i="21"/>
  <c r="H999" i="21" s="1"/>
  <c r="D999" i="21"/>
  <c r="C999" i="21"/>
  <c r="B999" i="21"/>
  <c r="H998" i="21"/>
  <c r="G998" i="21"/>
  <c r="D998" i="21"/>
  <c r="C998" i="21"/>
  <c r="B998" i="21"/>
  <c r="G997" i="21"/>
  <c r="H997" i="21" s="1"/>
  <c r="I997" i="21" s="1"/>
  <c r="D997" i="21"/>
  <c r="C997" i="21"/>
  <c r="B997" i="21"/>
  <c r="N996" i="21"/>
  <c r="I996" i="21"/>
  <c r="G996" i="21"/>
  <c r="H996" i="21" s="1"/>
  <c r="D996" i="21"/>
  <c r="C996" i="21"/>
  <c r="B996" i="21"/>
  <c r="M995" i="21"/>
  <c r="H995" i="21"/>
  <c r="I995" i="21" s="1"/>
  <c r="G995" i="21"/>
  <c r="D995" i="21"/>
  <c r="C995" i="21"/>
  <c r="B995" i="21"/>
  <c r="L994" i="21"/>
  <c r="H994" i="21"/>
  <c r="I994" i="21" s="1"/>
  <c r="G994" i="21"/>
  <c r="D994" i="21"/>
  <c r="C994" i="21"/>
  <c r="B994" i="21"/>
  <c r="H993" i="21"/>
  <c r="G993" i="21"/>
  <c r="D993" i="21"/>
  <c r="C993" i="21"/>
  <c r="B993" i="21"/>
  <c r="I992" i="21"/>
  <c r="H992" i="21"/>
  <c r="G992" i="21"/>
  <c r="L992" i="21" s="1"/>
  <c r="D992" i="21"/>
  <c r="C992" i="21"/>
  <c r="B992" i="21"/>
  <c r="L991" i="21"/>
  <c r="G991" i="21"/>
  <c r="H991" i="21" s="1"/>
  <c r="I991" i="21" s="1"/>
  <c r="D991" i="21"/>
  <c r="C991" i="21"/>
  <c r="B991" i="21"/>
  <c r="N990" i="21"/>
  <c r="I990" i="21"/>
  <c r="G990" i="21"/>
  <c r="H990" i="21" s="1"/>
  <c r="D990" i="21"/>
  <c r="C990" i="21"/>
  <c r="B990" i="21"/>
  <c r="M989" i="21"/>
  <c r="H989" i="21"/>
  <c r="I989" i="21" s="1"/>
  <c r="G989" i="21"/>
  <c r="D989" i="21"/>
  <c r="C989" i="21"/>
  <c r="B989" i="21"/>
  <c r="M988" i="21"/>
  <c r="H988" i="21"/>
  <c r="I988" i="21" s="1"/>
  <c r="G988" i="21"/>
  <c r="D988" i="21"/>
  <c r="C988" i="21"/>
  <c r="B988" i="21"/>
  <c r="G987" i="21"/>
  <c r="D987" i="21"/>
  <c r="C987" i="21"/>
  <c r="B987" i="21"/>
  <c r="K986" i="21"/>
  <c r="I986" i="21"/>
  <c r="G986" i="21"/>
  <c r="H986" i="21" s="1"/>
  <c r="D986" i="21"/>
  <c r="C986" i="21"/>
  <c r="B986" i="21"/>
  <c r="G985" i="21"/>
  <c r="D985" i="21"/>
  <c r="C985" i="21"/>
  <c r="B985" i="21"/>
  <c r="G984" i="21"/>
  <c r="H984" i="21" s="1"/>
  <c r="D984" i="21"/>
  <c r="C984" i="21"/>
  <c r="B984" i="21"/>
  <c r="G983" i="21"/>
  <c r="H983" i="21" s="1"/>
  <c r="D983" i="21"/>
  <c r="C983" i="21"/>
  <c r="B983" i="21"/>
  <c r="M982" i="21"/>
  <c r="I982" i="21"/>
  <c r="H982" i="21"/>
  <c r="G982" i="21"/>
  <c r="D982" i="21"/>
  <c r="C982" i="21"/>
  <c r="B982" i="21"/>
  <c r="O981" i="21"/>
  <c r="H981" i="21"/>
  <c r="I981" i="21" s="1"/>
  <c r="G981" i="21"/>
  <c r="D981" i="21"/>
  <c r="C981" i="21"/>
  <c r="B981" i="21"/>
  <c r="H980" i="21"/>
  <c r="I980" i="21" s="1"/>
  <c r="G980" i="21"/>
  <c r="M980" i="21" s="1"/>
  <c r="D980" i="21"/>
  <c r="C980" i="21"/>
  <c r="B980" i="21"/>
  <c r="G979" i="21"/>
  <c r="H979" i="21" s="1"/>
  <c r="I979" i="21" s="1"/>
  <c r="D979" i="21"/>
  <c r="C979" i="21"/>
  <c r="B979" i="21"/>
  <c r="G978" i="21"/>
  <c r="D978" i="21"/>
  <c r="C978" i="21"/>
  <c r="B978" i="21"/>
  <c r="M977" i="21"/>
  <c r="H977" i="21"/>
  <c r="I977" i="21" s="1"/>
  <c r="G977" i="21"/>
  <c r="D977" i="21"/>
  <c r="C977" i="21"/>
  <c r="B977" i="21"/>
  <c r="H976" i="21"/>
  <c r="G976" i="21"/>
  <c r="D976" i="21"/>
  <c r="C976" i="21"/>
  <c r="B976" i="21"/>
  <c r="L975" i="21"/>
  <c r="H975" i="21"/>
  <c r="I975" i="21" s="1"/>
  <c r="G975" i="21"/>
  <c r="D975" i="21"/>
  <c r="C975" i="21"/>
  <c r="B975" i="21"/>
  <c r="G974" i="21"/>
  <c r="L974" i="21" s="1"/>
  <c r="D974" i="21"/>
  <c r="C974" i="21"/>
  <c r="B974" i="21"/>
  <c r="K973" i="21"/>
  <c r="I973" i="21"/>
  <c r="G973" i="21"/>
  <c r="H973" i="21" s="1"/>
  <c r="D973" i="21"/>
  <c r="C973" i="21"/>
  <c r="B973" i="21"/>
  <c r="G972" i="21"/>
  <c r="H972" i="21" s="1"/>
  <c r="D972" i="21"/>
  <c r="C972" i="21"/>
  <c r="B972" i="21"/>
  <c r="G971" i="21"/>
  <c r="H971" i="21" s="1"/>
  <c r="D971" i="21"/>
  <c r="C971" i="21"/>
  <c r="B971" i="21"/>
  <c r="G970" i="21"/>
  <c r="D970" i="21"/>
  <c r="C970" i="21"/>
  <c r="B970" i="21"/>
  <c r="I969" i="21"/>
  <c r="H969" i="21"/>
  <c r="G969" i="21"/>
  <c r="N969" i="21" s="1"/>
  <c r="D969" i="21"/>
  <c r="C969" i="21"/>
  <c r="B969" i="21"/>
  <c r="G968" i="21"/>
  <c r="D968" i="21"/>
  <c r="C968" i="21"/>
  <c r="B968" i="21"/>
  <c r="G967" i="21"/>
  <c r="H967" i="21" s="1"/>
  <c r="D967" i="21"/>
  <c r="C967" i="21"/>
  <c r="B967" i="21"/>
  <c r="H966" i="21"/>
  <c r="G966" i="21"/>
  <c r="D966" i="21"/>
  <c r="C966" i="21"/>
  <c r="B966" i="21"/>
  <c r="H965" i="21"/>
  <c r="I965" i="21" s="1"/>
  <c r="G965" i="21"/>
  <c r="L965" i="21" s="1"/>
  <c r="D965" i="21"/>
  <c r="C965" i="21"/>
  <c r="B965" i="21"/>
  <c r="G964" i="21"/>
  <c r="H964" i="21" s="1"/>
  <c r="D964" i="21"/>
  <c r="C964" i="21"/>
  <c r="B964" i="21"/>
  <c r="G963" i="21"/>
  <c r="H963" i="21" s="1"/>
  <c r="I963" i="21" s="1"/>
  <c r="D963" i="21"/>
  <c r="C963" i="21"/>
  <c r="B963" i="21"/>
  <c r="O962" i="21"/>
  <c r="I962" i="21"/>
  <c r="G962" i="21"/>
  <c r="H962" i="21" s="1"/>
  <c r="D962" i="21"/>
  <c r="C962" i="21"/>
  <c r="B962" i="21"/>
  <c r="G961" i="21"/>
  <c r="H961" i="21" s="1"/>
  <c r="D961" i="21"/>
  <c r="C961" i="21"/>
  <c r="B961" i="21"/>
  <c r="P960" i="21"/>
  <c r="I960" i="21"/>
  <c r="H960" i="21"/>
  <c r="G960" i="21"/>
  <c r="D960" i="21"/>
  <c r="C960" i="21"/>
  <c r="B960" i="21"/>
  <c r="G959" i="21"/>
  <c r="H959" i="21" s="1"/>
  <c r="D959" i="21"/>
  <c r="C959" i="21"/>
  <c r="B959" i="21"/>
  <c r="G958" i="21"/>
  <c r="H958" i="21" s="1"/>
  <c r="D958" i="21"/>
  <c r="C958" i="21"/>
  <c r="B958" i="21"/>
  <c r="L957" i="21"/>
  <c r="G957" i="21"/>
  <c r="H957" i="21" s="1"/>
  <c r="I957" i="21" s="1"/>
  <c r="D957" i="21"/>
  <c r="C957" i="21"/>
  <c r="B957" i="21"/>
  <c r="G956" i="21"/>
  <c r="O956" i="21" s="1"/>
  <c r="D956" i="21"/>
  <c r="C956" i="21"/>
  <c r="B956" i="21"/>
  <c r="H955" i="21"/>
  <c r="G955" i="21"/>
  <c r="D955" i="21"/>
  <c r="C955" i="21"/>
  <c r="B955" i="21"/>
  <c r="H954" i="21"/>
  <c r="G954" i="21"/>
  <c r="D954" i="21"/>
  <c r="C954" i="21"/>
  <c r="B954" i="21"/>
  <c r="I953" i="21"/>
  <c r="G953" i="21"/>
  <c r="H953" i="21" s="1"/>
  <c r="D953" i="21"/>
  <c r="C953" i="21"/>
  <c r="B953" i="21"/>
  <c r="G952" i="21"/>
  <c r="D952" i="21"/>
  <c r="C952" i="21"/>
  <c r="B952" i="21"/>
  <c r="H951" i="21"/>
  <c r="G951" i="21"/>
  <c r="D951" i="21"/>
  <c r="C951" i="21"/>
  <c r="B951" i="21"/>
  <c r="R950" i="21"/>
  <c r="H950" i="21"/>
  <c r="I950" i="21" s="1"/>
  <c r="G950" i="21"/>
  <c r="D950" i="21"/>
  <c r="C950" i="21"/>
  <c r="B950" i="21"/>
  <c r="H949" i="21"/>
  <c r="G949" i="21"/>
  <c r="D949" i="21"/>
  <c r="C949" i="21"/>
  <c r="B949" i="21"/>
  <c r="G948" i="21"/>
  <c r="H948" i="21" s="1"/>
  <c r="D948" i="21"/>
  <c r="C948" i="21"/>
  <c r="B948" i="21"/>
  <c r="H947" i="21"/>
  <c r="G947" i="21"/>
  <c r="D947" i="21"/>
  <c r="C947" i="21"/>
  <c r="B947" i="21"/>
  <c r="P946" i="21"/>
  <c r="H946" i="21"/>
  <c r="I946" i="21" s="1"/>
  <c r="G946" i="21"/>
  <c r="D946" i="21"/>
  <c r="C946" i="21"/>
  <c r="B946" i="21"/>
  <c r="G945" i="21"/>
  <c r="N945" i="21" s="1"/>
  <c r="D945" i="21"/>
  <c r="C945" i="21"/>
  <c r="B945" i="21"/>
  <c r="M944" i="21"/>
  <c r="I944" i="21"/>
  <c r="G944" i="21"/>
  <c r="H944" i="21" s="1"/>
  <c r="D944" i="21"/>
  <c r="C944" i="21"/>
  <c r="B944" i="21"/>
  <c r="G943" i="21"/>
  <c r="D943" i="21"/>
  <c r="C943" i="21"/>
  <c r="B943" i="21"/>
  <c r="H942" i="21"/>
  <c r="I942" i="21" s="1"/>
  <c r="G942" i="21"/>
  <c r="L942" i="21" s="1"/>
  <c r="D942" i="21"/>
  <c r="C942" i="21"/>
  <c r="B942" i="21"/>
  <c r="H941" i="21"/>
  <c r="G941" i="21"/>
  <c r="D941" i="21"/>
  <c r="C941" i="21"/>
  <c r="B941" i="21"/>
  <c r="N940" i="21"/>
  <c r="H940" i="21"/>
  <c r="I940" i="21" s="1"/>
  <c r="G940" i="21"/>
  <c r="D940" i="21"/>
  <c r="C940" i="21"/>
  <c r="B940" i="21"/>
  <c r="G939" i="21"/>
  <c r="D939" i="21"/>
  <c r="C939" i="21"/>
  <c r="B939" i="21"/>
  <c r="G938" i="21"/>
  <c r="H938" i="21" s="1"/>
  <c r="D938" i="21"/>
  <c r="C938" i="21"/>
  <c r="B938" i="21"/>
  <c r="M937" i="21"/>
  <c r="I937" i="21"/>
  <c r="G937" i="21"/>
  <c r="H937" i="21" s="1"/>
  <c r="D937" i="21"/>
  <c r="C937" i="21"/>
  <c r="B937" i="21"/>
  <c r="H936" i="21"/>
  <c r="G936" i="21"/>
  <c r="D936" i="21"/>
  <c r="C936" i="21"/>
  <c r="B936" i="21"/>
  <c r="M935" i="21"/>
  <c r="H935" i="21"/>
  <c r="I935" i="21" s="1"/>
  <c r="G935" i="21"/>
  <c r="D935" i="21"/>
  <c r="C935" i="21"/>
  <c r="B935" i="21"/>
  <c r="L934" i="21"/>
  <c r="H934" i="21"/>
  <c r="I934" i="21" s="1"/>
  <c r="G934" i="21"/>
  <c r="D934" i="21"/>
  <c r="C934" i="21"/>
  <c r="B934" i="21"/>
  <c r="H933" i="21"/>
  <c r="G933" i="21"/>
  <c r="D933" i="21"/>
  <c r="C933" i="21"/>
  <c r="B933" i="21"/>
  <c r="G932" i="21"/>
  <c r="L932" i="21" s="1"/>
  <c r="D932" i="21"/>
  <c r="C932" i="21"/>
  <c r="B932" i="21"/>
  <c r="H931" i="21"/>
  <c r="I931" i="21" s="1"/>
  <c r="G931" i="21"/>
  <c r="L931" i="21" s="1"/>
  <c r="D931" i="21"/>
  <c r="C931" i="21"/>
  <c r="B931" i="21"/>
  <c r="H930" i="21"/>
  <c r="I930" i="21" s="1"/>
  <c r="G930" i="21"/>
  <c r="K930" i="21" s="1"/>
  <c r="D930" i="21"/>
  <c r="C930" i="21"/>
  <c r="B930" i="21"/>
  <c r="G929" i="21"/>
  <c r="H929" i="21" s="1"/>
  <c r="D929" i="21"/>
  <c r="C929" i="21"/>
  <c r="B929" i="21"/>
  <c r="G928" i="21"/>
  <c r="M928" i="21" s="1"/>
  <c r="D928" i="21"/>
  <c r="C928" i="21"/>
  <c r="B928" i="21"/>
  <c r="I927" i="21"/>
  <c r="H927" i="21"/>
  <c r="G927" i="21"/>
  <c r="L927" i="21" s="1"/>
  <c r="D927" i="21"/>
  <c r="C927" i="21"/>
  <c r="B927" i="21"/>
  <c r="G926" i="21"/>
  <c r="K926" i="21" s="1"/>
  <c r="D926" i="21"/>
  <c r="C926" i="21"/>
  <c r="B926" i="21"/>
  <c r="I925" i="21"/>
  <c r="H925" i="21"/>
  <c r="G925" i="21"/>
  <c r="L925" i="21" s="1"/>
  <c r="D925" i="21"/>
  <c r="C925" i="21"/>
  <c r="B925" i="21"/>
  <c r="I924" i="21"/>
  <c r="H924" i="21"/>
  <c r="G924" i="21"/>
  <c r="K924" i="21" s="1"/>
  <c r="D924" i="21"/>
  <c r="C924" i="21"/>
  <c r="B924" i="21"/>
  <c r="G923" i="21"/>
  <c r="M923" i="21" s="1"/>
  <c r="D923" i="21"/>
  <c r="C923" i="21"/>
  <c r="B923" i="21"/>
  <c r="O922" i="21"/>
  <c r="I922" i="21"/>
  <c r="H922" i="21"/>
  <c r="G922" i="21"/>
  <c r="D922" i="21"/>
  <c r="C922" i="21"/>
  <c r="B922" i="21"/>
  <c r="H921" i="21"/>
  <c r="G921" i="21"/>
  <c r="D921" i="21"/>
  <c r="C921" i="21"/>
  <c r="B921" i="21"/>
  <c r="L920" i="21"/>
  <c r="G920" i="21"/>
  <c r="H920" i="21" s="1"/>
  <c r="I920" i="21" s="1"/>
  <c r="D920" i="21"/>
  <c r="C920" i="21"/>
  <c r="B920" i="21"/>
  <c r="H919" i="21"/>
  <c r="I919" i="21" s="1"/>
  <c r="G919" i="21"/>
  <c r="M919" i="21" s="1"/>
  <c r="D919" i="21"/>
  <c r="C919" i="21"/>
  <c r="B919" i="21"/>
  <c r="L918" i="21"/>
  <c r="H918" i="21"/>
  <c r="I918" i="21" s="1"/>
  <c r="G918" i="21"/>
  <c r="D918" i="21"/>
  <c r="C918" i="21"/>
  <c r="B918" i="21"/>
  <c r="H917" i="21"/>
  <c r="G917" i="21"/>
  <c r="D917" i="21"/>
  <c r="C917" i="21"/>
  <c r="B917" i="21"/>
  <c r="G916" i="21"/>
  <c r="D916" i="21"/>
  <c r="C916" i="21"/>
  <c r="B916" i="21"/>
  <c r="G915" i="21"/>
  <c r="D915" i="21"/>
  <c r="C915" i="21"/>
  <c r="B915" i="21"/>
  <c r="H914" i="21"/>
  <c r="G914" i="21"/>
  <c r="D914" i="21"/>
  <c r="C914" i="21"/>
  <c r="B914" i="21"/>
  <c r="H913" i="21"/>
  <c r="G913" i="21"/>
  <c r="D913" i="21"/>
  <c r="C913" i="21"/>
  <c r="B913" i="21"/>
  <c r="M912" i="21"/>
  <c r="H912" i="21"/>
  <c r="I912" i="21" s="1"/>
  <c r="G912" i="21"/>
  <c r="D912" i="21"/>
  <c r="C912" i="21"/>
  <c r="B912" i="21"/>
  <c r="M911" i="21"/>
  <c r="G911" i="21"/>
  <c r="H911" i="21" s="1"/>
  <c r="I911" i="21" s="1"/>
  <c r="D911" i="21"/>
  <c r="C911" i="21"/>
  <c r="B911" i="21"/>
  <c r="L910" i="21"/>
  <c r="I910" i="21"/>
  <c r="G910" i="21"/>
  <c r="H910" i="21" s="1"/>
  <c r="D910" i="21"/>
  <c r="C910" i="21"/>
  <c r="B910" i="21"/>
  <c r="G909" i="21"/>
  <c r="L909" i="21" s="1"/>
  <c r="D909" i="21"/>
  <c r="C909" i="21"/>
  <c r="B909" i="21"/>
  <c r="G908" i="21"/>
  <c r="D908" i="21"/>
  <c r="C908" i="21"/>
  <c r="B908" i="21"/>
  <c r="M907" i="21"/>
  <c r="G907" i="21"/>
  <c r="H907" i="21" s="1"/>
  <c r="I907" i="21" s="1"/>
  <c r="D907" i="21"/>
  <c r="C907" i="21"/>
  <c r="B907" i="21"/>
  <c r="H906" i="21"/>
  <c r="I906" i="21" s="1"/>
  <c r="G906" i="21"/>
  <c r="K906" i="21" s="1"/>
  <c r="D906" i="21"/>
  <c r="C906" i="21"/>
  <c r="B906" i="21"/>
  <c r="G905" i="21"/>
  <c r="L905" i="21" s="1"/>
  <c r="D905" i="21"/>
  <c r="C905" i="21"/>
  <c r="B905" i="21"/>
  <c r="H904" i="21"/>
  <c r="I904" i="21" s="1"/>
  <c r="G904" i="21"/>
  <c r="N904" i="21" s="1"/>
  <c r="D904" i="21"/>
  <c r="C904" i="21"/>
  <c r="B904" i="21"/>
  <c r="G903" i="21"/>
  <c r="M903" i="21" s="1"/>
  <c r="D903" i="21"/>
  <c r="C903" i="21"/>
  <c r="B903" i="21"/>
  <c r="M902" i="21"/>
  <c r="G902" i="21"/>
  <c r="H902" i="21" s="1"/>
  <c r="I902" i="21" s="1"/>
  <c r="D902" i="21"/>
  <c r="C902" i="21"/>
  <c r="B902" i="21"/>
  <c r="I901" i="21"/>
  <c r="H901" i="21"/>
  <c r="G901" i="21"/>
  <c r="K901" i="21" s="1"/>
  <c r="D901" i="21"/>
  <c r="C901" i="21"/>
  <c r="B901" i="21"/>
  <c r="H900" i="21"/>
  <c r="G900" i="21"/>
  <c r="D900" i="21"/>
  <c r="C900" i="21"/>
  <c r="B900" i="21"/>
  <c r="O899" i="21"/>
  <c r="I899" i="21"/>
  <c r="H899" i="21"/>
  <c r="G899" i="21"/>
  <c r="D899" i="21"/>
  <c r="C899" i="21"/>
  <c r="B899" i="21"/>
  <c r="H898" i="21"/>
  <c r="I898" i="21" s="1"/>
  <c r="G898" i="21"/>
  <c r="M898" i="21" s="1"/>
  <c r="D898" i="21"/>
  <c r="C898" i="21"/>
  <c r="B898" i="21"/>
  <c r="H897" i="21"/>
  <c r="I897" i="21" s="1"/>
  <c r="G897" i="21"/>
  <c r="L897" i="21" s="1"/>
  <c r="D897" i="21"/>
  <c r="C897" i="21"/>
  <c r="B897" i="21"/>
  <c r="H896" i="21"/>
  <c r="I896" i="21" s="1"/>
  <c r="G896" i="21"/>
  <c r="K896" i="21" s="1"/>
  <c r="D896" i="21"/>
  <c r="C896" i="21"/>
  <c r="B896" i="21"/>
  <c r="H895" i="21"/>
  <c r="I895" i="21" s="1"/>
  <c r="G895" i="21"/>
  <c r="M895" i="21" s="1"/>
  <c r="D895" i="21"/>
  <c r="C895" i="21"/>
  <c r="B895" i="21"/>
  <c r="H894" i="21"/>
  <c r="G894" i="21"/>
  <c r="D894" i="21"/>
  <c r="C894" i="21"/>
  <c r="B894" i="21"/>
  <c r="G893" i="21"/>
  <c r="D893" i="21"/>
  <c r="C893" i="21"/>
  <c r="B893" i="21"/>
  <c r="G892" i="21"/>
  <c r="K892" i="21" s="1"/>
  <c r="D892" i="21"/>
  <c r="C892" i="21"/>
  <c r="B892" i="21"/>
  <c r="L891" i="21"/>
  <c r="I891" i="21"/>
  <c r="H891" i="21"/>
  <c r="G891" i="21"/>
  <c r="D891" i="21"/>
  <c r="C891" i="21"/>
  <c r="B891" i="21"/>
  <c r="G890" i="21"/>
  <c r="H890" i="21" s="1"/>
  <c r="D890" i="21"/>
  <c r="C890" i="21"/>
  <c r="B890" i="21"/>
  <c r="L889" i="21"/>
  <c r="G889" i="21"/>
  <c r="H889" i="21" s="1"/>
  <c r="I889" i="21" s="1"/>
  <c r="D889" i="21"/>
  <c r="C889" i="21"/>
  <c r="B889" i="21"/>
  <c r="G888" i="21"/>
  <c r="D888" i="21"/>
  <c r="C888" i="21"/>
  <c r="B888" i="21"/>
  <c r="I887" i="21"/>
  <c r="H887" i="21"/>
  <c r="G887" i="21"/>
  <c r="N887" i="21" s="1"/>
  <c r="D887" i="21"/>
  <c r="C887" i="21"/>
  <c r="B887" i="21"/>
  <c r="H886" i="21"/>
  <c r="I886" i="21" s="1"/>
  <c r="G886" i="21"/>
  <c r="K886" i="21" s="1"/>
  <c r="D886" i="21"/>
  <c r="C886" i="21"/>
  <c r="B886" i="21"/>
  <c r="H885" i="21"/>
  <c r="I885" i="21" s="1"/>
  <c r="G885" i="21"/>
  <c r="K885" i="21" s="1"/>
  <c r="D885" i="21"/>
  <c r="C885" i="21"/>
  <c r="B885" i="21"/>
  <c r="H884" i="21"/>
  <c r="I884" i="21" s="1"/>
  <c r="G884" i="21"/>
  <c r="K884" i="21" s="1"/>
  <c r="D884" i="21"/>
  <c r="C884" i="21"/>
  <c r="B884" i="21"/>
  <c r="H883" i="21"/>
  <c r="I883" i="21" s="1"/>
  <c r="G883" i="21"/>
  <c r="K883" i="21" s="1"/>
  <c r="D883" i="21"/>
  <c r="C883" i="21"/>
  <c r="B883" i="21"/>
  <c r="H882" i="21"/>
  <c r="I882" i="21" s="1"/>
  <c r="G882" i="21"/>
  <c r="L882" i="21" s="1"/>
  <c r="D882" i="21"/>
  <c r="C882" i="21"/>
  <c r="B882" i="21"/>
  <c r="H881" i="21"/>
  <c r="G881" i="21"/>
  <c r="D881" i="21"/>
  <c r="C881" i="21"/>
  <c r="B881" i="21"/>
  <c r="G880" i="21"/>
  <c r="L880" i="21" s="1"/>
  <c r="D880" i="21"/>
  <c r="C880" i="21"/>
  <c r="B880" i="21"/>
  <c r="K879" i="21"/>
  <c r="G879" i="21"/>
  <c r="H879" i="21" s="1"/>
  <c r="I879" i="21" s="1"/>
  <c r="D879" i="21"/>
  <c r="C879" i="21"/>
  <c r="B879" i="21"/>
  <c r="K878" i="21"/>
  <c r="I878" i="21"/>
  <c r="H878" i="21"/>
  <c r="G878" i="21"/>
  <c r="D878" i="21"/>
  <c r="C878" i="21"/>
  <c r="B878" i="21"/>
  <c r="G877" i="21"/>
  <c r="H877" i="21" s="1"/>
  <c r="D877" i="21"/>
  <c r="C877" i="21"/>
  <c r="B877" i="21"/>
  <c r="K876" i="21"/>
  <c r="I876" i="21"/>
  <c r="H876" i="21"/>
  <c r="G876" i="21"/>
  <c r="D876" i="21"/>
  <c r="C876" i="21"/>
  <c r="B876" i="21"/>
  <c r="H875" i="21"/>
  <c r="G875" i="21"/>
  <c r="D875" i="21"/>
  <c r="C875" i="21"/>
  <c r="B875" i="21"/>
  <c r="N874" i="21"/>
  <c r="G874" i="21"/>
  <c r="H874" i="21" s="1"/>
  <c r="I874" i="21" s="1"/>
  <c r="D874" i="21"/>
  <c r="C874" i="21"/>
  <c r="B874" i="21"/>
  <c r="G873" i="21"/>
  <c r="H873" i="21" s="1"/>
  <c r="D873" i="21"/>
  <c r="C873" i="21"/>
  <c r="B873" i="21"/>
  <c r="H872" i="21"/>
  <c r="G872" i="21"/>
  <c r="D872" i="21"/>
  <c r="C872" i="21"/>
  <c r="B872" i="21"/>
  <c r="K871" i="21"/>
  <c r="H871" i="21"/>
  <c r="I871" i="21" s="1"/>
  <c r="G871" i="21"/>
  <c r="D871" i="21"/>
  <c r="C871" i="21"/>
  <c r="B871" i="21"/>
  <c r="K870" i="21"/>
  <c r="I870" i="21"/>
  <c r="H870" i="21"/>
  <c r="G870" i="21"/>
  <c r="D870" i="21"/>
  <c r="C870" i="21"/>
  <c r="B870" i="21"/>
  <c r="K869" i="21"/>
  <c r="I869" i="21"/>
  <c r="H869" i="21"/>
  <c r="G869" i="21"/>
  <c r="D869" i="21"/>
  <c r="C869" i="21"/>
  <c r="B869" i="21"/>
  <c r="G868" i="21"/>
  <c r="H868" i="21" s="1"/>
  <c r="D868" i="21"/>
  <c r="C868" i="21"/>
  <c r="B868" i="21"/>
  <c r="H867" i="21"/>
  <c r="I867" i="21" s="1"/>
  <c r="G867" i="21"/>
  <c r="M867" i="21" s="1"/>
  <c r="D867" i="21"/>
  <c r="C867" i="21"/>
  <c r="B867" i="21"/>
  <c r="H866" i="21"/>
  <c r="I866" i="21" s="1"/>
  <c r="G866" i="21"/>
  <c r="K866" i="21" s="1"/>
  <c r="D866" i="21"/>
  <c r="C866" i="21"/>
  <c r="B866" i="21"/>
  <c r="G865" i="21"/>
  <c r="D865" i="21"/>
  <c r="C865" i="21"/>
  <c r="B865" i="21"/>
  <c r="M864" i="21"/>
  <c r="I864" i="21"/>
  <c r="H864" i="21"/>
  <c r="G864" i="21"/>
  <c r="D864" i="21"/>
  <c r="C864" i="21"/>
  <c r="B864" i="21"/>
  <c r="H863" i="21"/>
  <c r="G863" i="21"/>
  <c r="D863" i="21"/>
  <c r="C863" i="21"/>
  <c r="B863" i="21"/>
  <c r="G862" i="21"/>
  <c r="H862" i="21" s="1"/>
  <c r="D862" i="21"/>
  <c r="C862" i="21"/>
  <c r="B862" i="21"/>
  <c r="H861" i="21"/>
  <c r="G861" i="21"/>
  <c r="D861" i="21"/>
  <c r="C861" i="21"/>
  <c r="B861" i="21"/>
  <c r="L860" i="21"/>
  <c r="G860" i="21"/>
  <c r="H860" i="21" s="1"/>
  <c r="I860" i="21" s="1"/>
  <c r="D860" i="21"/>
  <c r="C860" i="21"/>
  <c r="B860" i="21"/>
  <c r="K859" i="21"/>
  <c r="H859" i="21"/>
  <c r="I859" i="21" s="1"/>
  <c r="G859" i="21"/>
  <c r="D859" i="21"/>
  <c r="C859" i="21"/>
  <c r="B859" i="21"/>
  <c r="N858" i="21"/>
  <c r="G858" i="21"/>
  <c r="H858" i="21" s="1"/>
  <c r="I858" i="21" s="1"/>
  <c r="D858" i="21"/>
  <c r="C858" i="21"/>
  <c r="B858" i="21"/>
  <c r="H857" i="21"/>
  <c r="I857" i="21" s="1"/>
  <c r="G857" i="21"/>
  <c r="K857" i="21" s="1"/>
  <c r="D857" i="21"/>
  <c r="C857" i="21"/>
  <c r="B857" i="21"/>
  <c r="G856" i="21"/>
  <c r="M856" i="21" s="1"/>
  <c r="D856" i="21"/>
  <c r="C856" i="21"/>
  <c r="B856" i="21"/>
  <c r="G855" i="21"/>
  <c r="H855" i="21" s="1"/>
  <c r="I855" i="21" s="1"/>
  <c r="D855" i="21"/>
  <c r="C855" i="21"/>
  <c r="B855" i="21"/>
  <c r="H854" i="21"/>
  <c r="G854" i="21"/>
  <c r="D854" i="21"/>
  <c r="C854" i="21"/>
  <c r="B854" i="21"/>
  <c r="L853" i="21"/>
  <c r="G853" i="21"/>
  <c r="H853" i="21" s="1"/>
  <c r="I853" i="21" s="1"/>
  <c r="D853" i="21"/>
  <c r="C853" i="21"/>
  <c r="B853" i="21"/>
  <c r="M852" i="21"/>
  <c r="I852" i="21"/>
  <c r="G852" i="21"/>
  <c r="H852" i="21" s="1"/>
  <c r="D852" i="21"/>
  <c r="C852" i="21"/>
  <c r="B852" i="21"/>
  <c r="G851" i="21"/>
  <c r="H851" i="21" s="1"/>
  <c r="D851" i="21"/>
  <c r="C851" i="21"/>
  <c r="B851" i="21"/>
  <c r="M850" i="21"/>
  <c r="I850" i="21"/>
  <c r="G850" i="21"/>
  <c r="H850" i="21" s="1"/>
  <c r="D850" i="21"/>
  <c r="C850" i="21"/>
  <c r="B850" i="21"/>
  <c r="N849" i="21"/>
  <c r="I849" i="21"/>
  <c r="H849" i="21"/>
  <c r="G849" i="21"/>
  <c r="D849" i="21"/>
  <c r="C849" i="21"/>
  <c r="B849" i="21"/>
  <c r="G848" i="21"/>
  <c r="L848" i="21" s="1"/>
  <c r="D848" i="21"/>
  <c r="C848" i="21"/>
  <c r="B848" i="21"/>
  <c r="P847" i="21"/>
  <c r="H847" i="21"/>
  <c r="I847" i="21" s="1"/>
  <c r="G847" i="21"/>
  <c r="D847" i="21"/>
  <c r="C847" i="21"/>
  <c r="B847" i="21"/>
  <c r="O846" i="21"/>
  <c r="G846" i="21"/>
  <c r="H846" i="21" s="1"/>
  <c r="I846" i="21" s="1"/>
  <c r="D846" i="21"/>
  <c r="C846" i="21"/>
  <c r="B846" i="21"/>
  <c r="I845" i="21"/>
  <c r="H845" i="21"/>
  <c r="G845" i="21"/>
  <c r="N845" i="21" s="1"/>
  <c r="D845" i="21"/>
  <c r="C845" i="21"/>
  <c r="B845" i="21"/>
  <c r="H844" i="21"/>
  <c r="I844" i="21" s="1"/>
  <c r="G844" i="21"/>
  <c r="Q844" i="21" s="1"/>
  <c r="D844" i="21"/>
  <c r="C844" i="21"/>
  <c r="B844" i="21"/>
  <c r="M843" i="21"/>
  <c r="G843" i="21"/>
  <c r="H843" i="21" s="1"/>
  <c r="I843" i="21" s="1"/>
  <c r="D843" i="21"/>
  <c r="C843" i="21"/>
  <c r="B843" i="21"/>
  <c r="H842" i="21"/>
  <c r="I842" i="21" s="1"/>
  <c r="G842" i="21"/>
  <c r="M842" i="21" s="1"/>
  <c r="D842" i="21"/>
  <c r="C842" i="21"/>
  <c r="B842" i="21"/>
  <c r="G841" i="21"/>
  <c r="D841" i="21"/>
  <c r="C841" i="21"/>
  <c r="B841" i="21"/>
  <c r="G840" i="21"/>
  <c r="N840" i="21" s="1"/>
  <c r="D840" i="21"/>
  <c r="C840" i="21"/>
  <c r="B840" i="21"/>
  <c r="G839" i="21"/>
  <c r="O839" i="21" s="1"/>
  <c r="D839" i="21"/>
  <c r="C839" i="21"/>
  <c r="B839" i="21"/>
  <c r="H838" i="21"/>
  <c r="I838" i="21" s="1"/>
  <c r="G838" i="21"/>
  <c r="L838" i="21" s="1"/>
  <c r="D838" i="21"/>
  <c r="C838" i="21"/>
  <c r="B838" i="21"/>
  <c r="G837" i="21"/>
  <c r="M837" i="21" s="1"/>
  <c r="D837" i="21"/>
  <c r="C837" i="21"/>
  <c r="B837" i="21"/>
  <c r="H836" i="21"/>
  <c r="G836" i="21"/>
  <c r="D836" i="21"/>
  <c r="C836" i="21"/>
  <c r="B836" i="21"/>
  <c r="G835" i="21"/>
  <c r="N835" i="21" s="1"/>
  <c r="D835" i="21"/>
  <c r="C835" i="21"/>
  <c r="B835" i="21"/>
  <c r="H834" i="21"/>
  <c r="I834" i="21" s="1"/>
  <c r="G834" i="21"/>
  <c r="M834" i="21" s="1"/>
  <c r="D834" i="21"/>
  <c r="C834" i="21"/>
  <c r="B834" i="21"/>
  <c r="H833" i="21"/>
  <c r="G833" i="21"/>
  <c r="D833" i="21"/>
  <c r="C833" i="21"/>
  <c r="B833" i="21"/>
  <c r="I832" i="21"/>
  <c r="H832" i="21"/>
  <c r="G832" i="21"/>
  <c r="N832" i="21" s="1"/>
  <c r="D832" i="21"/>
  <c r="C832" i="21"/>
  <c r="B832" i="21"/>
  <c r="G831" i="21"/>
  <c r="D831" i="21"/>
  <c r="C831" i="21"/>
  <c r="B831" i="21"/>
  <c r="H830" i="21"/>
  <c r="G830" i="21"/>
  <c r="D830" i="21"/>
  <c r="C830" i="21"/>
  <c r="B830" i="21"/>
  <c r="H829" i="21"/>
  <c r="G829" i="21"/>
  <c r="D829" i="21"/>
  <c r="C829" i="21"/>
  <c r="B829" i="21"/>
  <c r="Q828" i="21"/>
  <c r="I828" i="21"/>
  <c r="H828" i="21"/>
  <c r="G828" i="21"/>
  <c r="D828" i="21"/>
  <c r="C828" i="21"/>
  <c r="B828" i="21"/>
  <c r="I827" i="21"/>
  <c r="G827" i="21"/>
  <c r="H827" i="21" s="1"/>
  <c r="D827" i="21"/>
  <c r="C827" i="21"/>
  <c r="B827" i="21"/>
  <c r="N826" i="21"/>
  <c r="I826" i="21"/>
  <c r="G826" i="21"/>
  <c r="H826" i="21" s="1"/>
  <c r="D826" i="21"/>
  <c r="C826" i="21"/>
  <c r="B826" i="21"/>
  <c r="N825" i="21"/>
  <c r="I825" i="21"/>
  <c r="H825" i="21"/>
  <c r="G825" i="21"/>
  <c r="D825" i="21"/>
  <c r="C825" i="21"/>
  <c r="B825" i="21"/>
  <c r="G824" i="21"/>
  <c r="H824" i="21" s="1"/>
  <c r="I824" i="21" s="1"/>
  <c r="D824" i="21"/>
  <c r="C824" i="21"/>
  <c r="B824" i="21"/>
  <c r="H823" i="21"/>
  <c r="I823" i="21" s="1"/>
  <c r="G823" i="21"/>
  <c r="M823" i="21" s="1"/>
  <c r="D823" i="21"/>
  <c r="C823" i="21"/>
  <c r="B823" i="21"/>
  <c r="L822" i="21"/>
  <c r="I822" i="21"/>
  <c r="G822" i="21"/>
  <c r="H822" i="21" s="1"/>
  <c r="D822" i="21"/>
  <c r="C822" i="21"/>
  <c r="B822" i="21"/>
  <c r="G821" i="21"/>
  <c r="D821" i="21"/>
  <c r="C821" i="21"/>
  <c r="B821" i="21"/>
  <c r="I820" i="21"/>
  <c r="H820" i="21"/>
  <c r="G820" i="21"/>
  <c r="K820" i="21" s="1"/>
  <c r="D820" i="21"/>
  <c r="C820" i="21"/>
  <c r="B820" i="21"/>
  <c r="G819" i="21"/>
  <c r="H819" i="21" s="1"/>
  <c r="I819" i="21" s="1"/>
  <c r="D819" i="21"/>
  <c r="C819" i="21"/>
  <c r="B819" i="21"/>
  <c r="O818" i="21"/>
  <c r="G818" i="21"/>
  <c r="H818" i="21" s="1"/>
  <c r="I818" i="21" s="1"/>
  <c r="D818" i="21"/>
  <c r="C818" i="21"/>
  <c r="B818" i="21"/>
  <c r="P817" i="21"/>
  <c r="I817" i="21"/>
  <c r="H817" i="21"/>
  <c r="G817" i="21"/>
  <c r="D817" i="21"/>
  <c r="C817" i="21"/>
  <c r="B817" i="21"/>
  <c r="G816" i="21"/>
  <c r="K816" i="21" s="1"/>
  <c r="D816" i="21"/>
  <c r="C816" i="21"/>
  <c r="B816" i="21"/>
  <c r="S815" i="21"/>
  <c r="I815" i="21"/>
  <c r="H815" i="21"/>
  <c r="G815" i="21"/>
  <c r="D815" i="21"/>
  <c r="C815" i="21"/>
  <c r="B815" i="21"/>
  <c r="I814" i="21"/>
  <c r="H814" i="21"/>
  <c r="G814" i="21"/>
  <c r="N814" i="21" s="1"/>
  <c r="D814" i="21"/>
  <c r="C814" i="21"/>
  <c r="B814" i="21"/>
  <c r="G813" i="21"/>
  <c r="K813" i="21" s="1"/>
  <c r="D813" i="21"/>
  <c r="C813" i="21"/>
  <c r="B813" i="21"/>
  <c r="Q812" i="21"/>
  <c r="I812" i="21"/>
  <c r="H812" i="21"/>
  <c r="G812" i="21"/>
  <c r="D812" i="21"/>
  <c r="C812" i="21"/>
  <c r="B812" i="21"/>
  <c r="I811" i="21"/>
  <c r="H811" i="21"/>
  <c r="G811" i="21"/>
  <c r="M811" i="21" s="1"/>
  <c r="D811" i="21"/>
  <c r="C811" i="21"/>
  <c r="B811" i="21"/>
  <c r="M810" i="21"/>
  <c r="H810" i="21"/>
  <c r="I810" i="21" s="1"/>
  <c r="G810" i="21"/>
  <c r="D810" i="21"/>
  <c r="C810" i="21"/>
  <c r="B810" i="21"/>
  <c r="L809" i="21"/>
  <c r="I809" i="21"/>
  <c r="H809" i="21"/>
  <c r="G809" i="21"/>
  <c r="D809" i="21"/>
  <c r="C809" i="21"/>
  <c r="B809" i="21"/>
  <c r="L808" i="21"/>
  <c r="I808" i="21"/>
  <c r="H808" i="21"/>
  <c r="G808" i="21"/>
  <c r="D808" i="21"/>
  <c r="C808" i="21"/>
  <c r="B808" i="21"/>
  <c r="G807" i="21"/>
  <c r="H807" i="21" s="1"/>
  <c r="I807" i="21" s="1"/>
  <c r="D807" i="21"/>
  <c r="C807" i="21"/>
  <c r="B807" i="21"/>
  <c r="L806" i="21"/>
  <c r="I806" i="21"/>
  <c r="G806" i="21"/>
  <c r="H806" i="21" s="1"/>
  <c r="D806" i="21"/>
  <c r="C806" i="21"/>
  <c r="B806" i="21"/>
  <c r="L805" i="21"/>
  <c r="I805" i="21"/>
  <c r="H805" i="21"/>
  <c r="G805" i="21"/>
  <c r="D805" i="21"/>
  <c r="C805" i="21"/>
  <c r="B805" i="21"/>
  <c r="K804" i="21"/>
  <c r="G804" i="21"/>
  <c r="H804" i="21" s="1"/>
  <c r="I804" i="21" s="1"/>
  <c r="D804" i="21"/>
  <c r="C804" i="21"/>
  <c r="B804" i="21"/>
  <c r="K803" i="21"/>
  <c r="H803" i="21"/>
  <c r="I803" i="21" s="1"/>
  <c r="G803" i="21"/>
  <c r="D803" i="21"/>
  <c r="C803" i="21"/>
  <c r="B803" i="21"/>
  <c r="K802" i="21"/>
  <c r="G802" i="21"/>
  <c r="H802" i="21" s="1"/>
  <c r="I802" i="21" s="1"/>
  <c r="D802" i="21"/>
  <c r="C802" i="21"/>
  <c r="B802" i="21"/>
  <c r="G801" i="21"/>
  <c r="H801" i="21" s="1"/>
  <c r="D801" i="21"/>
  <c r="C801" i="21"/>
  <c r="B801" i="21"/>
  <c r="I800" i="21"/>
  <c r="G800" i="21"/>
  <c r="H800" i="21" s="1"/>
  <c r="D800" i="21"/>
  <c r="C800" i="21"/>
  <c r="B800" i="21"/>
  <c r="N799" i="21"/>
  <c r="H799" i="21"/>
  <c r="I799" i="21" s="1"/>
  <c r="G799" i="21"/>
  <c r="D799" i="21"/>
  <c r="C799" i="21"/>
  <c r="B799" i="21"/>
  <c r="N798" i="21"/>
  <c r="H798" i="21"/>
  <c r="I798" i="21" s="1"/>
  <c r="G798" i="21"/>
  <c r="D798" i="21"/>
  <c r="C798" i="21"/>
  <c r="B798" i="21"/>
  <c r="H797" i="21"/>
  <c r="G797" i="21"/>
  <c r="D797" i="21"/>
  <c r="C797" i="21"/>
  <c r="B797" i="21"/>
  <c r="Q796" i="21"/>
  <c r="I796" i="21"/>
  <c r="H796" i="21"/>
  <c r="G796" i="21"/>
  <c r="D796" i="21"/>
  <c r="C796" i="21"/>
  <c r="B796" i="21"/>
  <c r="I795" i="21"/>
  <c r="G795" i="21"/>
  <c r="H795" i="21" s="1"/>
  <c r="D795" i="21"/>
  <c r="C795" i="21"/>
  <c r="B795" i="21"/>
  <c r="N794" i="21"/>
  <c r="I794" i="21"/>
  <c r="G794" i="21"/>
  <c r="H794" i="21" s="1"/>
  <c r="D794" i="21"/>
  <c r="C794" i="21"/>
  <c r="B794" i="21"/>
  <c r="M793" i="21"/>
  <c r="I793" i="21"/>
  <c r="H793" i="21"/>
  <c r="G793" i="21"/>
  <c r="D793" i="21"/>
  <c r="C793" i="21"/>
  <c r="B793" i="21"/>
  <c r="G792" i="21"/>
  <c r="H792" i="21" s="1"/>
  <c r="I792" i="21" s="1"/>
  <c r="D792" i="21"/>
  <c r="C792" i="21"/>
  <c r="B792" i="21"/>
  <c r="H791" i="21"/>
  <c r="I791" i="21" s="1"/>
  <c r="G791" i="21"/>
  <c r="L791" i="21" s="1"/>
  <c r="D791" i="21"/>
  <c r="C791" i="21"/>
  <c r="B791" i="21"/>
  <c r="L790" i="21"/>
  <c r="I790" i="21"/>
  <c r="G790" i="21"/>
  <c r="H790" i="21" s="1"/>
  <c r="D790" i="21"/>
  <c r="C790" i="21"/>
  <c r="B790" i="21"/>
  <c r="G789" i="21"/>
  <c r="D789" i="21"/>
  <c r="C789" i="21"/>
  <c r="B789" i="21"/>
  <c r="I788" i="21"/>
  <c r="H788" i="21"/>
  <c r="G788" i="21"/>
  <c r="M788" i="21" s="1"/>
  <c r="D788" i="21"/>
  <c r="C788" i="21"/>
  <c r="B788" i="21"/>
  <c r="G787" i="21"/>
  <c r="H787" i="21" s="1"/>
  <c r="I787" i="21" s="1"/>
  <c r="D787" i="21"/>
  <c r="C787" i="21"/>
  <c r="B787" i="21"/>
  <c r="M786" i="21"/>
  <c r="G786" i="21"/>
  <c r="H786" i="21" s="1"/>
  <c r="I786" i="21" s="1"/>
  <c r="D786" i="21"/>
  <c r="C786" i="21"/>
  <c r="B786" i="21"/>
  <c r="M785" i="21"/>
  <c r="I785" i="21"/>
  <c r="H785" i="21"/>
  <c r="G785" i="21"/>
  <c r="D785" i="21"/>
  <c r="C785" i="21"/>
  <c r="B785" i="21"/>
  <c r="G784" i="21"/>
  <c r="L784" i="21" s="1"/>
  <c r="D784" i="21"/>
  <c r="C784" i="21"/>
  <c r="B784" i="21"/>
  <c r="N783" i="21"/>
  <c r="I783" i="21"/>
  <c r="H783" i="21"/>
  <c r="G783" i="21"/>
  <c r="D783" i="21"/>
  <c r="C783" i="21"/>
  <c r="B783" i="21"/>
  <c r="I782" i="21"/>
  <c r="H782" i="21"/>
  <c r="G782" i="21"/>
  <c r="L782" i="21" s="1"/>
  <c r="D782" i="21"/>
  <c r="C782" i="21"/>
  <c r="B782" i="21"/>
  <c r="G781" i="21"/>
  <c r="N781" i="21" s="1"/>
  <c r="D781" i="21"/>
  <c r="C781" i="21"/>
  <c r="B781" i="21"/>
  <c r="L780" i="21"/>
  <c r="I780" i="21"/>
  <c r="H780" i="21"/>
  <c r="G780" i="21"/>
  <c r="D780" i="21"/>
  <c r="C780" i="21"/>
  <c r="B780" i="21"/>
  <c r="I779" i="21"/>
  <c r="H779" i="21"/>
  <c r="G779" i="21"/>
  <c r="Q779" i="21" s="1"/>
  <c r="D779" i="21"/>
  <c r="C779" i="21"/>
  <c r="B779" i="21"/>
  <c r="S778" i="21"/>
  <c r="H778" i="21"/>
  <c r="I778" i="21" s="1"/>
  <c r="G778" i="21"/>
  <c r="D778" i="21"/>
  <c r="C778" i="21"/>
  <c r="B778" i="21"/>
  <c r="S777" i="21"/>
  <c r="I777" i="21"/>
  <c r="H777" i="21"/>
  <c r="G777" i="21"/>
  <c r="D777" i="21"/>
  <c r="C777" i="21"/>
  <c r="B777" i="21"/>
  <c r="M776" i="21"/>
  <c r="I776" i="21"/>
  <c r="H776" i="21"/>
  <c r="G776" i="21"/>
  <c r="D776" i="21"/>
  <c r="C776" i="21"/>
  <c r="B776" i="21"/>
  <c r="G775" i="21"/>
  <c r="H775" i="21" s="1"/>
  <c r="I775" i="21" s="1"/>
  <c r="D775" i="21"/>
  <c r="C775" i="21"/>
  <c r="B775" i="21"/>
  <c r="Q774" i="21"/>
  <c r="I774" i="21"/>
  <c r="G774" i="21"/>
  <c r="H774" i="21" s="1"/>
  <c r="D774" i="21"/>
  <c r="C774" i="21"/>
  <c r="B774" i="21"/>
  <c r="R773" i="21"/>
  <c r="I773" i="21"/>
  <c r="H773" i="21"/>
  <c r="G773" i="21"/>
  <c r="D773" i="21"/>
  <c r="C773" i="21"/>
  <c r="B773" i="21"/>
  <c r="N772" i="21"/>
  <c r="G772" i="21"/>
  <c r="H772" i="21" s="1"/>
  <c r="I772" i="21" s="1"/>
  <c r="D772" i="21"/>
  <c r="C772" i="21"/>
  <c r="B772" i="21"/>
  <c r="H771" i="21"/>
  <c r="G771" i="21"/>
  <c r="D771" i="21"/>
  <c r="C771" i="21"/>
  <c r="B771" i="21"/>
  <c r="G770" i="21"/>
  <c r="D770" i="21"/>
  <c r="C770" i="21"/>
  <c r="B770" i="21"/>
  <c r="I769" i="21"/>
  <c r="G769" i="21"/>
  <c r="H769" i="21" s="1"/>
  <c r="D769" i="21"/>
  <c r="C769" i="21"/>
  <c r="B769" i="21"/>
  <c r="G768" i="21"/>
  <c r="D768" i="21"/>
  <c r="C768" i="21"/>
  <c r="B768" i="21"/>
  <c r="G767" i="21"/>
  <c r="H767" i="21" s="1"/>
  <c r="D767" i="21"/>
  <c r="C767" i="21"/>
  <c r="B767" i="21"/>
  <c r="K766" i="21"/>
  <c r="I766" i="21"/>
  <c r="H766" i="21"/>
  <c r="G766" i="21"/>
  <c r="D766" i="21"/>
  <c r="C766" i="21"/>
  <c r="B766" i="21"/>
  <c r="K765" i="21"/>
  <c r="I765" i="21"/>
  <c r="H765" i="21"/>
  <c r="G765" i="21"/>
  <c r="D765" i="21"/>
  <c r="C765" i="21"/>
  <c r="B765" i="21"/>
  <c r="G764" i="21"/>
  <c r="D764" i="21"/>
  <c r="C764" i="21"/>
  <c r="B764" i="21"/>
  <c r="N763" i="21"/>
  <c r="I763" i="21"/>
  <c r="G763" i="21"/>
  <c r="H763" i="21" s="1"/>
  <c r="D763" i="21"/>
  <c r="C763" i="21"/>
  <c r="B763" i="21"/>
  <c r="I762" i="21"/>
  <c r="G762" i="21"/>
  <c r="H762" i="21" s="1"/>
  <c r="D762" i="21"/>
  <c r="C762" i="21"/>
  <c r="B762" i="21"/>
  <c r="G761" i="21"/>
  <c r="K761" i="21" s="1"/>
  <c r="D761" i="21"/>
  <c r="C761" i="21"/>
  <c r="B761" i="21"/>
  <c r="K760" i="21"/>
  <c r="I760" i="21"/>
  <c r="G760" i="21"/>
  <c r="H760" i="21" s="1"/>
  <c r="D760" i="21"/>
  <c r="C760" i="21"/>
  <c r="B760" i="21"/>
  <c r="L759" i="21"/>
  <c r="G759" i="21"/>
  <c r="H759" i="21" s="1"/>
  <c r="I759" i="21" s="1"/>
  <c r="D759" i="21"/>
  <c r="C759" i="21"/>
  <c r="B759" i="21"/>
  <c r="H758" i="21"/>
  <c r="G758" i="21"/>
  <c r="D758" i="21"/>
  <c r="C758" i="21"/>
  <c r="B758" i="21"/>
  <c r="P757" i="21"/>
  <c r="I757" i="21"/>
  <c r="H757" i="21"/>
  <c r="G757" i="21"/>
  <c r="D757" i="21"/>
  <c r="C757" i="21"/>
  <c r="B757" i="21"/>
  <c r="O756" i="21"/>
  <c r="I756" i="21"/>
  <c r="H756" i="21"/>
  <c r="G756" i="21"/>
  <c r="D756" i="21"/>
  <c r="C756" i="21"/>
  <c r="B756" i="21"/>
  <c r="M755" i="21"/>
  <c r="I755" i="21"/>
  <c r="H755" i="21"/>
  <c r="G755" i="21"/>
  <c r="D755" i="21"/>
  <c r="C755" i="21"/>
  <c r="B755" i="21"/>
  <c r="H754" i="21"/>
  <c r="G754" i="21"/>
  <c r="D754" i="21"/>
  <c r="C754" i="21"/>
  <c r="B754" i="21"/>
  <c r="H753" i="21"/>
  <c r="I753" i="21" s="1"/>
  <c r="G753" i="21"/>
  <c r="M753" i="21" s="1"/>
  <c r="D753" i="21"/>
  <c r="C753" i="21"/>
  <c r="B753" i="21"/>
  <c r="H752" i="21"/>
  <c r="I752" i="21" s="1"/>
  <c r="G752" i="21"/>
  <c r="M752" i="21" s="1"/>
  <c r="D752" i="21"/>
  <c r="C752" i="21"/>
  <c r="B752" i="21"/>
  <c r="N751" i="21"/>
  <c r="I751" i="21"/>
  <c r="H751" i="21"/>
  <c r="G751" i="21"/>
  <c r="D751" i="21"/>
  <c r="C751" i="21"/>
  <c r="B751" i="21"/>
  <c r="N750" i="21"/>
  <c r="I750" i="21"/>
  <c r="H750" i="21"/>
  <c r="G750" i="21"/>
  <c r="D750" i="21"/>
  <c r="C750" i="21"/>
  <c r="B750" i="21"/>
  <c r="M749" i="21"/>
  <c r="I749" i="21"/>
  <c r="H749" i="21"/>
  <c r="G749" i="21"/>
  <c r="D749" i="21"/>
  <c r="C749" i="21"/>
  <c r="B749" i="21"/>
  <c r="H748" i="21"/>
  <c r="G748" i="21"/>
  <c r="D748" i="21"/>
  <c r="C748" i="21"/>
  <c r="B748" i="21"/>
  <c r="H747" i="21"/>
  <c r="I747" i="21" s="1"/>
  <c r="G747" i="21"/>
  <c r="N747" i="21" s="1"/>
  <c r="D747" i="21"/>
  <c r="C747" i="21"/>
  <c r="B747" i="21"/>
  <c r="I746" i="21"/>
  <c r="H746" i="21"/>
  <c r="G746" i="21"/>
  <c r="L746" i="21" s="1"/>
  <c r="D746" i="21"/>
  <c r="C746" i="21"/>
  <c r="B746" i="21"/>
  <c r="K745" i="21"/>
  <c r="I745" i="21"/>
  <c r="H745" i="21"/>
  <c r="G745" i="21"/>
  <c r="D745" i="21"/>
  <c r="C745" i="21"/>
  <c r="B745" i="21"/>
  <c r="G744" i="21"/>
  <c r="H744" i="21" s="1"/>
  <c r="D744" i="21"/>
  <c r="C744" i="21"/>
  <c r="B744" i="21"/>
  <c r="H743" i="21"/>
  <c r="G743" i="21"/>
  <c r="D743" i="21"/>
  <c r="C743" i="21"/>
  <c r="B743" i="21"/>
  <c r="G742" i="21"/>
  <c r="O742" i="21" s="1"/>
  <c r="D742" i="21"/>
  <c r="C742" i="21"/>
  <c r="B742" i="21"/>
  <c r="L741" i="21"/>
  <c r="I741" i="21"/>
  <c r="H741" i="21"/>
  <c r="G741" i="21"/>
  <c r="D741" i="21"/>
  <c r="C741" i="21"/>
  <c r="B741" i="21"/>
  <c r="G740" i="21"/>
  <c r="H740" i="21" s="1"/>
  <c r="D740" i="21"/>
  <c r="C740" i="21"/>
  <c r="B740" i="21"/>
  <c r="Q739" i="21"/>
  <c r="I739" i="21"/>
  <c r="G739" i="21"/>
  <c r="H739" i="21" s="1"/>
  <c r="D739" i="21"/>
  <c r="C739" i="21"/>
  <c r="B739" i="21"/>
  <c r="G738" i="21"/>
  <c r="D738" i="21"/>
  <c r="C738" i="21"/>
  <c r="B738" i="21"/>
  <c r="H737" i="21"/>
  <c r="I737" i="21" s="1"/>
  <c r="G737" i="21"/>
  <c r="L737" i="21" s="1"/>
  <c r="D737" i="21"/>
  <c r="C737" i="21"/>
  <c r="B737" i="21"/>
  <c r="H736" i="21"/>
  <c r="G736" i="21"/>
  <c r="D736" i="21"/>
  <c r="C736" i="21"/>
  <c r="B736" i="21"/>
  <c r="H735" i="21"/>
  <c r="G735" i="21"/>
  <c r="D735" i="21"/>
  <c r="C735" i="21"/>
  <c r="B735" i="21"/>
  <c r="R734" i="21"/>
  <c r="I734" i="21"/>
  <c r="H734" i="21"/>
  <c r="G734" i="21"/>
  <c r="D734" i="21"/>
  <c r="C734" i="21"/>
  <c r="B734" i="21"/>
  <c r="H733" i="21"/>
  <c r="I733" i="21" s="1"/>
  <c r="G733" i="21"/>
  <c r="L733" i="21" s="1"/>
  <c r="D733" i="21"/>
  <c r="C733" i="21"/>
  <c r="B733" i="21"/>
  <c r="G732" i="21"/>
  <c r="H732" i="21" s="1"/>
  <c r="I732" i="21" s="1"/>
  <c r="D732" i="21"/>
  <c r="C732" i="21"/>
  <c r="B732" i="21"/>
  <c r="K731" i="21"/>
  <c r="I731" i="21"/>
  <c r="G731" i="21"/>
  <c r="H731" i="21" s="1"/>
  <c r="D731" i="21"/>
  <c r="C731" i="21"/>
  <c r="B731" i="21"/>
  <c r="N730" i="21"/>
  <c r="H730" i="21"/>
  <c r="I730" i="21" s="1"/>
  <c r="G730" i="21"/>
  <c r="D730" i="21"/>
  <c r="C730" i="21"/>
  <c r="B730" i="21"/>
  <c r="P729" i="21"/>
  <c r="H729" i="21"/>
  <c r="I729" i="21" s="1"/>
  <c r="G729" i="21"/>
  <c r="D729" i="21"/>
  <c r="C729" i="21"/>
  <c r="B729" i="21"/>
  <c r="H728" i="21"/>
  <c r="I728" i="21" s="1"/>
  <c r="G728" i="21"/>
  <c r="L728" i="21" s="1"/>
  <c r="D728" i="21"/>
  <c r="C728" i="21"/>
  <c r="B728" i="21"/>
  <c r="H727" i="21"/>
  <c r="G727" i="21"/>
  <c r="D727" i="21"/>
  <c r="C727" i="21"/>
  <c r="B727" i="21"/>
  <c r="G726" i="21"/>
  <c r="D726" i="21"/>
  <c r="C726" i="21"/>
  <c r="B726" i="21"/>
  <c r="G725" i="21"/>
  <c r="H725" i="21" s="1"/>
  <c r="D725" i="21"/>
  <c r="C725" i="21"/>
  <c r="B725" i="21"/>
  <c r="K724" i="21"/>
  <c r="I724" i="21"/>
  <c r="H724" i="21"/>
  <c r="G724" i="21"/>
  <c r="D724" i="21"/>
  <c r="C724" i="21"/>
  <c r="B724" i="21"/>
  <c r="P723" i="21"/>
  <c r="I723" i="21"/>
  <c r="H723" i="21"/>
  <c r="G723" i="21"/>
  <c r="D723" i="21"/>
  <c r="C723" i="21"/>
  <c r="B723" i="21"/>
  <c r="M722" i="21"/>
  <c r="H722" i="21"/>
  <c r="I722" i="21" s="1"/>
  <c r="G722" i="21"/>
  <c r="D722" i="21"/>
  <c r="C722" i="21"/>
  <c r="B722" i="21"/>
  <c r="G721" i="21"/>
  <c r="H721" i="21" s="1"/>
  <c r="I721" i="21" s="1"/>
  <c r="D721" i="21"/>
  <c r="C721" i="21"/>
  <c r="B721" i="21"/>
  <c r="G720" i="21"/>
  <c r="D720" i="21"/>
  <c r="C720" i="21"/>
  <c r="B720" i="21"/>
  <c r="G719" i="21"/>
  <c r="H719" i="21" s="1"/>
  <c r="I719" i="21" s="1"/>
  <c r="D719" i="21"/>
  <c r="C719" i="21"/>
  <c r="B719" i="21"/>
  <c r="O718" i="21"/>
  <c r="I718" i="21"/>
  <c r="H718" i="21"/>
  <c r="G718" i="21"/>
  <c r="D718" i="21"/>
  <c r="C718" i="21"/>
  <c r="B718" i="21"/>
  <c r="H717" i="21"/>
  <c r="I717" i="21" s="1"/>
  <c r="G717" i="21"/>
  <c r="Q717" i="21" s="1"/>
  <c r="D717" i="21"/>
  <c r="C717" i="21"/>
  <c r="B717" i="21"/>
  <c r="G716" i="21"/>
  <c r="M716" i="21" s="1"/>
  <c r="D716" i="21"/>
  <c r="C716" i="21"/>
  <c r="B716" i="21"/>
  <c r="K715" i="21"/>
  <c r="I715" i="21"/>
  <c r="G715" i="21"/>
  <c r="H715" i="21" s="1"/>
  <c r="D715" i="21"/>
  <c r="C715" i="21"/>
  <c r="B715" i="21"/>
  <c r="G714" i="21"/>
  <c r="N714" i="21" s="1"/>
  <c r="D714" i="21"/>
  <c r="C714" i="21"/>
  <c r="B714" i="21"/>
  <c r="I713" i="21"/>
  <c r="H713" i="21"/>
  <c r="G713" i="21"/>
  <c r="S713" i="21" s="1"/>
  <c r="D713" i="21"/>
  <c r="C713" i="21"/>
  <c r="B713" i="21"/>
  <c r="H712" i="21"/>
  <c r="G712" i="21"/>
  <c r="D712" i="21"/>
  <c r="C712" i="21"/>
  <c r="B712" i="21"/>
  <c r="G711" i="21"/>
  <c r="L711" i="21" s="1"/>
  <c r="D711" i="21"/>
  <c r="C711" i="21"/>
  <c r="B711" i="21"/>
  <c r="H710" i="21"/>
  <c r="G710" i="21"/>
  <c r="D710" i="21"/>
  <c r="C710" i="21"/>
  <c r="B710" i="21"/>
  <c r="G709" i="21"/>
  <c r="O709" i="21" s="1"/>
  <c r="D709" i="21"/>
  <c r="C709" i="21"/>
  <c r="B709" i="21"/>
  <c r="N708" i="21"/>
  <c r="I708" i="21"/>
  <c r="G708" i="21"/>
  <c r="H708" i="21" s="1"/>
  <c r="D708" i="21"/>
  <c r="C708" i="21"/>
  <c r="B708" i="21"/>
  <c r="G707" i="21"/>
  <c r="H707" i="21" s="1"/>
  <c r="I707" i="21" s="1"/>
  <c r="D707" i="21"/>
  <c r="C707" i="21"/>
  <c r="B707" i="21"/>
  <c r="M706" i="21"/>
  <c r="I706" i="21"/>
  <c r="H706" i="21"/>
  <c r="G706" i="21"/>
  <c r="D706" i="21"/>
  <c r="C706" i="21"/>
  <c r="B706" i="21"/>
  <c r="N705" i="21"/>
  <c r="H705" i="21"/>
  <c r="I705" i="21" s="1"/>
  <c r="G705" i="21"/>
  <c r="D705" i="21"/>
  <c r="C705" i="21"/>
  <c r="B705" i="21"/>
  <c r="M704" i="21"/>
  <c r="G704" i="21"/>
  <c r="H704" i="21" s="1"/>
  <c r="I704" i="21" s="1"/>
  <c r="D704" i="21"/>
  <c r="C704" i="21"/>
  <c r="B704" i="21"/>
  <c r="N703" i="21"/>
  <c r="I703" i="21"/>
  <c r="G703" i="21"/>
  <c r="H703" i="21" s="1"/>
  <c r="D703" i="21"/>
  <c r="C703" i="21"/>
  <c r="B703" i="21"/>
  <c r="G702" i="21"/>
  <c r="D702" i="21"/>
  <c r="C702" i="21"/>
  <c r="B702" i="21"/>
  <c r="H701" i="21"/>
  <c r="I701" i="21" s="1"/>
  <c r="G701" i="21"/>
  <c r="M701" i="21" s="1"/>
  <c r="D701" i="21"/>
  <c r="C701" i="21"/>
  <c r="B701" i="21"/>
  <c r="G700" i="21"/>
  <c r="M700" i="21" s="1"/>
  <c r="D700" i="21"/>
  <c r="C700" i="21"/>
  <c r="B700" i="21"/>
  <c r="H699" i="21"/>
  <c r="I699" i="21" s="1"/>
  <c r="G699" i="21"/>
  <c r="K699" i="21" s="1"/>
  <c r="D699" i="21"/>
  <c r="C699" i="21"/>
  <c r="B699" i="21"/>
  <c r="H698" i="21"/>
  <c r="I698" i="21" s="1"/>
  <c r="G698" i="21"/>
  <c r="N698" i="21" s="1"/>
  <c r="D698" i="21"/>
  <c r="C698" i="21"/>
  <c r="B698" i="21"/>
  <c r="H697" i="21"/>
  <c r="I697" i="21" s="1"/>
  <c r="G697" i="21"/>
  <c r="M697" i="21" s="1"/>
  <c r="D697" i="21"/>
  <c r="C697" i="21"/>
  <c r="B697" i="21"/>
  <c r="H696" i="21"/>
  <c r="I696" i="21" s="1"/>
  <c r="G696" i="21"/>
  <c r="O696" i="21" s="1"/>
  <c r="D696" i="21"/>
  <c r="C696" i="21"/>
  <c r="B696" i="21"/>
  <c r="G695" i="21"/>
  <c r="K695" i="21" s="1"/>
  <c r="D695" i="21"/>
  <c r="C695" i="21"/>
  <c r="B695" i="21"/>
  <c r="G694" i="21"/>
  <c r="D694" i="21"/>
  <c r="C694" i="21"/>
  <c r="B694" i="21"/>
  <c r="G693" i="21"/>
  <c r="D693" i="21"/>
  <c r="C693" i="21"/>
  <c r="B693" i="21"/>
  <c r="G692" i="21"/>
  <c r="H692" i="21" s="1"/>
  <c r="I692" i="21" s="1"/>
  <c r="D692" i="21"/>
  <c r="C692" i="21"/>
  <c r="B692" i="21"/>
  <c r="G691" i="21"/>
  <c r="N691" i="21" s="1"/>
  <c r="D691" i="21"/>
  <c r="C691" i="21"/>
  <c r="B691" i="21"/>
  <c r="H690" i="21"/>
  <c r="I690" i="21" s="1"/>
  <c r="G690" i="21"/>
  <c r="K690" i="21" s="1"/>
  <c r="D690" i="21"/>
  <c r="C690" i="21"/>
  <c r="B690" i="21"/>
  <c r="H689" i="21"/>
  <c r="I689" i="21" s="1"/>
  <c r="G689" i="21"/>
  <c r="K689" i="21" s="1"/>
  <c r="D689" i="21"/>
  <c r="C689" i="21"/>
  <c r="B689" i="21"/>
  <c r="O688" i="21"/>
  <c r="H688" i="21"/>
  <c r="I688" i="21" s="1"/>
  <c r="G688" i="21"/>
  <c r="D688" i="21"/>
  <c r="C688" i="21"/>
  <c r="B688" i="21"/>
  <c r="R687" i="21"/>
  <c r="I687" i="21"/>
  <c r="H687" i="21"/>
  <c r="G687" i="21"/>
  <c r="D687" i="21"/>
  <c r="C687" i="21"/>
  <c r="B687" i="21"/>
  <c r="I686" i="21"/>
  <c r="H686" i="21"/>
  <c r="G686" i="21"/>
  <c r="P686" i="21" s="1"/>
  <c r="D686" i="21"/>
  <c r="C686" i="21"/>
  <c r="B686" i="21"/>
  <c r="N685" i="21"/>
  <c r="I685" i="21"/>
  <c r="G685" i="21"/>
  <c r="H685" i="21" s="1"/>
  <c r="D685" i="21"/>
  <c r="C685" i="21"/>
  <c r="B685" i="21"/>
  <c r="K684" i="21"/>
  <c r="I684" i="21"/>
  <c r="G684" i="21"/>
  <c r="H684" i="21" s="1"/>
  <c r="D684" i="21"/>
  <c r="C684" i="21"/>
  <c r="B684" i="21"/>
  <c r="H683" i="21"/>
  <c r="G683" i="21"/>
  <c r="D683" i="21"/>
  <c r="C683" i="21"/>
  <c r="B683" i="21"/>
  <c r="M682" i="21"/>
  <c r="I682" i="21"/>
  <c r="H682" i="21"/>
  <c r="G682" i="21"/>
  <c r="D682" i="21"/>
  <c r="C682" i="21"/>
  <c r="B682" i="21"/>
  <c r="K681" i="21"/>
  <c r="H681" i="21"/>
  <c r="I681" i="21" s="1"/>
  <c r="G681" i="21"/>
  <c r="D681" i="21"/>
  <c r="C681" i="21"/>
  <c r="B681" i="21"/>
  <c r="G680" i="21"/>
  <c r="H680" i="21" s="1"/>
  <c r="I680" i="21" s="1"/>
  <c r="D680" i="21"/>
  <c r="C680" i="21"/>
  <c r="B680" i="21"/>
  <c r="G679" i="21"/>
  <c r="D679" i="21"/>
  <c r="C679" i="21"/>
  <c r="B679" i="21"/>
  <c r="G678" i="21"/>
  <c r="H678" i="21" s="1"/>
  <c r="I678" i="21" s="1"/>
  <c r="D678" i="21"/>
  <c r="C678" i="21"/>
  <c r="B678" i="21"/>
  <c r="H677" i="21"/>
  <c r="G677" i="21"/>
  <c r="D677" i="21"/>
  <c r="C677" i="21"/>
  <c r="B677" i="21"/>
  <c r="N676" i="21"/>
  <c r="H676" i="21"/>
  <c r="I676" i="21" s="1"/>
  <c r="G676" i="21"/>
  <c r="D676" i="21"/>
  <c r="C676" i="21"/>
  <c r="B676" i="21"/>
  <c r="H675" i="21"/>
  <c r="G675" i="21"/>
  <c r="D675" i="21"/>
  <c r="C675" i="21"/>
  <c r="B675" i="21"/>
  <c r="R674" i="21"/>
  <c r="H674" i="21"/>
  <c r="I674" i="21" s="1"/>
  <c r="G674" i="21"/>
  <c r="D674" i="21"/>
  <c r="C674" i="21"/>
  <c r="B674" i="21"/>
  <c r="N673" i="21"/>
  <c r="G673" i="21"/>
  <c r="H673" i="21" s="1"/>
  <c r="I673" i="21" s="1"/>
  <c r="D673" i="21"/>
  <c r="C673" i="21"/>
  <c r="B673" i="21"/>
  <c r="O672" i="21"/>
  <c r="I672" i="21"/>
  <c r="H672" i="21"/>
  <c r="G672" i="21"/>
  <c r="D672" i="21"/>
  <c r="C672" i="21"/>
  <c r="B672" i="21"/>
  <c r="I671" i="21"/>
  <c r="H671" i="21"/>
  <c r="G671" i="21"/>
  <c r="L671" i="21" s="1"/>
  <c r="D671" i="21"/>
  <c r="C671" i="21"/>
  <c r="B671" i="21"/>
  <c r="L670" i="21"/>
  <c r="H670" i="21"/>
  <c r="I670" i="21" s="1"/>
  <c r="G670" i="21"/>
  <c r="D670" i="21"/>
  <c r="C670" i="21"/>
  <c r="B670" i="21"/>
  <c r="N669" i="21"/>
  <c r="I669" i="21"/>
  <c r="H669" i="21"/>
  <c r="G669" i="21"/>
  <c r="D669" i="21"/>
  <c r="C669" i="21"/>
  <c r="B669" i="21"/>
  <c r="H668" i="21"/>
  <c r="G668" i="21"/>
  <c r="D668" i="21"/>
  <c r="C668" i="21"/>
  <c r="B668" i="21"/>
  <c r="L667" i="21"/>
  <c r="G667" i="21"/>
  <c r="H667" i="21" s="1"/>
  <c r="I667" i="21" s="1"/>
  <c r="D667" i="21"/>
  <c r="C667" i="21"/>
  <c r="B667" i="21"/>
  <c r="L666" i="21"/>
  <c r="I666" i="21"/>
  <c r="H666" i="21"/>
  <c r="G666" i="21"/>
  <c r="D666" i="21"/>
  <c r="C666" i="21"/>
  <c r="B666" i="21"/>
  <c r="I665" i="21"/>
  <c r="H665" i="21"/>
  <c r="G665" i="21"/>
  <c r="N665" i="21" s="1"/>
  <c r="D665" i="21"/>
  <c r="C665" i="21"/>
  <c r="B665" i="21"/>
  <c r="N664" i="21"/>
  <c r="H664" i="21"/>
  <c r="I664" i="21" s="1"/>
  <c r="G664" i="21"/>
  <c r="D664" i="21"/>
  <c r="C664" i="21"/>
  <c r="B664" i="21"/>
  <c r="M663" i="21"/>
  <c r="I663" i="21"/>
  <c r="H663" i="21"/>
  <c r="G663" i="21"/>
  <c r="D663" i="21"/>
  <c r="C663" i="21"/>
  <c r="B663" i="21"/>
  <c r="P662" i="21"/>
  <c r="I662" i="21"/>
  <c r="H662" i="21"/>
  <c r="G662" i="21"/>
  <c r="D662" i="21"/>
  <c r="C662" i="21"/>
  <c r="B662" i="21"/>
  <c r="G661" i="21"/>
  <c r="H661" i="21" s="1"/>
  <c r="I661" i="21" s="1"/>
  <c r="D661" i="21"/>
  <c r="C661" i="21"/>
  <c r="B661" i="21"/>
  <c r="H660" i="21"/>
  <c r="G660" i="21"/>
  <c r="D660" i="21"/>
  <c r="C660" i="21"/>
  <c r="B660" i="21"/>
  <c r="H659" i="21"/>
  <c r="G659" i="21"/>
  <c r="D659" i="21"/>
  <c r="C659" i="21"/>
  <c r="B659" i="21"/>
  <c r="G658" i="21"/>
  <c r="H658" i="21" s="1"/>
  <c r="D658" i="21"/>
  <c r="C658" i="21"/>
  <c r="B658" i="21"/>
  <c r="G657" i="21"/>
  <c r="H657" i="21" s="1"/>
  <c r="D657" i="21"/>
  <c r="C657" i="21"/>
  <c r="B657" i="21"/>
  <c r="L656" i="21"/>
  <c r="I656" i="21"/>
  <c r="G656" i="21"/>
  <c r="H656" i="21" s="1"/>
  <c r="D656" i="21"/>
  <c r="C656" i="21"/>
  <c r="B656" i="21"/>
  <c r="L655" i="21"/>
  <c r="I655" i="21"/>
  <c r="H655" i="21"/>
  <c r="G655" i="21"/>
  <c r="D655" i="21"/>
  <c r="C655" i="21"/>
  <c r="B655" i="21"/>
  <c r="H654" i="21"/>
  <c r="I654" i="21" s="1"/>
  <c r="G654" i="21"/>
  <c r="L654" i="21" s="1"/>
  <c r="D654" i="21"/>
  <c r="C654" i="21"/>
  <c r="B654" i="21"/>
  <c r="G653" i="21"/>
  <c r="K653" i="21" s="1"/>
  <c r="D653" i="21"/>
  <c r="C653" i="21"/>
  <c r="B653" i="21"/>
  <c r="G652" i="21"/>
  <c r="H652" i="21" s="1"/>
  <c r="D652" i="21"/>
  <c r="C652" i="21"/>
  <c r="B652" i="21"/>
  <c r="L651" i="21"/>
  <c r="I651" i="21"/>
  <c r="G651" i="21"/>
  <c r="H651" i="21" s="1"/>
  <c r="D651" i="21"/>
  <c r="C651" i="21"/>
  <c r="B651" i="21"/>
  <c r="G650" i="21"/>
  <c r="H650" i="21" s="1"/>
  <c r="I650" i="21" s="1"/>
  <c r="D650" i="21"/>
  <c r="C650" i="21"/>
  <c r="B650" i="21"/>
  <c r="L649" i="21"/>
  <c r="I649" i="21"/>
  <c r="H649" i="21"/>
  <c r="G649" i="21"/>
  <c r="D649" i="21"/>
  <c r="C649" i="21"/>
  <c r="B649" i="21"/>
  <c r="P648" i="21"/>
  <c r="H648" i="21"/>
  <c r="I648" i="21" s="1"/>
  <c r="G648" i="21"/>
  <c r="D648" i="21"/>
  <c r="C648" i="21"/>
  <c r="B648" i="21"/>
  <c r="M647" i="21"/>
  <c r="G647" i="21"/>
  <c r="H647" i="21" s="1"/>
  <c r="I647" i="21" s="1"/>
  <c r="D647" i="21"/>
  <c r="C647" i="21"/>
  <c r="B647" i="21"/>
  <c r="N646" i="21"/>
  <c r="I646" i="21"/>
  <c r="G646" i="21"/>
  <c r="H646" i="21" s="1"/>
  <c r="D646" i="21"/>
  <c r="C646" i="21"/>
  <c r="B646" i="21"/>
  <c r="G645" i="21"/>
  <c r="D645" i="21"/>
  <c r="C645" i="21"/>
  <c r="B645" i="21"/>
  <c r="H644" i="21"/>
  <c r="I644" i="21" s="1"/>
  <c r="G644" i="21"/>
  <c r="M644" i="21" s="1"/>
  <c r="D644" i="21"/>
  <c r="C644" i="21"/>
  <c r="B644" i="21"/>
  <c r="H643" i="21"/>
  <c r="I643" i="21" s="1"/>
  <c r="G643" i="21"/>
  <c r="M643" i="21" s="1"/>
  <c r="D643" i="21"/>
  <c r="C643" i="21"/>
  <c r="B643" i="21"/>
  <c r="H642" i="21"/>
  <c r="I642" i="21" s="1"/>
  <c r="G642" i="21"/>
  <c r="L642" i="21" s="1"/>
  <c r="D642" i="21"/>
  <c r="C642" i="21"/>
  <c r="B642" i="21"/>
  <c r="H641" i="21"/>
  <c r="I641" i="21" s="1"/>
  <c r="G641" i="21"/>
  <c r="L641" i="21" s="1"/>
  <c r="D641" i="21"/>
  <c r="C641" i="21"/>
  <c r="B641" i="21"/>
  <c r="H640" i="21"/>
  <c r="I640" i="21" s="1"/>
  <c r="G640" i="21"/>
  <c r="P640" i="21" s="1"/>
  <c r="D640" i="21"/>
  <c r="C640" i="21"/>
  <c r="B640" i="21"/>
  <c r="G639" i="21"/>
  <c r="H639" i="21" s="1"/>
  <c r="D639" i="21"/>
  <c r="C639" i="21"/>
  <c r="B639" i="21"/>
  <c r="I638" i="21"/>
  <c r="H638" i="21"/>
  <c r="G638" i="21"/>
  <c r="L638" i="21" s="1"/>
  <c r="D638" i="21"/>
  <c r="C638" i="21"/>
  <c r="B638" i="21"/>
  <c r="G637" i="21"/>
  <c r="N637" i="21" s="1"/>
  <c r="D637" i="21"/>
  <c r="C637" i="21"/>
  <c r="B637" i="21"/>
  <c r="M636" i="21"/>
  <c r="G636" i="21"/>
  <c r="H636" i="21" s="1"/>
  <c r="I636" i="21" s="1"/>
  <c r="D636" i="21"/>
  <c r="C636" i="21"/>
  <c r="B636" i="21"/>
  <c r="L635" i="21"/>
  <c r="I635" i="21"/>
  <c r="H635" i="21"/>
  <c r="G635" i="21"/>
  <c r="D635" i="21"/>
  <c r="C635" i="21"/>
  <c r="B635" i="21"/>
  <c r="G634" i="21"/>
  <c r="H634" i="21" s="1"/>
  <c r="D634" i="21"/>
  <c r="C634" i="21"/>
  <c r="B634" i="21"/>
  <c r="H633" i="21"/>
  <c r="I633" i="21" s="1"/>
  <c r="G633" i="21"/>
  <c r="N633" i="21" s="1"/>
  <c r="D633" i="21"/>
  <c r="C633" i="21"/>
  <c r="B633" i="21"/>
  <c r="H632" i="21"/>
  <c r="I632" i="21" s="1"/>
  <c r="G632" i="21"/>
  <c r="P632" i="21" s="1"/>
  <c r="D632" i="21"/>
  <c r="C632" i="21"/>
  <c r="B632" i="21"/>
  <c r="G631" i="21"/>
  <c r="K631" i="21" s="1"/>
  <c r="D631" i="21"/>
  <c r="C631" i="21"/>
  <c r="B631" i="21"/>
  <c r="G630" i="21"/>
  <c r="K630" i="21" s="1"/>
  <c r="D630" i="21"/>
  <c r="C630" i="21"/>
  <c r="B630" i="21"/>
  <c r="H629" i="21"/>
  <c r="I629" i="21" s="1"/>
  <c r="G629" i="21"/>
  <c r="L629" i="21" s="1"/>
  <c r="D629" i="21"/>
  <c r="C629" i="21"/>
  <c r="B629" i="21"/>
  <c r="G628" i="21"/>
  <c r="N628" i="21" s="1"/>
  <c r="D628" i="21"/>
  <c r="C628" i="21"/>
  <c r="B628" i="21"/>
  <c r="G627" i="21"/>
  <c r="L627" i="21" s="1"/>
  <c r="D627" i="21"/>
  <c r="C627" i="21"/>
  <c r="B627" i="21"/>
  <c r="H626" i="21"/>
  <c r="I626" i="21" s="1"/>
  <c r="G626" i="21"/>
  <c r="K626" i="21" s="1"/>
  <c r="D626" i="21"/>
  <c r="C626" i="21"/>
  <c r="B626" i="21"/>
  <c r="H625" i="21"/>
  <c r="G625" i="21"/>
  <c r="D625" i="21"/>
  <c r="C625" i="21"/>
  <c r="B625" i="21"/>
  <c r="G624" i="21"/>
  <c r="H624" i="21" s="1"/>
  <c r="D624" i="21"/>
  <c r="C624" i="21"/>
  <c r="B624" i="21"/>
  <c r="H623" i="21"/>
  <c r="G623" i="21"/>
  <c r="D623" i="21"/>
  <c r="C623" i="21"/>
  <c r="B623" i="21"/>
  <c r="L622" i="21"/>
  <c r="H622" i="21"/>
  <c r="I622" i="21" s="1"/>
  <c r="G622" i="21"/>
  <c r="D622" i="21"/>
  <c r="C622" i="21"/>
  <c r="B622" i="21"/>
  <c r="K621" i="21"/>
  <c r="I621" i="21"/>
  <c r="G621" i="21"/>
  <c r="H621" i="21" s="1"/>
  <c r="D621" i="21"/>
  <c r="C621" i="21"/>
  <c r="B621" i="21"/>
  <c r="L620" i="21"/>
  <c r="I620" i="21"/>
  <c r="G620" i="21"/>
  <c r="H620" i="21" s="1"/>
  <c r="D620" i="21"/>
  <c r="C620" i="21"/>
  <c r="B620" i="21"/>
  <c r="G619" i="21"/>
  <c r="H619" i="21" s="1"/>
  <c r="D619" i="21"/>
  <c r="C619" i="21"/>
  <c r="B619" i="21"/>
  <c r="L618" i="21"/>
  <c r="I618" i="21"/>
  <c r="H618" i="21"/>
  <c r="G618" i="21"/>
  <c r="D618" i="21"/>
  <c r="C618" i="21"/>
  <c r="B618" i="21"/>
  <c r="O617" i="21"/>
  <c r="H617" i="21"/>
  <c r="I617" i="21" s="1"/>
  <c r="G617" i="21"/>
  <c r="D617" i="21"/>
  <c r="C617" i="21"/>
  <c r="B617" i="21"/>
  <c r="H616" i="21"/>
  <c r="I616" i="21" s="1"/>
  <c r="G616" i="21"/>
  <c r="M616" i="21" s="1"/>
  <c r="D616" i="21"/>
  <c r="C616" i="21"/>
  <c r="B616" i="21"/>
  <c r="G615" i="21"/>
  <c r="H615" i="21" s="1"/>
  <c r="I615" i="21" s="1"/>
  <c r="D615" i="21"/>
  <c r="C615" i="21"/>
  <c r="B615" i="21"/>
  <c r="G614" i="21"/>
  <c r="D614" i="21"/>
  <c r="C614" i="21"/>
  <c r="B614" i="21"/>
  <c r="L613" i="21"/>
  <c r="H613" i="21"/>
  <c r="I613" i="21" s="1"/>
  <c r="G613" i="21"/>
  <c r="D613" i="21"/>
  <c r="C613" i="21"/>
  <c r="B613" i="21"/>
  <c r="M612" i="21"/>
  <c r="H612" i="21"/>
  <c r="I612" i="21" s="1"/>
  <c r="G612" i="21"/>
  <c r="D612" i="21"/>
  <c r="C612" i="21"/>
  <c r="B612" i="21"/>
  <c r="H611" i="21"/>
  <c r="I611" i="21" s="1"/>
  <c r="G611" i="21"/>
  <c r="K611" i="21" s="1"/>
  <c r="D611" i="21"/>
  <c r="C611" i="21"/>
  <c r="B611" i="21"/>
  <c r="G610" i="21"/>
  <c r="H610" i="21" s="1"/>
  <c r="I610" i="21" s="1"/>
  <c r="D610" i="21"/>
  <c r="C610" i="21"/>
  <c r="B610" i="21"/>
  <c r="G609" i="21"/>
  <c r="H609" i="21" s="1"/>
  <c r="D609" i="21"/>
  <c r="C609" i="21"/>
  <c r="B609" i="21"/>
  <c r="I608" i="21"/>
  <c r="G608" i="21"/>
  <c r="H608" i="21" s="1"/>
  <c r="D608" i="21"/>
  <c r="C608" i="21"/>
  <c r="B608" i="21"/>
  <c r="K607" i="21"/>
  <c r="H607" i="21"/>
  <c r="I607" i="21" s="1"/>
  <c r="G607" i="21"/>
  <c r="D607" i="21"/>
  <c r="C607" i="21"/>
  <c r="B607" i="21"/>
  <c r="N606" i="21"/>
  <c r="H606" i="21"/>
  <c r="I606" i="21" s="1"/>
  <c r="G606" i="21"/>
  <c r="D606" i="21"/>
  <c r="C606" i="21"/>
  <c r="B606" i="21"/>
  <c r="G605" i="21"/>
  <c r="K605" i="21" s="1"/>
  <c r="D605" i="21"/>
  <c r="C605" i="21"/>
  <c r="B605" i="21"/>
  <c r="H604" i="21"/>
  <c r="G604" i="21"/>
  <c r="D604" i="21"/>
  <c r="C604" i="21"/>
  <c r="B604" i="21"/>
  <c r="G603" i="21"/>
  <c r="H603" i="21" s="1"/>
  <c r="I603" i="21" s="1"/>
  <c r="D603" i="21"/>
  <c r="C603" i="21"/>
  <c r="B603" i="21"/>
  <c r="L602" i="21"/>
  <c r="I602" i="21"/>
  <c r="G602" i="21"/>
  <c r="H602" i="21" s="1"/>
  <c r="D602" i="21"/>
  <c r="C602" i="21"/>
  <c r="B602" i="21"/>
  <c r="N601" i="21"/>
  <c r="H601" i="21"/>
  <c r="I601" i="21" s="1"/>
  <c r="G601" i="21"/>
  <c r="D601" i="21"/>
  <c r="C601" i="21"/>
  <c r="B601" i="21"/>
  <c r="K600" i="21"/>
  <c r="H600" i="21"/>
  <c r="I600" i="21" s="1"/>
  <c r="G600" i="21"/>
  <c r="D600" i="21"/>
  <c r="C600" i="21"/>
  <c r="B600" i="21"/>
  <c r="H599" i="21"/>
  <c r="I599" i="21" s="1"/>
  <c r="G599" i="21"/>
  <c r="M599" i="21" s="1"/>
  <c r="D599" i="21"/>
  <c r="C599" i="21"/>
  <c r="B599" i="21"/>
  <c r="N598" i="21"/>
  <c r="I598" i="21"/>
  <c r="G598" i="21"/>
  <c r="H598" i="21" s="1"/>
  <c r="D598" i="21"/>
  <c r="C598" i="21"/>
  <c r="B598" i="21"/>
  <c r="H597" i="21"/>
  <c r="I597" i="21" s="1"/>
  <c r="G597" i="21"/>
  <c r="K597" i="21" s="1"/>
  <c r="D597" i="21"/>
  <c r="C597" i="21"/>
  <c r="B597" i="21"/>
  <c r="H596" i="21"/>
  <c r="I596" i="21" s="1"/>
  <c r="G596" i="21"/>
  <c r="O596" i="21" s="1"/>
  <c r="D596" i="21"/>
  <c r="C596" i="21"/>
  <c r="B596" i="21"/>
  <c r="H595" i="21"/>
  <c r="G595" i="21"/>
  <c r="D595" i="21"/>
  <c r="C595" i="21"/>
  <c r="B595" i="21"/>
  <c r="H594" i="21"/>
  <c r="I594" i="21" s="1"/>
  <c r="G594" i="21"/>
  <c r="M594" i="21" s="1"/>
  <c r="D594" i="21"/>
  <c r="C594" i="21"/>
  <c r="B594" i="21"/>
  <c r="G593" i="21"/>
  <c r="N593" i="21" s="1"/>
  <c r="D593" i="21"/>
  <c r="C593" i="21"/>
  <c r="B593" i="21"/>
  <c r="H592" i="21"/>
  <c r="G592" i="21"/>
  <c r="D592" i="21"/>
  <c r="C592" i="21"/>
  <c r="B592" i="21"/>
  <c r="L591" i="21"/>
  <c r="I591" i="21"/>
  <c r="G591" i="21"/>
  <c r="H591" i="21" s="1"/>
  <c r="D591" i="21"/>
  <c r="C591" i="21"/>
  <c r="B591" i="21"/>
  <c r="K590" i="21"/>
  <c r="I590" i="21"/>
  <c r="G590" i="21"/>
  <c r="H590" i="21" s="1"/>
  <c r="D590" i="21"/>
  <c r="C590" i="21"/>
  <c r="B590" i="21"/>
  <c r="K589" i="21"/>
  <c r="I589" i="21"/>
  <c r="H589" i="21"/>
  <c r="G589" i="21"/>
  <c r="D589" i="21"/>
  <c r="C589" i="21"/>
  <c r="B589" i="21"/>
  <c r="H588" i="21"/>
  <c r="I588" i="21" s="1"/>
  <c r="G588" i="21"/>
  <c r="N588" i="21" s="1"/>
  <c r="D588" i="21"/>
  <c r="C588" i="21"/>
  <c r="B588" i="21"/>
  <c r="H587" i="21"/>
  <c r="I587" i="21" s="1"/>
  <c r="G587" i="21"/>
  <c r="N587" i="21" s="1"/>
  <c r="D587" i="21"/>
  <c r="C587" i="21"/>
  <c r="B587" i="21"/>
  <c r="G586" i="21"/>
  <c r="H586" i="21" s="1"/>
  <c r="D586" i="21"/>
  <c r="C586" i="21"/>
  <c r="B586" i="21"/>
  <c r="H585" i="21"/>
  <c r="G585" i="21"/>
  <c r="D585" i="21"/>
  <c r="C585" i="21"/>
  <c r="B585" i="21"/>
  <c r="H584" i="21"/>
  <c r="G584" i="21"/>
  <c r="D584" i="21"/>
  <c r="C584" i="21"/>
  <c r="B584" i="21"/>
  <c r="K583" i="21"/>
  <c r="I583" i="21"/>
  <c r="H583" i="21"/>
  <c r="G583" i="21"/>
  <c r="D583" i="21"/>
  <c r="C583" i="21"/>
  <c r="B583" i="21"/>
  <c r="G582" i="21"/>
  <c r="H582" i="21" s="1"/>
  <c r="D582" i="21"/>
  <c r="C582" i="21"/>
  <c r="B582" i="21"/>
  <c r="I581" i="21"/>
  <c r="H581" i="21"/>
  <c r="G581" i="21"/>
  <c r="Q581" i="21" s="1"/>
  <c r="D581" i="21"/>
  <c r="C581" i="21"/>
  <c r="B581" i="21"/>
  <c r="H580" i="21"/>
  <c r="I580" i="21" s="1"/>
  <c r="G580" i="21"/>
  <c r="M580" i="21" s="1"/>
  <c r="D580" i="21"/>
  <c r="C580" i="21"/>
  <c r="B580" i="21"/>
  <c r="G579" i="21"/>
  <c r="K579" i="21" s="1"/>
  <c r="D579" i="21"/>
  <c r="C579" i="21"/>
  <c r="B579" i="21"/>
  <c r="M578" i="21"/>
  <c r="I578" i="21"/>
  <c r="H578" i="21"/>
  <c r="G578" i="21"/>
  <c r="D578" i="21"/>
  <c r="C578" i="21"/>
  <c r="B578" i="21"/>
  <c r="H577" i="21"/>
  <c r="I577" i="21" s="1"/>
  <c r="G577" i="21"/>
  <c r="L577" i="21" s="1"/>
  <c r="D577" i="21"/>
  <c r="C577" i="21"/>
  <c r="B577" i="21"/>
  <c r="G576" i="21"/>
  <c r="M576" i="21" s="1"/>
  <c r="D576" i="21"/>
  <c r="C576" i="21"/>
  <c r="B576" i="21"/>
  <c r="K575" i="21"/>
  <c r="I575" i="21"/>
  <c r="H575" i="21"/>
  <c r="G575" i="21"/>
  <c r="D575" i="21"/>
  <c r="C575" i="21"/>
  <c r="B575" i="21"/>
  <c r="H574" i="21"/>
  <c r="I574" i="21" s="1"/>
  <c r="G574" i="21"/>
  <c r="N574" i="21" s="1"/>
  <c r="D574" i="21"/>
  <c r="C574" i="21"/>
  <c r="B574" i="21"/>
  <c r="H573" i="21"/>
  <c r="G573" i="21"/>
  <c r="D573" i="21"/>
  <c r="C573" i="21"/>
  <c r="B573" i="21"/>
  <c r="I572" i="21"/>
  <c r="H572" i="21"/>
  <c r="G572" i="21"/>
  <c r="M572" i="21" s="1"/>
  <c r="D572" i="21"/>
  <c r="C572" i="21"/>
  <c r="B572" i="21"/>
  <c r="H571" i="21"/>
  <c r="G571" i="21"/>
  <c r="D571" i="21"/>
  <c r="C571" i="21"/>
  <c r="B571" i="21"/>
  <c r="M570" i="21"/>
  <c r="I570" i="21"/>
  <c r="G570" i="21"/>
  <c r="H570" i="21" s="1"/>
  <c r="D570" i="21"/>
  <c r="C570" i="21"/>
  <c r="B570" i="21"/>
  <c r="G569" i="21"/>
  <c r="H569" i="21" s="1"/>
  <c r="D569" i="21"/>
  <c r="C569" i="21"/>
  <c r="B569" i="21"/>
  <c r="N568" i="21"/>
  <c r="I568" i="21"/>
  <c r="G568" i="21"/>
  <c r="H568" i="21" s="1"/>
  <c r="D568" i="21"/>
  <c r="C568" i="21"/>
  <c r="B568" i="21"/>
  <c r="K567" i="21"/>
  <c r="H567" i="21"/>
  <c r="I567" i="21" s="1"/>
  <c r="G567" i="21"/>
  <c r="D567" i="21"/>
  <c r="C567" i="21"/>
  <c r="B567" i="21"/>
  <c r="G566" i="21"/>
  <c r="L566" i="21" s="1"/>
  <c r="D566" i="21"/>
  <c r="C566" i="21"/>
  <c r="B566" i="21"/>
  <c r="K565" i="21"/>
  <c r="H565" i="21"/>
  <c r="I565" i="21" s="1"/>
  <c r="G565" i="21"/>
  <c r="D565" i="21"/>
  <c r="C565" i="21"/>
  <c r="B565" i="21"/>
  <c r="L564" i="21"/>
  <c r="G564" i="21"/>
  <c r="H564" i="21" s="1"/>
  <c r="I564" i="21" s="1"/>
  <c r="D564" i="21"/>
  <c r="C564" i="21"/>
  <c r="B564" i="21"/>
  <c r="G563" i="21"/>
  <c r="H563" i="21" s="1"/>
  <c r="D563" i="21"/>
  <c r="C563" i="21"/>
  <c r="B563" i="21"/>
  <c r="G562" i="21"/>
  <c r="H562" i="21" s="1"/>
  <c r="D562" i="21"/>
  <c r="C562" i="21"/>
  <c r="B562" i="21"/>
  <c r="K561" i="21"/>
  <c r="I561" i="21"/>
  <c r="H561" i="21"/>
  <c r="G561" i="21"/>
  <c r="D561" i="21"/>
  <c r="C561" i="21"/>
  <c r="B561" i="21"/>
  <c r="M560" i="21"/>
  <c r="I560" i="21"/>
  <c r="H560" i="21"/>
  <c r="G560" i="21"/>
  <c r="D560" i="21"/>
  <c r="C560" i="21"/>
  <c r="B560" i="21"/>
  <c r="O559" i="21"/>
  <c r="H559" i="21"/>
  <c r="I559" i="21" s="1"/>
  <c r="G559" i="21"/>
  <c r="D559" i="21"/>
  <c r="C559" i="21"/>
  <c r="B559" i="21"/>
  <c r="H558" i="21"/>
  <c r="G558" i="21"/>
  <c r="D558" i="21"/>
  <c r="C558" i="21"/>
  <c r="B558" i="21"/>
  <c r="G557" i="21"/>
  <c r="H557" i="21" s="1"/>
  <c r="D557" i="21"/>
  <c r="C557" i="21"/>
  <c r="B557" i="21"/>
  <c r="H556" i="21"/>
  <c r="G556" i="21"/>
  <c r="D556" i="21"/>
  <c r="C556" i="21"/>
  <c r="B556" i="21"/>
  <c r="L555" i="21"/>
  <c r="H555" i="21"/>
  <c r="I555" i="21" s="1"/>
  <c r="G555" i="21"/>
  <c r="D555" i="21"/>
  <c r="C555" i="21"/>
  <c r="B555" i="21"/>
  <c r="H554" i="21"/>
  <c r="G554" i="21"/>
  <c r="D554" i="21"/>
  <c r="C554" i="21"/>
  <c r="B554" i="21"/>
  <c r="I553" i="21"/>
  <c r="G553" i="21"/>
  <c r="H553" i="21" s="1"/>
  <c r="D553" i="21"/>
  <c r="C553" i="21"/>
  <c r="B553" i="21"/>
  <c r="G552" i="21"/>
  <c r="H552" i="21" s="1"/>
  <c r="I552" i="21" s="1"/>
  <c r="D552" i="21"/>
  <c r="C552" i="21"/>
  <c r="B552" i="21"/>
  <c r="P551" i="21"/>
  <c r="I551" i="21"/>
  <c r="H551" i="21"/>
  <c r="G551" i="21"/>
  <c r="D551" i="21"/>
  <c r="C551" i="21"/>
  <c r="B551" i="21"/>
  <c r="G550" i="21"/>
  <c r="P550" i="21" s="1"/>
  <c r="D550" i="21"/>
  <c r="C550" i="21"/>
  <c r="B550" i="21"/>
  <c r="P549" i="21"/>
  <c r="H549" i="21"/>
  <c r="I549" i="21" s="1"/>
  <c r="G549" i="21"/>
  <c r="D549" i="21"/>
  <c r="C549" i="21"/>
  <c r="B549" i="21"/>
  <c r="G548" i="21"/>
  <c r="H548" i="21" s="1"/>
  <c r="D548" i="21"/>
  <c r="C548" i="21"/>
  <c r="B548" i="21"/>
  <c r="I547" i="21"/>
  <c r="G547" i="21"/>
  <c r="H547" i="21" s="1"/>
  <c r="D547" i="21"/>
  <c r="C547" i="21"/>
  <c r="B547" i="21"/>
  <c r="G546" i="21"/>
  <c r="H546" i="21" s="1"/>
  <c r="D546" i="21"/>
  <c r="C546" i="21"/>
  <c r="B546" i="21"/>
  <c r="G545" i="21"/>
  <c r="H545" i="21" s="1"/>
  <c r="D545" i="21"/>
  <c r="C545" i="21"/>
  <c r="B545" i="21"/>
  <c r="I544" i="21"/>
  <c r="H544" i="21"/>
  <c r="G544" i="21"/>
  <c r="K544" i="21" s="1"/>
  <c r="D544" i="21"/>
  <c r="C544" i="21"/>
  <c r="B544" i="21"/>
  <c r="G543" i="21"/>
  <c r="O543" i="21" s="1"/>
  <c r="D543" i="21"/>
  <c r="C543" i="21"/>
  <c r="B543" i="21"/>
  <c r="H542" i="21"/>
  <c r="G542" i="21"/>
  <c r="D542" i="21"/>
  <c r="C542" i="21"/>
  <c r="B542" i="21"/>
  <c r="K541" i="21"/>
  <c r="G541" i="21"/>
  <c r="H541" i="21" s="1"/>
  <c r="I541" i="21" s="1"/>
  <c r="D541" i="21"/>
  <c r="C541" i="21"/>
  <c r="B541" i="21"/>
  <c r="I540" i="21"/>
  <c r="H540" i="21"/>
  <c r="G540" i="21"/>
  <c r="L540" i="21" s="1"/>
  <c r="D540" i="21"/>
  <c r="C540" i="21"/>
  <c r="B540" i="21"/>
  <c r="G539" i="21"/>
  <c r="H539" i="21" s="1"/>
  <c r="D539" i="21"/>
  <c r="C539" i="21"/>
  <c r="B539" i="21"/>
  <c r="G538" i="21"/>
  <c r="H538" i="21" s="1"/>
  <c r="D538" i="21"/>
  <c r="C538" i="21"/>
  <c r="B538" i="21"/>
  <c r="L537" i="21"/>
  <c r="I537" i="21"/>
  <c r="G537" i="21"/>
  <c r="H537" i="21" s="1"/>
  <c r="D537" i="21"/>
  <c r="C537" i="21"/>
  <c r="B537" i="21"/>
  <c r="G536" i="21"/>
  <c r="H536" i="21" s="1"/>
  <c r="I536" i="21" s="1"/>
  <c r="D536" i="21"/>
  <c r="C536" i="21"/>
  <c r="B536" i="21"/>
  <c r="H535" i="21"/>
  <c r="G535" i="21"/>
  <c r="D535" i="21"/>
  <c r="C535" i="21"/>
  <c r="B535" i="21"/>
  <c r="K534" i="21"/>
  <c r="H534" i="21"/>
  <c r="I534" i="21" s="1"/>
  <c r="G534" i="21"/>
  <c r="D534" i="21"/>
  <c r="C534" i="21"/>
  <c r="B534" i="21"/>
  <c r="L533" i="21"/>
  <c r="I533" i="21"/>
  <c r="H533" i="21"/>
  <c r="G533" i="21"/>
  <c r="D533" i="21"/>
  <c r="C533" i="21"/>
  <c r="B533" i="21"/>
  <c r="H532" i="21"/>
  <c r="G532" i="21"/>
  <c r="D532" i="21"/>
  <c r="C532" i="21"/>
  <c r="B532" i="21"/>
  <c r="G531" i="21"/>
  <c r="H531" i="21" s="1"/>
  <c r="I531" i="21" s="1"/>
  <c r="D531" i="21"/>
  <c r="C531" i="21"/>
  <c r="B531" i="21"/>
  <c r="I530" i="21"/>
  <c r="H530" i="21"/>
  <c r="G530" i="21"/>
  <c r="N530" i="21" s="1"/>
  <c r="D530" i="21"/>
  <c r="C530" i="21"/>
  <c r="B530" i="21"/>
  <c r="P529" i="21"/>
  <c r="I529" i="21"/>
  <c r="H529" i="21"/>
  <c r="G529" i="21"/>
  <c r="D529" i="21"/>
  <c r="C529" i="21"/>
  <c r="B529" i="21"/>
  <c r="H528" i="21"/>
  <c r="G528" i="21"/>
  <c r="D528" i="21"/>
  <c r="C528" i="21"/>
  <c r="B528" i="21"/>
  <c r="H527" i="21"/>
  <c r="G527" i="21"/>
  <c r="D527" i="21"/>
  <c r="C527" i="21"/>
  <c r="B527" i="21"/>
  <c r="H526" i="21"/>
  <c r="I526" i="21" s="1"/>
  <c r="G526" i="21"/>
  <c r="K526" i="21" s="1"/>
  <c r="D526" i="21"/>
  <c r="C526" i="21"/>
  <c r="B526" i="21"/>
  <c r="G525" i="21"/>
  <c r="O525" i="21" s="1"/>
  <c r="D525" i="21"/>
  <c r="C525" i="21"/>
  <c r="B525" i="21"/>
  <c r="H524" i="21"/>
  <c r="G524" i="21"/>
  <c r="D524" i="21"/>
  <c r="C524" i="21"/>
  <c r="B524" i="21"/>
  <c r="M523" i="21"/>
  <c r="H523" i="21"/>
  <c r="I523" i="21" s="1"/>
  <c r="G523" i="21"/>
  <c r="D523" i="21"/>
  <c r="C523" i="21"/>
  <c r="B523" i="21"/>
  <c r="K522" i="21"/>
  <c r="I522" i="21"/>
  <c r="G522" i="21"/>
  <c r="H522" i="21" s="1"/>
  <c r="D522" i="21"/>
  <c r="C522" i="21"/>
  <c r="B522" i="21"/>
  <c r="H521" i="21"/>
  <c r="I521" i="21" s="1"/>
  <c r="G521" i="21"/>
  <c r="L521" i="21" s="1"/>
  <c r="D521" i="21"/>
  <c r="C521" i="21"/>
  <c r="B521" i="21"/>
  <c r="G520" i="21"/>
  <c r="N520" i="21" s="1"/>
  <c r="D520" i="21"/>
  <c r="C520" i="21"/>
  <c r="B520" i="21"/>
  <c r="G519" i="21"/>
  <c r="D519" i="21"/>
  <c r="C519" i="21"/>
  <c r="B519" i="21"/>
  <c r="G518" i="21"/>
  <c r="H518" i="21" s="1"/>
  <c r="D518" i="21"/>
  <c r="C518" i="21"/>
  <c r="B518" i="21"/>
  <c r="H517" i="21"/>
  <c r="G517" i="21"/>
  <c r="D517" i="21"/>
  <c r="C517" i="21"/>
  <c r="B517" i="21"/>
  <c r="L516" i="21"/>
  <c r="G516" i="21"/>
  <c r="H516" i="21" s="1"/>
  <c r="I516" i="21" s="1"/>
  <c r="D516" i="21"/>
  <c r="C516" i="21"/>
  <c r="B516" i="21"/>
  <c r="N515" i="21"/>
  <c r="I515" i="21"/>
  <c r="G515" i="21"/>
  <c r="H515" i="21" s="1"/>
  <c r="D515" i="21"/>
  <c r="C515" i="21"/>
  <c r="B515" i="21"/>
  <c r="G514" i="21"/>
  <c r="H514" i="21" s="1"/>
  <c r="I514" i="21" s="1"/>
  <c r="D514" i="21"/>
  <c r="C514" i="21"/>
  <c r="B514" i="21"/>
  <c r="G513" i="21"/>
  <c r="H513" i="21" s="1"/>
  <c r="D513" i="21"/>
  <c r="C513" i="21"/>
  <c r="B513" i="21"/>
  <c r="P512" i="21"/>
  <c r="H512" i="21"/>
  <c r="I512" i="21" s="1"/>
  <c r="G512" i="21"/>
  <c r="D512" i="21"/>
  <c r="C512" i="21"/>
  <c r="B512" i="21"/>
  <c r="G511" i="21"/>
  <c r="H511" i="21" s="1"/>
  <c r="D511" i="21"/>
  <c r="C511" i="21"/>
  <c r="B511" i="21"/>
  <c r="M510" i="21"/>
  <c r="I510" i="21"/>
  <c r="H510" i="21"/>
  <c r="G510" i="21"/>
  <c r="D510" i="21"/>
  <c r="C510" i="21"/>
  <c r="B510" i="21"/>
  <c r="G509" i="21"/>
  <c r="D509" i="21"/>
  <c r="C509" i="21"/>
  <c r="B509" i="21"/>
  <c r="G508" i="21"/>
  <c r="H508" i="21" s="1"/>
  <c r="D508" i="21"/>
  <c r="C508" i="21"/>
  <c r="B508" i="21"/>
  <c r="H507" i="21"/>
  <c r="G507" i="21"/>
  <c r="D507" i="21"/>
  <c r="C507" i="21"/>
  <c r="B507" i="21"/>
  <c r="H506" i="21"/>
  <c r="G506" i="21"/>
  <c r="D506" i="21"/>
  <c r="C506" i="21"/>
  <c r="B506" i="21"/>
  <c r="G505" i="21"/>
  <c r="D505" i="21"/>
  <c r="C505" i="21"/>
  <c r="B505" i="21"/>
  <c r="G504" i="21"/>
  <c r="H504" i="21" s="1"/>
  <c r="D504" i="21"/>
  <c r="C504" i="21"/>
  <c r="B504" i="21"/>
  <c r="K503" i="21"/>
  <c r="I503" i="21"/>
  <c r="H503" i="21"/>
  <c r="G503" i="21"/>
  <c r="D503" i="21"/>
  <c r="C503" i="21"/>
  <c r="B503" i="21"/>
  <c r="M502" i="21"/>
  <c r="I502" i="21"/>
  <c r="H502" i="21"/>
  <c r="G502" i="21"/>
  <c r="D502" i="21"/>
  <c r="C502" i="21"/>
  <c r="B502" i="21"/>
  <c r="K501" i="21"/>
  <c r="H501" i="21"/>
  <c r="I501" i="21" s="1"/>
  <c r="G501" i="21"/>
  <c r="D501" i="21"/>
  <c r="C501" i="21"/>
  <c r="B501" i="21"/>
  <c r="L500" i="21"/>
  <c r="G500" i="21"/>
  <c r="H500" i="21" s="1"/>
  <c r="I500" i="21" s="1"/>
  <c r="D500" i="21"/>
  <c r="C500" i="21"/>
  <c r="B500" i="21"/>
  <c r="G499" i="21"/>
  <c r="D499" i="21"/>
  <c r="C499" i="21"/>
  <c r="B499" i="21"/>
  <c r="G498" i="21"/>
  <c r="D498" i="21"/>
  <c r="C498" i="21"/>
  <c r="B498" i="21"/>
  <c r="P497" i="21"/>
  <c r="I497" i="21"/>
  <c r="H497" i="21"/>
  <c r="G497" i="21"/>
  <c r="D497" i="21"/>
  <c r="C497" i="21"/>
  <c r="B497" i="21"/>
  <c r="H496" i="21"/>
  <c r="I496" i="21" s="1"/>
  <c r="G496" i="21"/>
  <c r="M496" i="21" s="1"/>
  <c r="D496" i="21"/>
  <c r="C496" i="21"/>
  <c r="B496" i="21"/>
  <c r="G495" i="21"/>
  <c r="K495" i="21" s="1"/>
  <c r="D495" i="21"/>
  <c r="C495" i="21"/>
  <c r="B495" i="21"/>
  <c r="N494" i="21"/>
  <c r="I494" i="21"/>
  <c r="G494" i="21"/>
  <c r="H494" i="21" s="1"/>
  <c r="D494" i="21"/>
  <c r="C494" i="21"/>
  <c r="B494" i="21"/>
  <c r="G493" i="21"/>
  <c r="O493" i="21" s="1"/>
  <c r="D493" i="21"/>
  <c r="C493" i="21"/>
  <c r="B493" i="21"/>
  <c r="I492" i="21"/>
  <c r="H492" i="21"/>
  <c r="G492" i="21"/>
  <c r="O492" i="21" s="1"/>
  <c r="D492" i="21"/>
  <c r="C492" i="21"/>
  <c r="B492" i="21"/>
  <c r="G491" i="21"/>
  <c r="H491" i="21" s="1"/>
  <c r="I491" i="21" s="1"/>
  <c r="D491" i="21"/>
  <c r="C491" i="21"/>
  <c r="B491" i="21"/>
  <c r="I490" i="21"/>
  <c r="H490" i="21"/>
  <c r="G490" i="21"/>
  <c r="K490" i="21" s="1"/>
  <c r="D490" i="21"/>
  <c r="C490" i="21"/>
  <c r="B490" i="21"/>
  <c r="G489" i="21"/>
  <c r="H489" i="21" s="1"/>
  <c r="D489" i="21"/>
  <c r="C489" i="21"/>
  <c r="B489" i="21"/>
  <c r="G488" i="21"/>
  <c r="D488" i="21"/>
  <c r="C488" i="21"/>
  <c r="B488" i="21"/>
  <c r="I487" i="21"/>
  <c r="H487" i="21"/>
  <c r="G487" i="21"/>
  <c r="O487" i="21" s="1"/>
  <c r="D487" i="21"/>
  <c r="C487" i="21"/>
  <c r="B487" i="21"/>
  <c r="G486" i="21"/>
  <c r="H486" i="21" s="1"/>
  <c r="D486" i="21"/>
  <c r="C486" i="21"/>
  <c r="B486" i="21"/>
  <c r="H485" i="21"/>
  <c r="G485" i="21"/>
  <c r="D485" i="21"/>
  <c r="C485" i="21"/>
  <c r="B485" i="21"/>
  <c r="H484" i="21"/>
  <c r="G484" i="21"/>
  <c r="D484" i="21"/>
  <c r="C484" i="21"/>
  <c r="B484" i="21"/>
  <c r="H483" i="21"/>
  <c r="G483" i="21"/>
  <c r="D483" i="21"/>
  <c r="C483" i="21"/>
  <c r="B483" i="21"/>
  <c r="G482" i="21"/>
  <c r="L482" i="21" s="1"/>
  <c r="D482" i="21"/>
  <c r="C482" i="21"/>
  <c r="B482" i="21"/>
  <c r="H481" i="21"/>
  <c r="G481" i="21"/>
  <c r="D481" i="21"/>
  <c r="C481" i="21"/>
  <c r="B481" i="21"/>
  <c r="K480" i="21"/>
  <c r="G480" i="21"/>
  <c r="H480" i="21" s="1"/>
  <c r="I480" i="21" s="1"/>
  <c r="D480" i="21"/>
  <c r="C480" i="21"/>
  <c r="B480" i="21"/>
  <c r="H479" i="21"/>
  <c r="I479" i="21" s="1"/>
  <c r="G479" i="21"/>
  <c r="K479" i="21" s="1"/>
  <c r="D479" i="21"/>
  <c r="C479" i="21"/>
  <c r="B479" i="21"/>
  <c r="G478" i="21"/>
  <c r="D478" i="21"/>
  <c r="C478" i="21"/>
  <c r="B478" i="21"/>
  <c r="G477" i="21"/>
  <c r="L477" i="21" s="1"/>
  <c r="D477" i="21"/>
  <c r="C477" i="21"/>
  <c r="B477" i="21"/>
  <c r="I476" i="21"/>
  <c r="H476" i="21"/>
  <c r="G476" i="21"/>
  <c r="O476" i="21" s="1"/>
  <c r="D476" i="21"/>
  <c r="C476" i="21"/>
  <c r="B476" i="21"/>
  <c r="H475" i="21"/>
  <c r="I475" i="21" s="1"/>
  <c r="G475" i="21"/>
  <c r="M475" i="21" s="1"/>
  <c r="D475" i="21"/>
  <c r="C475" i="21"/>
  <c r="B475" i="21"/>
  <c r="G474" i="21"/>
  <c r="D474" i="21"/>
  <c r="C474" i="21"/>
  <c r="B474" i="21"/>
  <c r="L473" i="21"/>
  <c r="I473" i="21"/>
  <c r="H473" i="21"/>
  <c r="G473" i="21"/>
  <c r="D473" i="21"/>
  <c r="C473" i="21"/>
  <c r="B473" i="21"/>
  <c r="H472" i="21"/>
  <c r="I472" i="21" s="1"/>
  <c r="G472" i="21"/>
  <c r="K472" i="21" s="1"/>
  <c r="D472" i="21"/>
  <c r="C472" i="21"/>
  <c r="B472" i="21"/>
  <c r="G471" i="21"/>
  <c r="D471" i="21"/>
  <c r="C471" i="21"/>
  <c r="B471" i="21"/>
  <c r="L470" i="21"/>
  <c r="I470" i="21"/>
  <c r="H470" i="21"/>
  <c r="G470" i="21"/>
  <c r="D470" i="21"/>
  <c r="C470" i="21"/>
  <c r="B470" i="21"/>
  <c r="G469" i="21"/>
  <c r="D469" i="21"/>
  <c r="C469" i="21"/>
  <c r="B469" i="21"/>
  <c r="G468" i="21"/>
  <c r="L468" i="21" s="1"/>
  <c r="D468" i="21"/>
  <c r="C468" i="21"/>
  <c r="B468" i="21"/>
  <c r="M467" i="21"/>
  <c r="G467" i="21"/>
  <c r="H467" i="21" s="1"/>
  <c r="I467" i="21" s="1"/>
  <c r="D467" i="21"/>
  <c r="C467" i="21"/>
  <c r="B467" i="21"/>
  <c r="H466" i="21"/>
  <c r="G466" i="21"/>
  <c r="D466" i="21"/>
  <c r="C466" i="21"/>
  <c r="B466" i="21"/>
  <c r="G465" i="21"/>
  <c r="D465" i="21"/>
  <c r="C465" i="21"/>
  <c r="B465" i="21"/>
  <c r="N464" i="21"/>
  <c r="I464" i="21"/>
  <c r="H464" i="21"/>
  <c r="G464" i="21"/>
  <c r="D464" i="21"/>
  <c r="C464" i="21"/>
  <c r="B464" i="21"/>
  <c r="G463" i="21"/>
  <c r="D463" i="21"/>
  <c r="C463" i="21"/>
  <c r="B463" i="21"/>
  <c r="H462" i="21"/>
  <c r="I462" i="21" s="1"/>
  <c r="G462" i="21"/>
  <c r="M462" i="21" s="1"/>
  <c r="D462" i="21"/>
  <c r="C462" i="21"/>
  <c r="B462" i="21"/>
  <c r="L461" i="21"/>
  <c r="G461" i="21"/>
  <c r="H461" i="21" s="1"/>
  <c r="I461" i="21" s="1"/>
  <c r="D461" i="21"/>
  <c r="C461" i="21"/>
  <c r="B461" i="21"/>
  <c r="K460" i="21"/>
  <c r="H460" i="21"/>
  <c r="I460" i="21" s="1"/>
  <c r="G460" i="21"/>
  <c r="D460" i="21"/>
  <c r="C460" i="21"/>
  <c r="B460" i="21"/>
  <c r="O459" i="21"/>
  <c r="H459" i="21"/>
  <c r="I459" i="21" s="1"/>
  <c r="G459" i="21"/>
  <c r="D459" i="21"/>
  <c r="C459" i="21"/>
  <c r="B459" i="21"/>
  <c r="H458" i="21"/>
  <c r="G458" i="21"/>
  <c r="D458" i="21"/>
  <c r="C458" i="21"/>
  <c r="B458" i="21"/>
  <c r="G457" i="21"/>
  <c r="D457" i="21"/>
  <c r="C457" i="21"/>
  <c r="B457" i="21"/>
  <c r="H456" i="21"/>
  <c r="I456" i="21" s="1"/>
  <c r="G456" i="21"/>
  <c r="L456" i="21" s="1"/>
  <c r="D456" i="21"/>
  <c r="C456" i="21"/>
  <c r="B456" i="21"/>
  <c r="K455" i="21"/>
  <c r="G455" i="21"/>
  <c r="H455" i="21" s="1"/>
  <c r="I455" i="21" s="1"/>
  <c r="D455" i="21"/>
  <c r="C455" i="21"/>
  <c r="B455" i="21"/>
  <c r="H454" i="21"/>
  <c r="G454" i="21"/>
  <c r="D454" i="21"/>
  <c r="C454" i="21"/>
  <c r="B454" i="21"/>
  <c r="G453" i="21"/>
  <c r="D453" i="21"/>
  <c r="C453" i="21"/>
  <c r="B453" i="21"/>
  <c r="L452" i="21"/>
  <c r="I452" i="21"/>
  <c r="H452" i="21"/>
  <c r="G452" i="21"/>
  <c r="D452" i="21"/>
  <c r="C452" i="21"/>
  <c r="B452" i="21"/>
  <c r="G451" i="21"/>
  <c r="D451" i="21"/>
  <c r="C451" i="21"/>
  <c r="B451" i="21"/>
  <c r="G450" i="21"/>
  <c r="H450" i="21" s="1"/>
  <c r="D450" i="21"/>
  <c r="C450" i="21"/>
  <c r="B450" i="21"/>
  <c r="K449" i="21"/>
  <c r="I449" i="21"/>
  <c r="H449" i="21"/>
  <c r="G449" i="21"/>
  <c r="D449" i="21"/>
  <c r="C449" i="21"/>
  <c r="B449" i="21"/>
  <c r="G448" i="21"/>
  <c r="L448" i="21" s="1"/>
  <c r="D448" i="21"/>
  <c r="C448" i="21"/>
  <c r="B448" i="21"/>
  <c r="M447" i="21"/>
  <c r="G447" i="21"/>
  <c r="H447" i="21" s="1"/>
  <c r="I447" i="21" s="1"/>
  <c r="D447" i="21"/>
  <c r="C447" i="21"/>
  <c r="B447" i="21"/>
  <c r="H446" i="21"/>
  <c r="G446" i="21"/>
  <c r="D446" i="21"/>
  <c r="C446" i="21"/>
  <c r="B446" i="21"/>
  <c r="N445" i="21"/>
  <c r="H445" i="21"/>
  <c r="I445" i="21" s="1"/>
  <c r="G445" i="21"/>
  <c r="D445" i="21"/>
  <c r="C445" i="21"/>
  <c r="B445" i="21"/>
  <c r="M444" i="21"/>
  <c r="I444" i="21"/>
  <c r="H444" i="21"/>
  <c r="G444" i="21"/>
  <c r="D444" i="21"/>
  <c r="C444" i="21"/>
  <c r="B444" i="21"/>
  <c r="M443" i="21"/>
  <c r="H443" i="21"/>
  <c r="I443" i="21" s="1"/>
  <c r="G443" i="21"/>
  <c r="D443" i="21"/>
  <c r="C443" i="21"/>
  <c r="B443" i="21"/>
  <c r="I442" i="21"/>
  <c r="H442" i="21"/>
  <c r="G442" i="21"/>
  <c r="M442" i="21" s="1"/>
  <c r="D442" i="21"/>
  <c r="C442" i="21"/>
  <c r="B442" i="21"/>
  <c r="M441" i="21"/>
  <c r="I441" i="21"/>
  <c r="H441" i="21"/>
  <c r="G441" i="21"/>
  <c r="D441" i="21"/>
  <c r="C441" i="21"/>
  <c r="B441" i="21"/>
  <c r="L440" i="21"/>
  <c r="H440" i="21"/>
  <c r="I440" i="21" s="1"/>
  <c r="G440" i="21"/>
  <c r="D440" i="21"/>
  <c r="C440" i="21"/>
  <c r="B440" i="21"/>
  <c r="L439" i="21"/>
  <c r="G439" i="21"/>
  <c r="H439" i="21" s="1"/>
  <c r="I439" i="21" s="1"/>
  <c r="D439" i="21"/>
  <c r="C439" i="21"/>
  <c r="B439" i="21"/>
  <c r="L438" i="21"/>
  <c r="I438" i="21"/>
  <c r="H438" i="21"/>
  <c r="G438" i="21"/>
  <c r="D438" i="21"/>
  <c r="C438" i="21"/>
  <c r="B438" i="21"/>
  <c r="I437" i="21"/>
  <c r="H437" i="21"/>
  <c r="G437" i="21"/>
  <c r="N437" i="21" s="1"/>
  <c r="D437" i="21"/>
  <c r="C437" i="21"/>
  <c r="B437" i="21"/>
  <c r="H436" i="21"/>
  <c r="G436" i="21"/>
  <c r="D436" i="21"/>
  <c r="C436" i="21"/>
  <c r="B436" i="21"/>
  <c r="N435" i="21"/>
  <c r="I435" i="21"/>
  <c r="H435" i="21"/>
  <c r="G435" i="21"/>
  <c r="D435" i="21"/>
  <c r="C435" i="21"/>
  <c r="B435" i="21"/>
  <c r="H434" i="21"/>
  <c r="G434" i="21"/>
  <c r="D434" i="21"/>
  <c r="C434" i="21"/>
  <c r="B434" i="21"/>
  <c r="G433" i="21"/>
  <c r="O433" i="21" s="1"/>
  <c r="D433" i="21"/>
  <c r="C433" i="21"/>
  <c r="B433" i="21"/>
  <c r="G432" i="21"/>
  <c r="N432" i="21" s="1"/>
  <c r="D432" i="21"/>
  <c r="C432" i="21"/>
  <c r="B432" i="21"/>
  <c r="I431" i="21"/>
  <c r="H431" i="21"/>
  <c r="G431" i="21"/>
  <c r="O431" i="21" s="1"/>
  <c r="D431" i="21"/>
  <c r="C431" i="21"/>
  <c r="B431" i="21"/>
  <c r="G430" i="21"/>
  <c r="L430" i="21" s="1"/>
  <c r="D430" i="21"/>
  <c r="C430" i="21"/>
  <c r="B430" i="21"/>
  <c r="G429" i="21"/>
  <c r="O429" i="21" s="1"/>
  <c r="D429" i="21"/>
  <c r="C429" i="21"/>
  <c r="B429" i="21"/>
  <c r="H428" i="21"/>
  <c r="I428" i="21" s="1"/>
  <c r="G428" i="21"/>
  <c r="K428" i="21" s="1"/>
  <c r="D428" i="21"/>
  <c r="C428" i="21"/>
  <c r="B428" i="21"/>
  <c r="H427" i="21"/>
  <c r="I427" i="21" s="1"/>
  <c r="G427" i="21"/>
  <c r="K427" i="21" s="1"/>
  <c r="D427" i="21"/>
  <c r="C427" i="21"/>
  <c r="B427" i="21"/>
  <c r="G426" i="21"/>
  <c r="H426" i="21" s="1"/>
  <c r="D426" i="21"/>
  <c r="C426" i="21"/>
  <c r="B426" i="21"/>
  <c r="G425" i="21"/>
  <c r="L425" i="21" s="1"/>
  <c r="D425" i="21"/>
  <c r="C425" i="21"/>
  <c r="B425" i="21"/>
  <c r="I424" i="21"/>
  <c r="H424" i="21"/>
  <c r="G424" i="21"/>
  <c r="K424" i="21" s="1"/>
  <c r="D424" i="21"/>
  <c r="C424" i="21"/>
  <c r="B424" i="21"/>
  <c r="G423" i="21"/>
  <c r="H423" i="21" s="1"/>
  <c r="D423" i="21"/>
  <c r="C423" i="21"/>
  <c r="B423" i="21"/>
  <c r="G422" i="21"/>
  <c r="H422" i="21" s="1"/>
  <c r="D422" i="21"/>
  <c r="C422" i="21"/>
  <c r="B422" i="21"/>
  <c r="K421" i="21"/>
  <c r="I421" i="21"/>
  <c r="H421" i="21"/>
  <c r="G421" i="21"/>
  <c r="D421" i="21"/>
  <c r="C421" i="21"/>
  <c r="B421" i="21"/>
  <c r="H420" i="21"/>
  <c r="I420" i="21" s="1"/>
  <c r="G420" i="21"/>
  <c r="M420" i="21" s="1"/>
  <c r="D420" i="21"/>
  <c r="C420" i="21"/>
  <c r="B420" i="21"/>
  <c r="H419" i="21"/>
  <c r="I419" i="21" s="1"/>
  <c r="G419" i="21"/>
  <c r="L419" i="21" s="1"/>
  <c r="D419" i="21"/>
  <c r="C419" i="21"/>
  <c r="B419" i="21"/>
  <c r="G418" i="21"/>
  <c r="D418" i="21"/>
  <c r="C418" i="21"/>
  <c r="B418" i="21"/>
  <c r="G417" i="21"/>
  <c r="H417" i="21" s="1"/>
  <c r="D417" i="21"/>
  <c r="C417" i="21"/>
  <c r="B417" i="21"/>
  <c r="K416" i="21"/>
  <c r="G416" i="21"/>
  <c r="H416" i="21" s="1"/>
  <c r="I416" i="21" s="1"/>
  <c r="D416" i="21"/>
  <c r="C416" i="21"/>
  <c r="B416" i="21"/>
  <c r="H415" i="21"/>
  <c r="G415" i="21"/>
  <c r="D415" i="21"/>
  <c r="C415" i="21"/>
  <c r="B415" i="21"/>
  <c r="L414" i="21"/>
  <c r="I414" i="21"/>
  <c r="H414" i="21"/>
  <c r="G414" i="21"/>
  <c r="D414" i="21"/>
  <c r="C414" i="21"/>
  <c r="B414" i="21"/>
  <c r="K413" i="21"/>
  <c r="I413" i="21"/>
  <c r="H413" i="21"/>
  <c r="G413" i="21"/>
  <c r="D413" i="21"/>
  <c r="C413" i="21"/>
  <c r="B413" i="21"/>
  <c r="K412" i="21"/>
  <c r="I412" i="21"/>
  <c r="H412" i="21"/>
  <c r="G412" i="21"/>
  <c r="D412" i="21"/>
  <c r="C412" i="21"/>
  <c r="B412" i="21"/>
  <c r="G411" i="21"/>
  <c r="H411" i="21" s="1"/>
  <c r="I411" i="21" s="1"/>
  <c r="D411" i="21"/>
  <c r="C411" i="21"/>
  <c r="B411" i="21"/>
  <c r="I410" i="21"/>
  <c r="G410" i="21"/>
  <c r="H410" i="21" s="1"/>
  <c r="D410" i="21"/>
  <c r="C410" i="21"/>
  <c r="B410" i="21"/>
  <c r="L409" i="21"/>
  <c r="I409" i="21"/>
  <c r="H409" i="21"/>
  <c r="G409" i="21"/>
  <c r="D409" i="21"/>
  <c r="C409" i="21"/>
  <c r="B409" i="21"/>
  <c r="Q408" i="21"/>
  <c r="H408" i="21"/>
  <c r="I408" i="21" s="1"/>
  <c r="G408" i="21"/>
  <c r="D408" i="21"/>
  <c r="C408" i="21"/>
  <c r="B408" i="21"/>
  <c r="G407" i="21"/>
  <c r="K407" i="21" s="1"/>
  <c r="D407" i="21"/>
  <c r="C407" i="21"/>
  <c r="B407" i="21"/>
  <c r="G406" i="21"/>
  <c r="D406" i="21"/>
  <c r="C406" i="21"/>
  <c r="B406" i="21"/>
  <c r="G405" i="21"/>
  <c r="D405" i="21"/>
  <c r="C405" i="21"/>
  <c r="B405" i="21"/>
  <c r="G404" i="21"/>
  <c r="H404" i="21" s="1"/>
  <c r="D404" i="21"/>
  <c r="C404" i="21"/>
  <c r="B404" i="21"/>
  <c r="K403" i="21"/>
  <c r="I403" i="21"/>
  <c r="H403" i="21"/>
  <c r="G403" i="21"/>
  <c r="D403" i="21"/>
  <c r="C403" i="21"/>
  <c r="B403" i="21"/>
  <c r="M402" i="21"/>
  <c r="H402" i="21"/>
  <c r="I402" i="21" s="1"/>
  <c r="G402" i="21"/>
  <c r="D402" i="21"/>
  <c r="C402" i="21"/>
  <c r="B402" i="21"/>
  <c r="G401" i="21"/>
  <c r="H401" i="21" s="1"/>
  <c r="I401" i="21" s="1"/>
  <c r="D401" i="21"/>
  <c r="C401" i="21"/>
  <c r="B401" i="21"/>
  <c r="G400" i="21"/>
  <c r="H400" i="21" s="1"/>
  <c r="D400" i="21"/>
  <c r="C400" i="21"/>
  <c r="B400" i="21"/>
  <c r="G399" i="21"/>
  <c r="D399" i="21"/>
  <c r="C399" i="21"/>
  <c r="B399" i="21"/>
  <c r="G398" i="21"/>
  <c r="D398" i="21"/>
  <c r="C398" i="21"/>
  <c r="B398" i="21"/>
  <c r="M397" i="21"/>
  <c r="I397" i="21"/>
  <c r="H397" i="21"/>
  <c r="G397" i="21"/>
  <c r="D397" i="21"/>
  <c r="C397" i="21"/>
  <c r="B397" i="21"/>
  <c r="H396" i="21"/>
  <c r="I396" i="21" s="1"/>
  <c r="G396" i="21"/>
  <c r="L396" i="21" s="1"/>
  <c r="D396" i="21"/>
  <c r="C396" i="21"/>
  <c r="B396" i="21"/>
  <c r="L395" i="21"/>
  <c r="G395" i="21"/>
  <c r="H395" i="21" s="1"/>
  <c r="I395" i="21" s="1"/>
  <c r="D395" i="21"/>
  <c r="C395" i="21"/>
  <c r="B395" i="21"/>
  <c r="M394" i="21"/>
  <c r="I394" i="21"/>
  <c r="G394" i="21"/>
  <c r="H394" i="21" s="1"/>
  <c r="D394" i="21"/>
  <c r="C394" i="21"/>
  <c r="B394" i="21"/>
  <c r="G393" i="21"/>
  <c r="H393" i="21" s="1"/>
  <c r="D393" i="21"/>
  <c r="C393" i="21"/>
  <c r="B393" i="21"/>
  <c r="G392" i="21"/>
  <c r="D392" i="21"/>
  <c r="C392" i="21"/>
  <c r="B392" i="21"/>
  <c r="K391" i="21"/>
  <c r="H391" i="21"/>
  <c r="I391" i="21" s="1"/>
  <c r="G391" i="21"/>
  <c r="D391" i="21"/>
  <c r="C391" i="21"/>
  <c r="B391" i="21"/>
  <c r="G390" i="21"/>
  <c r="L390" i="21" s="1"/>
  <c r="D390" i="21"/>
  <c r="C390" i="21"/>
  <c r="B390" i="21"/>
  <c r="G389" i="21"/>
  <c r="D389" i="21"/>
  <c r="C389" i="21"/>
  <c r="B389" i="21"/>
  <c r="G388" i="21"/>
  <c r="H388" i="21" s="1"/>
  <c r="D388" i="21"/>
  <c r="C388" i="21"/>
  <c r="B388" i="21"/>
  <c r="H387" i="21"/>
  <c r="G387" i="21"/>
  <c r="D387" i="21"/>
  <c r="C387" i="21"/>
  <c r="B387" i="21"/>
  <c r="L386" i="21"/>
  <c r="G386" i="21"/>
  <c r="H386" i="21" s="1"/>
  <c r="I386" i="21" s="1"/>
  <c r="D386" i="21"/>
  <c r="C386" i="21"/>
  <c r="B386" i="21"/>
  <c r="H385" i="21"/>
  <c r="G385" i="21"/>
  <c r="D385" i="21"/>
  <c r="C385" i="21"/>
  <c r="B385" i="21"/>
  <c r="I384" i="21"/>
  <c r="H384" i="21"/>
  <c r="G384" i="21"/>
  <c r="K384" i="21" s="1"/>
  <c r="D384" i="21"/>
  <c r="C384" i="21"/>
  <c r="B384" i="21"/>
  <c r="H383" i="21"/>
  <c r="G383" i="21"/>
  <c r="D383" i="21"/>
  <c r="C383" i="21"/>
  <c r="B383" i="21"/>
  <c r="H382" i="21"/>
  <c r="I382" i="21" s="1"/>
  <c r="G382" i="21"/>
  <c r="M382" i="21" s="1"/>
  <c r="D382" i="21"/>
  <c r="C382" i="21"/>
  <c r="B382" i="21"/>
  <c r="K381" i="21"/>
  <c r="G381" i="21"/>
  <c r="H381" i="21" s="1"/>
  <c r="I381" i="21" s="1"/>
  <c r="D381" i="21"/>
  <c r="C381" i="21"/>
  <c r="B381" i="21"/>
  <c r="H380" i="21"/>
  <c r="G380" i="21"/>
  <c r="D380" i="21"/>
  <c r="C380" i="21"/>
  <c r="B380" i="21"/>
  <c r="H379" i="21"/>
  <c r="G379" i="21"/>
  <c r="D379" i="21"/>
  <c r="C379" i="21"/>
  <c r="B379" i="21"/>
  <c r="H378" i="21"/>
  <c r="I378" i="21" s="1"/>
  <c r="G378" i="21"/>
  <c r="M378" i="21" s="1"/>
  <c r="D378" i="21"/>
  <c r="C378" i="21"/>
  <c r="B378" i="21"/>
  <c r="N377" i="21"/>
  <c r="I377" i="21"/>
  <c r="G377" i="21"/>
  <c r="H377" i="21" s="1"/>
  <c r="D377" i="21"/>
  <c r="C377" i="21"/>
  <c r="B377" i="21"/>
  <c r="G376" i="21"/>
  <c r="H376" i="21" s="1"/>
  <c r="I376" i="21" s="1"/>
  <c r="D376" i="21"/>
  <c r="C376" i="21"/>
  <c r="B376" i="21"/>
  <c r="H375" i="21"/>
  <c r="G375" i="21"/>
  <c r="D375" i="21"/>
  <c r="C375" i="21"/>
  <c r="B375" i="21"/>
  <c r="M374" i="21"/>
  <c r="H374" i="21"/>
  <c r="I374" i="21" s="1"/>
  <c r="G374" i="21"/>
  <c r="D374" i="21"/>
  <c r="C374" i="21"/>
  <c r="B374" i="21"/>
  <c r="H373" i="21"/>
  <c r="G373" i="21"/>
  <c r="D373" i="21"/>
  <c r="C373" i="21"/>
  <c r="B373" i="21"/>
  <c r="H372" i="21"/>
  <c r="G372" i="21"/>
  <c r="D372" i="21"/>
  <c r="C372" i="21"/>
  <c r="B372" i="21"/>
  <c r="L371" i="21"/>
  <c r="H371" i="21"/>
  <c r="I371" i="21" s="1"/>
  <c r="G371" i="21"/>
  <c r="D371" i="21"/>
  <c r="C371" i="21"/>
  <c r="B371" i="21"/>
  <c r="G370" i="21"/>
  <c r="H370" i="21" s="1"/>
  <c r="D370" i="21"/>
  <c r="C370" i="21"/>
  <c r="B370" i="21"/>
  <c r="L369" i="21"/>
  <c r="H369" i="21"/>
  <c r="I369" i="21" s="1"/>
  <c r="G369" i="21"/>
  <c r="D369" i="21"/>
  <c r="C369" i="21"/>
  <c r="B369" i="21"/>
  <c r="I368" i="21"/>
  <c r="G368" i="21"/>
  <c r="H368" i="21" s="1"/>
  <c r="D368" i="21"/>
  <c r="C368" i="21"/>
  <c r="B368" i="21"/>
  <c r="G367" i="21"/>
  <c r="K367" i="21" s="1"/>
  <c r="D367" i="21"/>
  <c r="C367" i="21"/>
  <c r="B367" i="21"/>
  <c r="I366" i="21"/>
  <c r="H366" i="21"/>
  <c r="G366" i="21"/>
  <c r="O366" i="21" s="1"/>
  <c r="D366" i="21"/>
  <c r="C366" i="21"/>
  <c r="B366" i="21"/>
  <c r="O365" i="21"/>
  <c r="G365" i="21"/>
  <c r="H365" i="21" s="1"/>
  <c r="I365" i="21" s="1"/>
  <c r="D365" i="21"/>
  <c r="C365" i="21"/>
  <c r="B365" i="21"/>
  <c r="M364" i="21"/>
  <c r="I364" i="21"/>
  <c r="H364" i="21"/>
  <c r="G364" i="21"/>
  <c r="D364" i="21"/>
  <c r="C364" i="21"/>
  <c r="B364" i="21"/>
  <c r="I363" i="21"/>
  <c r="H363" i="21"/>
  <c r="G363" i="21"/>
  <c r="L363" i="21" s="1"/>
  <c r="D363" i="21"/>
  <c r="C363" i="21"/>
  <c r="B363" i="21"/>
  <c r="G362" i="21"/>
  <c r="L362" i="21" s="1"/>
  <c r="D362" i="21"/>
  <c r="C362" i="21"/>
  <c r="B362" i="21"/>
  <c r="H361" i="21"/>
  <c r="G361" i="21"/>
  <c r="D361" i="21"/>
  <c r="C361" i="21"/>
  <c r="B361" i="21"/>
  <c r="H360" i="21"/>
  <c r="I360" i="21" s="1"/>
  <c r="G360" i="21"/>
  <c r="O360" i="21" s="1"/>
  <c r="D360" i="21"/>
  <c r="C360" i="21"/>
  <c r="B360" i="21"/>
  <c r="H359" i="21"/>
  <c r="G359" i="21"/>
  <c r="D359" i="21"/>
  <c r="C359" i="21"/>
  <c r="B359" i="21"/>
  <c r="H358" i="21"/>
  <c r="G358" i="21"/>
  <c r="D358" i="21"/>
  <c r="C358" i="21"/>
  <c r="B358" i="21"/>
  <c r="L357" i="21"/>
  <c r="I357" i="21"/>
  <c r="H357" i="21"/>
  <c r="G357" i="21"/>
  <c r="D357" i="21"/>
  <c r="C357" i="21"/>
  <c r="B357" i="21"/>
  <c r="H356" i="21"/>
  <c r="G356" i="21"/>
  <c r="D356" i="21"/>
  <c r="C356" i="21"/>
  <c r="B356" i="21"/>
  <c r="L355" i="21"/>
  <c r="G355" i="21"/>
  <c r="H355" i="21" s="1"/>
  <c r="I355" i="21" s="1"/>
  <c r="D355" i="21"/>
  <c r="C355" i="21"/>
  <c r="B355" i="21"/>
  <c r="H354" i="21"/>
  <c r="G354" i="21"/>
  <c r="D354" i="21"/>
  <c r="C354" i="21"/>
  <c r="B354" i="21"/>
  <c r="I353" i="21"/>
  <c r="G353" i="21"/>
  <c r="H353" i="21" s="1"/>
  <c r="D353" i="21"/>
  <c r="C353" i="21"/>
  <c r="B353" i="21"/>
  <c r="H352" i="21"/>
  <c r="I352" i="21" s="1"/>
  <c r="G352" i="21"/>
  <c r="L352" i="21" s="1"/>
  <c r="D352" i="21"/>
  <c r="C352" i="21"/>
  <c r="B352" i="21"/>
  <c r="I351" i="21"/>
  <c r="H351" i="21"/>
  <c r="G351" i="21"/>
  <c r="L351" i="21" s="1"/>
  <c r="D351" i="21"/>
  <c r="C351" i="21"/>
  <c r="B351" i="21"/>
  <c r="K350" i="21"/>
  <c r="I350" i="21"/>
  <c r="G350" i="21"/>
  <c r="H350" i="21" s="1"/>
  <c r="D350" i="21"/>
  <c r="C350" i="21"/>
  <c r="B350" i="21"/>
  <c r="I349" i="21"/>
  <c r="H349" i="21"/>
  <c r="G349" i="21"/>
  <c r="O349" i="21" s="1"/>
  <c r="D349" i="21"/>
  <c r="C349" i="21"/>
  <c r="B349" i="21"/>
  <c r="L348" i="21"/>
  <c r="I348" i="21"/>
  <c r="H348" i="21"/>
  <c r="G348" i="21"/>
  <c r="D348" i="21"/>
  <c r="C348" i="21"/>
  <c r="B348" i="21"/>
  <c r="H347" i="21"/>
  <c r="G347" i="21"/>
  <c r="D347" i="21"/>
  <c r="C347" i="21"/>
  <c r="B347" i="21"/>
  <c r="G346" i="21"/>
  <c r="K346" i="21" s="1"/>
  <c r="D346" i="21"/>
  <c r="C346" i="21"/>
  <c r="B346" i="21"/>
  <c r="H345" i="21"/>
  <c r="I345" i="21" s="1"/>
  <c r="G345" i="21"/>
  <c r="K345" i="21" s="1"/>
  <c r="D345" i="21"/>
  <c r="C345" i="21"/>
  <c r="B345" i="21"/>
  <c r="I344" i="21"/>
  <c r="H344" i="21"/>
  <c r="G344" i="21"/>
  <c r="O344" i="21" s="1"/>
  <c r="D344" i="21"/>
  <c r="C344" i="21"/>
  <c r="B344" i="21"/>
  <c r="H343" i="21"/>
  <c r="I343" i="21" s="1"/>
  <c r="G343" i="21"/>
  <c r="K343" i="21" s="1"/>
  <c r="D343" i="21"/>
  <c r="C343" i="21"/>
  <c r="B343" i="21"/>
  <c r="G342" i="21"/>
  <c r="H342" i="21" s="1"/>
  <c r="D342" i="21"/>
  <c r="C342" i="21"/>
  <c r="B342" i="21"/>
  <c r="H341" i="21"/>
  <c r="I341" i="21" s="1"/>
  <c r="G341" i="21"/>
  <c r="M341" i="21" s="1"/>
  <c r="D341" i="21"/>
  <c r="C341" i="21"/>
  <c r="B341" i="21"/>
  <c r="I340" i="21"/>
  <c r="H340" i="21"/>
  <c r="G340" i="21"/>
  <c r="N340" i="21" s="1"/>
  <c r="D340" i="21"/>
  <c r="C340" i="21"/>
  <c r="B340" i="21"/>
  <c r="G339" i="21"/>
  <c r="D339" i="21"/>
  <c r="C339" i="21"/>
  <c r="B339" i="21"/>
  <c r="G338" i="21"/>
  <c r="K338" i="21" s="1"/>
  <c r="D338" i="21"/>
  <c r="C338" i="21"/>
  <c r="B338" i="21"/>
  <c r="L337" i="21"/>
  <c r="G337" i="21"/>
  <c r="H337" i="21" s="1"/>
  <c r="I337" i="21" s="1"/>
  <c r="D337" i="21"/>
  <c r="C337" i="21"/>
  <c r="B337" i="21"/>
  <c r="H336" i="21"/>
  <c r="I336" i="21" s="1"/>
  <c r="G336" i="21"/>
  <c r="P336" i="21" s="1"/>
  <c r="D336" i="21"/>
  <c r="C336" i="21"/>
  <c r="B336" i="21"/>
  <c r="I335" i="21"/>
  <c r="H335" i="21"/>
  <c r="G335" i="21"/>
  <c r="N335" i="21" s="1"/>
  <c r="D335" i="21"/>
  <c r="C335" i="21"/>
  <c r="B335" i="21"/>
  <c r="H334" i="21"/>
  <c r="G334" i="21"/>
  <c r="D334" i="21"/>
  <c r="C334" i="21"/>
  <c r="B334" i="21"/>
  <c r="G333" i="21"/>
  <c r="D333" i="21"/>
  <c r="C333" i="21"/>
  <c r="B333" i="21"/>
  <c r="G332" i="21"/>
  <c r="H332" i="21" s="1"/>
  <c r="D332" i="21"/>
  <c r="C332" i="21"/>
  <c r="B332" i="21"/>
  <c r="L331" i="21"/>
  <c r="H331" i="21"/>
  <c r="I331" i="21" s="1"/>
  <c r="G331" i="21"/>
  <c r="D331" i="21"/>
  <c r="C331" i="21"/>
  <c r="B331" i="21"/>
  <c r="G330" i="21"/>
  <c r="N330" i="21" s="1"/>
  <c r="D330" i="21"/>
  <c r="C330" i="21"/>
  <c r="B330" i="21"/>
  <c r="O329" i="21"/>
  <c r="G329" i="21"/>
  <c r="H329" i="21" s="1"/>
  <c r="I329" i="21" s="1"/>
  <c r="D329" i="21"/>
  <c r="C329" i="21"/>
  <c r="B329" i="21"/>
  <c r="I328" i="21"/>
  <c r="H328" i="21"/>
  <c r="G328" i="21"/>
  <c r="Q328" i="21" s="1"/>
  <c r="D328" i="21"/>
  <c r="C328" i="21"/>
  <c r="B328" i="21"/>
  <c r="H327" i="21"/>
  <c r="G327" i="21"/>
  <c r="D327" i="21"/>
  <c r="C327" i="21"/>
  <c r="B327" i="21"/>
  <c r="H326" i="21"/>
  <c r="I326" i="21" s="1"/>
  <c r="G326" i="21"/>
  <c r="L326" i="21" s="1"/>
  <c r="D326" i="21"/>
  <c r="C326" i="21"/>
  <c r="B326" i="21"/>
  <c r="M325" i="21"/>
  <c r="H325" i="21"/>
  <c r="I325" i="21" s="1"/>
  <c r="G325" i="21"/>
  <c r="D325" i="21"/>
  <c r="C325" i="21"/>
  <c r="B325" i="21"/>
  <c r="H324" i="21"/>
  <c r="G324" i="21"/>
  <c r="D324" i="21"/>
  <c r="C324" i="21"/>
  <c r="B324" i="21"/>
  <c r="H323" i="21"/>
  <c r="I323" i="21" s="1"/>
  <c r="G323" i="21"/>
  <c r="K323" i="21" s="1"/>
  <c r="D323" i="21"/>
  <c r="C323" i="21"/>
  <c r="B323" i="21"/>
  <c r="L322" i="21"/>
  <c r="G322" i="21"/>
  <c r="H322" i="21" s="1"/>
  <c r="I322" i="21" s="1"/>
  <c r="D322" i="21"/>
  <c r="C322" i="21"/>
  <c r="B322" i="21"/>
  <c r="I321" i="21"/>
  <c r="H321" i="21"/>
  <c r="G321" i="21"/>
  <c r="N321" i="21" s="1"/>
  <c r="D321" i="21"/>
  <c r="C321" i="21"/>
  <c r="B321" i="21"/>
  <c r="G320" i="21"/>
  <c r="M320" i="21" s="1"/>
  <c r="D320" i="21"/>
  <c r="C320" i="21"/>
  <c r="B320" i="21"/>
  <c r="K319" i="21"/>
  <c r="H319" i="21"/>
  <c r="I319" i="21" s="1"/>
  <c r="G319" i="21"/>
  <c r="D319" i="21"/>
  <c r="C319" i="21"/>
  <c r="B319" i="21"/>
  <c r="O318" i="21"/>
  <c r="H318" i="21"/>
  <c r="I318" i="21" s="1"/>
  <c r="G318" i="21"/>
  <c r="D318" i="21"/>
  <c r="C318" i="21"/>
  <c r="B318" i="21"/>
  <c r="H317" i="21"/>
  <c r="G317" i="21"/>
  <c r="D317" i="21"/>
  <c r="C317" i="21"/>
  <c r="B317" i="21"/>
  <c r="G316" i="21"/>
  <c r="D316" i="21"/>
  <c r="C316" i="21"/>
  <c r="B316" i="21"/>
  <c r="G315" i="21"/>
  <c r="L315" i="21" s="1"/>
  <c r="D315" i="21"/>
  <c r="C315" i="21"/>
  <c r="B315" i="21"/>
  <c r="I314" i="21"/>
  <c r="H314" i="21"/>
  <c r="G314" i="21"/>
  <c r="M314" i="21" s="1"/>
  <c r="D314" i="21"/>
  <c r="C314" i="21"/>
  <c r="B314" i="21"/>
  <c r="H313" i="21"/>
  <c r="I313" i="21" s="1"/>
  <c r="G313" i="21"/>
  <c r="O313" i="21" s="1"/>
  <c r="D313" i="21"/>
  <c r="C313" i="21"/>
  <c r="B313" i="21"/>
  <c r="G312" i="21"/>
  <c r="D312" i="21"/>
  <c r="C312" i="21"/>
  <c r="B312" i="21"/>
  <c r="M311" i="21"/>
  <c r="I311" i="21"/>
  <c r="H311" i="21"/>
  <c r="G311" i="21"/>
  <c r="D311" i="21"/>
  <c r="C311" i="21"/>
  <c r="B311" i="21"/>
  <c r="H310" i="21"/>
  <c r="I310" i="21" s="1"/>
  <c r="G310" i="21"/>
  <c r="O310" i="21" s="1"/>
  <c r="D310" i="21"/>
  <c r="C310" i="21"/>
  <c r="B310" i="21"/>
  <c r="G309" i="21"/>
  <c r="D309" i="21"/>
  <c r="C309" i="21"/>
  <c r="B309" i="21"/>
  <c r="M308" i="21"/>
  <c r="I308" i="21"/>
  <c r="H308" i="21"/>
  <c r="G308" i="21"/>
  <c r="D308" i="21"/>
  <c r="C308" i="21"/>
  <c r="B308" i="21"/>
  <c r="G307" i="21"/>
  <c r="H307" i="21" s="1"/>
  <c r="D307" i="21"/>
  <c r="C307" i="21"/>
  <c r="B307" i="21"/>
  <c r="L306" i="21"/>
  <c r="G306" i="21"/>
  <c r="H306" i="21" s="1"/>
  <c r="I306" i="21" s="1"/>
  <c r="D306" i="21"/>
  <c r="C306" i="21"/>
  <c r="B306" i="21"/>
  <c r="K305" i="21"/>
  <c r="I305" i="21"/>
  <c r="H305" i="21"/>
  <c r="G305" i="21"/>
  <c r="D305" i="21"/>
  <c r="C305" i="21"/>
  <c r="B305" i="21"/>
  <c r="G304" i="21"/>
  <c r="M304" i="21" s="1"/>
  <c r="D304" i="21"/>
  <c r="C304" i="21"/>
  <c r="B304" i="21"/>
  <c r="H303" i="21"/>
  <c r="G303" i="21"/>
  <c r="D303" i="21"/>
  <c r="C303" i="21"/>
  <c r="B303" i="21"/>
  <c r="G302" i="21"/>
  <c r="D302" i="21"/>
  <c r="C302" i="21"/>
  <c r="B302" i="21"/>
  <c r="H301" i="21"/>
  <c r="I301" i="21" s="1"/>
  <c r="G301" i="21"/>
  <c r="N301" i="21" s="1"/>
  <c r="D301" i="21"/>
  <c r="C301" i="21"/>
  <c r="B301" i="21"/>
  <c r="I300" i="21"/>
  <c r="H300" i="21"/>
  <c r="G300" i="21"/>
  <c r="L300" i="21" s="1"/>
  <c r="D300" i="21"/>
  <c r="C300" i="21"/>
  <c r="B300" i="21"/>
  <c r="G299" i="21"/>
  <c r="H299" i="21" s="1"/>
  <c r="D299" i="21"/>
  <c r="C299" i="21"/>
  <c r="B299" i="21"/>
  <c r="H298" i="21"/>
  <c r="G298" i="21"/>
  <c r="D298" i="21"/>
  <c r="C298" i="21"/>
  <c r="B298" i="21"/>
  <c r="G297" i="21"/>
  <c r="H297" i="21" s="1"/>
  <c r="I297" i="21" s="1"/>
  <c r="D297" i="21"/>
  <c r="C297" i="21"/>
  <c r="B297" i="21"/>
  <c r="L296" i="21"/>
  <c r="I296" i="21"/>
  <c r="G296" i="21"/>
  <c r="H296" i="21" s="1"/>
  <c r="D296" i="21"/>
  <c r="C296" i="21"/>
  <c r="B296" i="21"/>
  <c r="G295" i="21"/>
  <c r="H295" i="21" s="1"/>
  <c r="D295" i="21"/>
  <c r="C295" i="21"/>
  <c r="B295" i="21"/>
  <c r="L294" i="21"/>
  <c r="I294" i="21"/>
  <c r="H294" i="21"/>
  <c r="G294" i="21"/>
  <c r="D294" i="21"/>
  <c r="C294" i="21"/>
  <c r="B294" i="21"/>
  <c r="M293" i="21"/>
  <c r="I293" i="21"/>
  <c r="H293" i="21"/>
  <c r="G293" i="21"/>
  <c r="D293" i="21"/>
  <c r="C293" i="21"/>
  <c r="B293" i="21"/>
  <c r="M292" i="21"/>
  <c r="H292" i="21"/>
  <c r="I292" i="21" s="1"/>
  <c r="G292" i="21"/>
  <c r="D292" i="21"/>
  <c r="C292" i="21"/>
  <c r="B292" i="21"/>
  <c r="K291" i="21"/>
  <c r="I291" i="21"/>
  <c r="G291" i="21"/>
  <c r="H291" i="21" s="1"/>
  <c r="D291" i="21"/>
  <c r="C291" i="21"/>
  <c r="B291" i="21"/>
  <c r="H290" i="21"/>
  <c r="G290" i="21"/>
  <c r="D290" i="21"/>
  <c r="C290" i="21"/>
  <c r="B290" i="21"/>
  <c r="I289" i="21"/>
  <c r="H289" i="21"/>
  <c r="G289" i="21"/>
  <c r="K289" i="21" s="1"/>
  <c r="D289" i="21"/>
  <c r="C289" i="21"/>
  <c r="B289" i="21"/>
  <c r="K288" i="21"/>
  <c r="H288" i="21"/>
  <c r="I288" i="21" s="1"/>
  <c r="G288" i="21"/>
  <c r="D288" i="21"/>
  <c r="C288" i="21"/>
  <c r="B288" i="21"/>
  <c r="G287" i="21"/>
  <c r="H287" i="21" s="1"/>
  <c r="D287" i="21"/>
  <c r="C287" i="21"/>
  <c r="B287" i="21"/>
  <c r="G286" i="21"/>
  <c r="H286" i="21" s="1"/>
  <c r="D286" i="21"/>
  <c r="C286" i="21"/>
  <c r="B286" i="21"/>
  <c r="L285" i="21"/>
  <c r="H285" i="21"/>
  <c r="I285" i="21" s="1"/>
  <c r="G285" i="21"/>
  <c r="D285" i="21"/>
  <c r="C285" i="21"/>
  <c r="B285" i="21"/>
  <c r="G284" i="21"/>
  <c r="L284" i="21" s="1"/>
  <c r="D284" i="21"/>
  <c r="C284" i="21"/>
  <c r="B284" i="21"/>
  <c r="P283" i="21"/>
  <c r="G283" i="21"/>
  <c r="H283" i="21" s="1"/>
  <c r="I283" i="21" s="1"/>
  <c r="D283" i="21"/>
  <c r="C283" i="21"/>
  <c r="B283" i="21"/>
  <c r="G282" i="21"/>
  <c r="H282" i="21" s="1"/>
  <c r="D282" i="21"/>
  <c r="C282" i="21"/>
  <c r="B282" i="21"/>
  <c r="H281" i="21"/>
  <c r="I281" i="21" s="1"/>
  <c r="G281" i="21"/>
  <c r="N281" i="21" s="1"/>
  <c r="D281" i="21"/>
  <c r="C281" i="21"/>
  <c r="B281" i="21"/>
  <c r="G280" i="21"/>
  <c r="N280" i="21" s="1"/>
  <c r="D280" i="21"/>
  <c r="C280" i="21"/>
  <c r="B280" i="21"/>
  <c r="H279" i="21"/>
  <c r="G279" i="21"/>
  <c r="D279" i="21"/>
  <c r="C279" i="21"/>
  <c r="B279" i="21"/>
  <c r="M278" i="21"/>
  <c r="H278" i="21"/>
  <c r="I278" i="21" s="1"/>
  <c r="G278" i="21"/>
  <c r="D278" i="21"/>
  <c r="C278" i="21"/>
  <c r="B278" i="21"/>
  <c r="G277" i="21"/>
  <c r="O277" i="21" s="1"/>
  <c r="D277" i="21"/>
  <c r="C277" i="21"/>
  <c r="B277" i="21"/>
  <c r="H276" i="21"/>
  <c r="G276" i="21"/>
  <c r="D276" i="21"/>
  <c r="C276" i="21"/>
  <c r="B276" i="21"/>
  <c r="H275" i="21"/>
  <c r="G275" i="21"/>
  <c r="D275" i="21"/>
  <c r="C275" i="21"/>
  <c r="B275" i="21"/>
  <c r="H274" i="21"/>
  <c r="I274" i="21" s="1"/>
  <c r="G274" i="21"/>
  <c r="L274" i="21" s="1"/>
  <c r="D274" i="21"/>
  <c r="C274" i="21"/>
  <c r="B274" i="21"/>
  <c r="I273" i="21"/>
  <c r="H273" i="21"/>
  <c r="G273" i="21"/>
  <c r="L273" i="21" s="1"/>
  <c r="D273" i="21"/>
  <c r="C273" i="21"/>
  <c r="B273" i="21"/>
  <c r="G272" i="21"/>
  <c r="H272" i="21" s="1"/>
  <c r="D272" i="21"/>
  <c r="C272" i="21"/>
  <c r="B272" i="21"/>
  <c r="H271" i="21"/>
  <c r="G271" i="21"/>
  <c r="D271" i="21"/>
  <c r="C271" i="21"/>
  <c r="B271" i="21"/>
  <c r="G270" i="21"/>
  <c r="L270" i="21" s="1"/>
  <c r="D270" i="21"/>
  <c r="C270" i="21"/>
  <c r="B270" i="21"/>
  <c r="N269" i="21"/>
  <c r="H269" i="21"/>
  <c r="I269" i="21" s="1"/>
  <c r="G269" i="21"/>
  <c r="D269" i="21"/>
  <c r="C269" i="21"/>
  <c r="B269" i="21"/>
  <c r="I268" i="21"/>
  <c r="H268" i="21"/>
  <c r="G268" i="21"/>
  <c r="Q268" i="21" s="1"/>
  <c r="D268" i="21"/>
  <c r="C268" i="21"/>
  <c r="B268" i="21"/>
  <c r="H267" i="21"/>
  <c r="G267" i="21"/>
  <c r="D267" i="21"/>
  <c r="C267" i="21"/>
  <c r="B267" i="21"/>
  <c r="L266" i="21"/>
  <c r="I266" i="21"/>
  <c r="G266" i="21"/>
  <c r="H266" i="21" s="1"/>
  <c r="D266" i="21"/>
  <c r="C266" i="21"/>
  <c r="B266" i="21"/>
  <c r="G265" i="21"/>
  <c r="H265" i="21" s="1"/>
  <c r="D265" i="21"/>
  <c r="C265" i="21"/>
  <c r="B265" i="21"/>
  <c r="N264" i="21"/>
  <c r="I264" i="21"/>
  <c r="G264" i="21"/>
  <c r="H264" i="21" s="1"/>
  <c r="D264" i="21"/>
  <c r="C264" i="21"/>
  <c r="B264" i="21"/>
  <c r="G263" i="21"/>
  <c r="H263" i="21" s="1"/>
  <c r="D263" i="21"/>
  <c r="C263" i="21"/>
  <c r="B263" i="21"/>
  <c r="L262" i="21"/>
  <c r="I262" i="21"/>
  <c r="H262" i="21"/>
  <c r="G262" i="21"/>
  <c r="D262" i="21"/>
  <c r="C262" i="21"/>
  <c r="B262" i="21"/>
  <c r="K261" i="21"/>
  <c r="I261" i="21"/>
  <c r="H261" i="21"/>
  <c r="G261" i="21"/>
  <c r="D261" i="21"/>
  <c r="C261" i="21"/>
  <c r="B261" i="21"/>
  <c r="G260" i="21"/>
  <c r="K260" i="21" s="1"/>
  <c r="D260" i="21"/>
  <c r="C260" i="21"/>
  <c r="B260" i="21"/>
  <c r="K259" i="21"/>
  <c r="I259" i="21"/>
  <c r="G259" i="21"/>
  <c r="H259" i="21" s="1"/>
  <c r="D259" i="21"/>
  <c r="C259" i="21"/>
  <c r="B259" i="21"/>
  <c r="I258" i="21"/>
  <c r="G258" i="21"/>
  <c r="H258" i="21" s="1"/>
  <c r="D258" i="21"/>
  <c r="C258" i="21"/>
  <c r="B258" i="21"/>
  <c r="H257" i="21"/>
  <c r="G257" i="21"/>
  <c r="D257" i="21"/>
  <c r="C257" i="21"/>
  <c r="B257" i="21"/>
  <c r="G256" i="21"/>
  <c r="H256" i="21" s="1"/>
  <c r="D256" i="21"/>
  <c r="C256" i="21"/>
  <c r="B256" i="21"/>
  <c r="G255" i="21"/>
  <c r="M255" i="21" s="1"/>
  <c r="D255" i="21"/>
  <c r="C255" i="21"/>
  <c r="B255" i="21"/>
  <c r="H254" i="21"/>
  <c r="G254" i="21"/>
  <c r="D254" i="21"/>
  <c r="C254" i="21"/>
  <c r="B254" i="21"/>
  <c r="H253" i="21"/>
  <c r="G253" i="21"/>
  <c r="D253" i="21"/>
  <c r="C253" i="21"/>
  <c r="B253" i="21"/>
  <c r="H252" i="21"/>
  <c r="G252" i="21"/>
  <c r="D252" i="21"/>
  <c r="C252" i="21"/>
  <c r="B252" i="21"/>
  <c r="L251" i="21"/>
  <c r="I251" i="21"/>
  <c r="H251" i="21"/>
  <c r="G251" i="21"/>
  <c r="D251" i="21"/>
  <c r="C251" i="21"/>
  <c r="B251" i="21"/>
  <c r="I250" i="21"/>
  <c r="H250" i="21"/>
  <c r="G250" i="21"/>
  <c r="M250" i="21" s="1"/>
  <c r="D250" i="21"/>
  <c r="C250" i="21"/>
  <c r="B250" i="21"/>
  <c r="N249" i="21"/>
  <c r="I249" i="21"/>
  <c r="G249" i="21"/>
  <c r="H249" i="21" s="1"/>
  <c r="D249" i="21"/>
  <c r="C249" i="21"/>
  <c r="B249" i="21"/>
  <c r="K248" i="21"/>
  <c r="I248" i="21"/>
  <c r="G248" i="21"/>
  <c r="H248" i="21" s="1"/>
  <c r="D248" i="21"/>
  <c r="C248" i="21"/>
  <c r="B248" i="21"/>
  <c r="H247" i="21"/>
  <c r="G247" i="21"/>
  <c r="D247" i="21"/>
  <c r="C247" i="21"/>
  <c r="B247" i="21"/>
  <c r="G246" i="21"/>
  <c r="H246" i="21" s="1"/>
  <c r="D246" i="21"/>
  <c r="C246" i="21"/>
  <c r="B246" i="21"/>
  <c r="P245" i="21"/>
  <c r="G245" i="21"/>
  <c r="H245" i="21" s="1"/>
  <c r="I245" i="21" s="1"/>
  <c r="D245" i="21"/>
  <c r="C245" i="21"/>
  <c r="B245" i="21"/>
  <c r="H244" i="21"/>
  <c r="G244" i="21"/>
  <c r="D244" i="21"/>
  <c r="C244" i="21"/>
  <c r="B244" i="21"/>
  <c r="H243" i="21"/>
  <c r="G243" i="21"/>
  <c r="D243" i="21"/>
  <c r="C243" i="21"/>
  <c r="B243" i="21"/>
  <c r="H242" i="21"/>
  <c r="I242" i="21" s="1"/>
  <c r="G242" i="21"/>
  <c r="L242" i="21" s="1"/>
  <c r="D242" i="21"/>
  <c r="C242" i="21"/>
  <c r="B242" i="21"/>
  <c r="G241" i="21"/>
  <c r="M241" i="21" s="1"/>
  <c r="D241" i="21"/>
  <c r="C241" i="21"/>
  <c r="B241" i="21"/>
  <c r="H240" i="21"/>
  <c r="G240" i="21"/>
  <c r="D240" i="21"/>
  <c r="C240" i="21"/>
  <c r="B240" i="21"/>
  <c r="G239" i="21"/>
  <c r="H239" i="21" s="1"/>
  <c r="D239" i="21"/>
  <c r="C239" i="21"/>
  <c r="B239" i="21"/>
  <c r="M238" i="21"/>
  <c r="I238" i="21"/>
  <c r="H238" i="21"/>
  <c r="G238" i="21"/>
  <c r="D238" i="21"/>
  <c r="C238" i="21"/>
  <c r="B238" i="21"/>
  <c r="I237" i="21"/>
  <c r="H237" i="21"/>
  <c r="G237" i="21"/>
  <c r="M237" i="21" s="1"/>
  <c r="D237" i="21"/>
  <c r="C237" i="21"/>
  <c r="B237" i="21"/>
  <c r="H236" i="21"/>
  <c r="G236" i="21"/>
  <c r="D236" i="21"/>
  <c r="C236" i="21"/>
  <c r="B236" i="21"/>
  <c r="G235" i="21"/>
  <c r="H235" i="21" s="1"/>
  <c r="D235" i="21"/>
  <c r="C235" i="21"/>
  <c r="B235" i="21"/>
  <c r="G234" i="21"/>
  <c r="M234" i="21" s="1"/>
  <c r="D234" i="21"/>
  <c r="C234" i="21"/>
  <c r="B234" i="21"/>
  <c r="H233" i="21"/>
  <c r="G233" i="21"/>
  <c r="D233" i="21"/>
  <c r="C233" i="21"/>
  <c r="B233" i="21"/>
  <c r="H232" i="21"/>
  <c r="G232" i="21"/>
  <c r="D232" i="21"/>
  <c r="C232" i="21"/>
  <c r="B232" i="21"/>
  <c r="K231" i="21"/>
  <c r="I231" i="21"/>
  <c r="H231" i="21"/>
  <c r="G231" i="21"/>
  <c r="D231" i="21"/>
  <c r="C231" i="21"/>
  <c r="B231" i="21"/>
  <c r="G230" i="21"/>
  <c r="H230" i="21" s="1"/>
  <c r="D230" i="21"/>
  <c r="C230" i="21"/>
  <c r="B230" i="21"/>
  <c r="G229" i="21"/>
  <c r="H229" i="21" s="1"/>
  <c r="D229" i="21"/>
  <c r="C229" i="21"/>
  <c r="B229" i="21"/>
  <c r="H228" i="21"/>
  <c r="G228" i="21"/>
  <c r="D228" i="21"/>
  <c r="C228" i="21"/>
  <c r="B228" i="21"/>
  <c r="G227" i="21"/>
  <c r="L227" i="21" s="1"/>
  <c r="D227" i="21"/>
  <c r="C227" i="21"/>
  <c r="B227" i="21"/>
  <c r="H226" i="21"/>
  <c r="G226" i="21"/>
  <c r="D226" i="21"/>
  <c r="C226" i="21"/>
  <c r="B226" i="21"/>
  <c r="H225" i="21"/>
  <c r="G225" i="21"/>
  <c r="D225" i="21"/>
  <c r="C225" i="21"/>
  <c r="B225" i="21"/>
  <c r="H224" i="21"/>
  <c r="I224" i="21" s="1"/>
  <c r="G224" i="21"/>
  <c r="Q224" i="21" s="1"/>
  <c r="D224" i="21"/>
  <c r="C224" i="21"/>
  <c r="B224" i="21"/>
  <c r="G223" i="21"/>
  <c r="H223" i="21" s="1"/>
  <c r="D223" i="21"/>
  <c r="C223" i="21"/>
  <c r="B223" i="21"/>
  <c r="G222" i="21"/>
  <c r="H222" i="21" s="1"/>
  <c r="D222" i="21"/>
  <c r="C222" i="21"/>
  <c r="B222" i="21"/>
  <c r="G221" i="21"/>
  <c r="L221" i="21" s="1"/>
  <c r="D221" i="21"/>
  <c r="C221" i="21"/>
  <c r="B221" i="21"/>
  <c r="I220" i="21"/>
  <c r="H220" i="21"/>
  <c r="G220" i="21"/>
  <c r="L220" i="21" s="1"/>
  <c r="D220" i="21"/>
  <c r="C220" i="21"/>
  <c r="B220" i="21"/>
  <c r="H219" i="21"/>
  <c r="G219" i="21"/>
  <c r="D219" i="21"/>
  <c r="C219" i="21"/>
  <c r="B219" i="21"/>
  <c r="G218" i="21"/>
  <c r="K218" i="21" s="1"/>
  <c r="D218" i="21"/>
  <c r="C218" i="21"/>
  <c r="B218" i="21"/>
  <c r="H217" i="21"/>
  <c r="G217" i="21"/>
  <c r="D217" i="21"/>
  <c r="C217" i="21"/>
  <c r="B217" i="21"/>
  <c r="G216" i="21"/>
  <c r="D216" i="21"/>
  <c r="C216" i="21"/>
  <c r="B216" i="21"/>
  <c r="H215" i="21"/>
  <c r="G215" i="21"/>
  <c r="D215" i="21"/>
  <c r="C215" i="21"/>
  <c r="B215" i="21"/>
  <c r="G214" i="21"/>
  <c r="K214" i="21" s="1"/>
  <c r="D214" i="21"/>
  <c r="C214" i="21"/>
  <c r="B214" i="21"/>
  <c r="M213" i="21"/>
  <c r="G213" i="21"/>
  <c r="H213" i="21" s="1"/>
  <c r="I213" i="21" s="1"/>
  <c r="D213" i="21"/>
  <c r="C213" i="21"/>
  <c r="B213" i="21"/>
  <c r="H212" i="21"/>
  <c r="G212" i="21"/>
  <c r="D212" i="21"/>
  <c r="C212" i="21"/>
  <c r="B212" i="21"/>
  <c r="M211" i="21"/>
  <c r="G211" i="21"/>
  <c r="H211" i="21" s="1"/>
  <c r="I211" i="21" s="1"/>
  <c r="D211" i="21"/>
  <c r="C211" i="21"/>
  <c r="B211" i="21"/>
  <c r="H210" i="21"/>
  <c r="G210" i="21"/>
  <c r="D210" i="21"/>
  <c r="C210" i="21"/>
  <c r="B210" i="21"/>
  <c r="H209" i="21"/>
  <c r="G209" i="21"/>
  <c r="D209" i="21"/>
  <c r="C209" i="21"/>
  <c r="B209" i="21"/>
  <c r="K208" i="21"/>
  <c r="H208" i="21"/>
  <c r="I208" i="21" s="1"/>
  <c r="G208" i="21"/>
  <c r="D208" i="21"/>
  <c r="C208" i="21"/>
  <c r="B208" i="21"/>
  <c r="H207" i="21"/>
  <c r="I207" i="21" s="1"/>
  <c r="G207" i="21"/>
  <c r="K207" i="21" s="1"/>
  <c r="D207" i="21"/>
  <c r="C207" i="21"/>
  <c r="B207" i="21"/>
  <c r="G206" i="21"/>
  <c r="H206" i="21" s="1"/>
  <c r="I206" i="21" s="1"/>
  <c r="D206" i="21"/>
  <c r="C206" i="21"/>
  <c r="B206" i="21"/>
  <c r="G205" i="21"/>
  <c r="H205" i="21" s="1"/>
  <c r="D205" i="21"/>
  <c r="C205" i="21"/>
  <c r="B205" i="21"/>
  <c r="G204" i="21"/>
  <c r="H204" i="21" s="1"/>
  <c r="D204" i="21"/>
  <c r="C204" i="21"/>
  <c r="B204" i="21"/>
  <c r="G203" i="21"/>
  <c r="M203" i="21" s="1"/>
  <c r="D203" i="21"/>
  <c r="C203" i="21"/>
  <c r="B203" i="21"/>
  <c r="L202" i="21"/>
  <c r="I202" i="21"/>
  <c r="H202" i="21"/>
  <c r="G202" i="21"/>
  <c r="D202" i="21"/>
  <c r="C202" i="21"/>
  <c r="B202" i="21"/>
  <c r="H201" i="21"/>
  <c r="G201" i="21"/>
  <c r="D201" i="21"/>
  <c r="C201" i="21"/>
  <c r="B201" i="21"/>
  <c r="G200" i="21"/>
  <c r="D200" i="21"/>
  <c r="C200" i="21"/>
  <c r="B200" i="21"/>
  <c r="G199" i="21"/>
  <c r="H199" i="21" s="1"/>
  <c r="D199" i="21"/>
  <c r="C199" i="21"/>
  <c r="B199" i="21"/>
  <c r="K198" i="21"/>
  <c r="I198" i="21"/>
  <c r="H198" i="21"/>
  <c r="G198" i="21"/>
  <c r="D198" i="21"/>
  <c r="C198" i="21"/>
  <c r="B198" i="21"/>
  <c r="G197" i="21"/>
  <c r="H197" i="21" s="1"/>
  <c r="D197" i="21"/>
  <c r="C197" i="21"/>
  <c r="B197" i="21"/>
  <c r="K196" i="21"/>
  <c r="I196" i="21"/>
  <c r="G196" i="21"/>
  <c r="H196" i="21" s="1"/>
  <c r="D196" i="21"/>
  <c r="C196" i="21"/>
  <c r="B196" i="21"/>
  <c r="G195" i="21"/>
  <c r="H195" i="21" s="1"/>
  <c r="D195" i="21"/>
  <c r="C195" i="21"/>
  <c r="B195" i="21"/>
  <c r="M194" i="21"/>
  <c r="I194" i="21"/>
  <c r="G194" i="21"/>
  <c r="H194" i="21" s="1"/>
  <c r="D194" i="21"/>
  <c r="C194" i="21"/>
  <c r="B194" i="21"/>
  <c r="G193" i="21"/>
  <c r="H193" i="21" s="1"/>
  <c r="D193" i="21"/>
  <c r="C193" i="21"/>
  <c r="B193" i="21"/>
  <c r="O192" i="21"/>
  <c r="I192" i="21"/>
  <c r="H192" i="21"/>
  <c r="G192" i="21"/>
  <c r="D192" i="21"/>
  <c r="C192" i="21"/>
  <c r="B192" i="21"/>
  <c r="M191" i="21"/>
  <c r="I191" i="21"/>
  <c r="H191" i="21"/>
  <c r="G191" i="21"/>
  <c r="D191" i="21"/>
  <c r="C191" i="21"/>
  <c r="B191" i="21"/>
  <c r="H190" i="21"/>
  <c r="I190" i="21" s="1"/>
  <c r="G190" i="21"/>
  <c r="K190" i="21" s="1"/>
  <c r="D190" i="21"/>
  <c r="C190" i="21"/>
  <c r="B190" i="21"/>
  <c r="G189" i="21"/>
  <c r="H189" i="21" s="1"/>
  <c r="I189" i="21" s="1"/>
  <c r="D189" i="21"/>
  <c r="C189" i="21"/>
  <c r="B189" i="21"/>
  <c r="H188" i="21"/>
  <c r="G188" i="21"/>
  <c r="D188" i="21"/>
  <c r="C188" i="21"/>
  <c r="B188" i="21"/>
  <c r="K187" i="21"/>
  <c r="G187" i="21"/>
  <c r="H187" i="21" s="1"/>
  <c r="I187" i="21" s="1"/>
  <c r="D187" i="21"/>
  <c r="C187" i="21"/>
  <c r="B187" i="21"/>
  <c r="H186" i="21"/>
  <c r="G186" i="21"/>
  <c r="D186" i="21"/>
  <c r="C186" i="21"/>
  <c r="B186" i="21"/>
  <c r="G185" i="21"/>
  <c r="H185" i="21" s="1"/>
  <c r="I185" i="21" s="1"/>
  <c r="D185" i="21"/>
  <c r="C185" i="21"/>
  <c r="B185" i="21"/>
  <c r="I184" i="21"/>
  <c r="H184" i="21"/>
  <c r="G184" i="21"/>
  <c r="M184" i="21" s="1"/>
  <c r="D184" i="21"/>
  <c r="C184" i="21"/>
  <c r="B184" i="21"/>
  <c r="O183" i="21"/>
  <c r="I183" i="21"/>
  <c r="H183" i="21"/>
  <c r="G183" i="21"/>
  <c r="D183" i="21"/>
  <c r="C183" i="21"/>
  <c r="B183" i="21"/>
  <c r="L182" i="21"/>
  <c r="H182" i="21"/>
  <c r="I182" i="21" s="1"/>
  <c r="G182" i="21"/>
  <c r="D182" i="21"/>
  <c r="C182" i="21"/>
  <c r="B182" i="21"/>
  <c r="L181" i="21"/>
  <c r="G181" i="21"/>
  <c r="H181" i="21" s="1"/>
  <c r="I181" i="21" s="1"/>
  <c r="D181" i="21"/>
  <c r="C181" i="21"/>
  <c r="B181" i="21"/>
  <c r="H180" i="21"/>
  <c r="G180" i="21"/>
  <c r="D180" i="21"/>
  <c r="C180" i="21"/>
  <c r="B180" i="21"/>
  <c r="N179" i="21"/>
  <c r="G179" i="21"/>
  <c r="H179" i="21" s="1"/>
  <c r="I179" i="21" s="1"/>
  <c r="D179" i="21"/>
  <c r="C179" i="21"/>
  <c r="B179" i="21"/>
  <c r="I178" i="21"/>
  <c r="H178" i="21"/>
  <c r="G178" i="21"/>
  <c r="N178" i="21" s="1"/>
  <c r="D178" i="21"/>
  <c r="C178" i="21"/>
  <c r="B178" i="21"/>
  <c r="N177" i="21"/>
  <c r="I177" i="21"/>
  <c r="H177" i="21"/>
  <c r="G177" i="21"/>
  <c r="D177" i="21"/>
  <c r="C177" i="21"/>
  <c r="B177" i="21"/>
  <c r="P176" i="21"/>
  <c r="H176" i="21"/>
  <c r="I176" i="21" s="1"/>
  <c r="G176" i="21"/>
  <c r="D176" i="21"/>
  <c r="C176" i="21"/>
  <c r="B176" i="21"/>
  <c r="K175" i="21"/>
  <c r="G175" i="21"/>
  <c r="H175" i="21" s="1"/>
  <c r="I175" i="21" s="1"/>
  <c r="D175" i="21"/>
  <c r="C175" i="21"/>
  <c r="B175" i="21"/>
  <c r="H174" i="21"/>
  <c r="G174" i="21"/>
  <c r="D174" i="21"/>
  <c r="C174" i="21"/>
  <c r="B174" i="21"/>
  <c r="I173" i="21"/>
  <c r="G173" i="21"/>
  <c r="H173" i="21" s="1"/>
  <c r="D173" i="21"/>
  <c r="C173" i="21"/>
  <c r="B173" i="21"/>
  <c r="I172" i="21"/>
  <c r="H172" i="21"/>
  <c r="G172" i="21"/>
  <c r="K172" i="21" s="1"/>
  <c r="D172" i="21"/>
  <c r="C172" i="21"/>
  <c r="B172" i="21"/>
  <c r="K171" i="21"/>
  <c r="I171" i="21"/>
  <c r="H171" i="21"/>
  <c r="G171" i="21"/>
  <c r="D171" i="21"/>
  <c r="C171" i="21"/>
  <c r="B171" i="21"/>
  <c r="M170" i="21"/>
  <c r="H170" i="21"/>
  <c r="I170" i="21" s="1"/>
  <c r="G170" i="21"/>
  <c r="D170" i="21"/>
  <c r="C170" i="21"/>
  <c r="B170" i="21"/>
  <c r="N169" i="21"/>
  <c r="G169" i="21"/>
  <c r="H169" i="21" s="1"/>
  <c r="I169" i="21" s="1"/>
  <c r="D169" i="21"/>
  <c r="C169" i="21"/>
  <c r="B169" i="21"/>
  <c r="L168" i="21"/>
  <c r="I168" i="21"/>
  <c r="H168" i="21"/>
  <c r="G168" i="21"/>
  <c r="D168" i="21"/>
  <c r="C168" i="21"/>
  <c r="B168" i="21"/>
  <c r="L167" i="21"/>
  <c r="I167" i="21"/>
  <c r="H167" i="21"/>
  <c r="G167" i="21"/>
  <c r="D167" i="21"/>
  <c r="C167" i="21"/>
  <c r="B167" i="21"/>
  <c r="G166" i="21"/>
  <c r="P166" i="21" s="1"/>
  <c r="D166" i="21"/>
  <c r="C166" i="21"/>
  <c r="B166" i="21"/>
  <c r="H165" i="21"/>
  <c r="G165" i="21"/>
  <c r="D165" i="21"/>
  <c r="C165" i="21"/>
  <c r="B165" i="21"/>
  <c r="K164" i="21"/>
  <c r="H164" i="21"/>
  <c r="I164" i="21" s="1"/>
  <c r="G164" i="21"/>
  <c r="D164" i="21"/>
  <c r="C164" i="21"/>
  <c r="B164" i="21"/>
  <c r="L163" i="21"/>
  <c r="G163" i="21"/>
  <c r="H163" i="21" s="1"/>
  <c r="I163" i="21" s="1"/>
  <c r="D163" i="21"/>
  <c r="C163" i="21"/>
  <c r="B163" i="21"/>
  <c r="L162" i="21"/>
  <c r="I162" i="21"/>
  <c r="H162" i="21"/>
  <c r="G162" i="21"/>
  <c r="D162" i="21"/>
  <c r="C162" i="21"/>
  <c r="B162" i="21"/>
  <c r="L161" i="21"/>
  <c r="I161" i="21"/>
  <c r="H161" i="21"/>
  <c r="G161" i="21"/>
  <c r="D161" i="21"/>
  <c r="C161" i="21"/>
  <c r="B161" i="21"/>
  <c r="G160" i="21"/>
  <c r="K160" i="21" s="1"/>
  <c r="D160" i="21"/>
  <c r="C160" i="21"/>
  <c r="B160" i="21"/>
  <c r="O159" i="21"/>
  <c r="I159" i="21"/>
  <c r="G159" i="21"/>
  <c r="H159" i="21" s="1"/>
  <c r="D159" i="21"/>
  <c r="C159" i="21"/>
  <c r="B159" i="21"/>
  <c r="I158" i="21"/>
  <c r="G158" i="21"/>
  <c r="H158" i="21" s="1"/>
  <c r="D158" i="21"/>
  <c r="C158" i="21"/>
  <c r="B158" i="21"/>
  <c r="H157" i="21"/>
  <c r="G157" i="21"/>
  <c r="D157" i="21"/>
  <c r="C157" i="21"/>
  <c r="B157" i="21"/>
  <c r="G156" i="21"/>
  <c r="H156" i="21" s="1"/>
  <c r="D156" i="21"/>
  <c r="C156" i="21"/>
  <c r="B156" i="21"/>
  <c r="G155" i="21"/>
  <c r="M155" i="21" s="1"/>
  <c r="D155" i="21"/>
  <c r="C155" i="21"/>
  <c r="B155" i="21"/>
  <c r="L154" i="21"/>
  <c r="G154" i="21"/>
  <c r="H154" i="21" s="1"/>
  <c r="I154" i="21" s="1"/>
  <c r="D154" i="21"/>
  <c r="C154" i="21"/>
  <c r="B154" i="21"/>
  <c r="G153" i="21"/>
  <c r="N153" i="21" s="1"/>
  <c r="D153" i="21"/>
  <c r="C153" i="21"/>
  <c r="B153" i="21"/>
  <c r="I152" i="21"/>
  <c r="H152" i="21"/>
  <c r="G152" i="21"/>
  <c r="S152" i="21" s="1"/>
  <c r="D152" i="21"/>
  <c r="C152" i="21"/>
  <c r="B152" i="21"/>
  <c r="H151" i="21"/>
  <c r="I151" i="21" s="1"/>
  <c r="G151" i="21"/>
  <c r="O151" i="21" s="1"/>
  <c r="D151" i="21"/>
  <c r="C151" i="21"/>
  <c r="B151" i="21"/>
  <c r="G150" i="21"/>
  <c r="H150" i="21" s="1"/>
  <c r="D150" i="21"/>
  <c r="C150" i="21"/>
  <c r="B150" i="21"/>
  <c r="G149" i="21"/>
  <c r="K149" i="21" s="1"/>
  <c r="D149" i="21"/>
  <c r="C149" i="21"/>
  <c r="B149" i="21"/>
  <c r="H148" i="21"/>
  <c r="G148" i="21"/>
  <c r="D148" i="21"/>
  <c r="C148" i="21"/>
  <c r="B148" i="21"/>
  <c r="G147" i="21"/>
  <c r="M147" i="21" s="1"/>
  <c r="D147" i="21"/>
  <c r="C147" i="21"/>
  <c r="B147" i="21"/>
  <c r="M146" i="21"/>
  <c r="G146" i="21"/>
  <c r="H146" i="21" s="1"/>
  <c r="I146" i="21" s="1"/>
  <c r="D146" i="21"/>
  <c r="C146" i="21"/>
  <c r="B146" i="21"/>
  <c r="H145" i="21"/>
  <c r="G145" i="21"/>
  <c r="D145" i="21"/>
  <c r="C145" i="21"/>
  <c r="B145" i="21"/>
  <c r="H144" i="21"/>
  <c r="G144" i="21"/>
  <c r="D144" i="21"/>
  <c r="C144" i="21"/>
  <c r="B144" i="21"/>
  <c r="G143" i="21"/>
  <c r="D143" i="21"/>
  <c r="C143" i="21"/>
  <c r="B143" i="21"/>
  <c r="G142" i="21"/>
  <c r="H142" i="21" s="1"/>
  <c r="D142" i="21"/>
  <c r="C142" i="21"/>
  <c r="B142" i="21"/>
  <c r="K141" i="21"/>
  <c r="I141" i="21"/>
  <c r="H141" i="21"/>
  <c r="G141" i="21"/>
  <c r="D141" i="21"/>
  <c r="C141" i="21"/>
  <c r="B141" i="21"/>
  <c r="K140" i="21"/>
  <c r="I140" i="21"/>
  <c r="H140" i="21"/>
  <c r="G140" i="21"/>
  <c r="D140" i="21"/>
  <c r="C140" i="21"/>
  <c r="B140" i="21"/>
  <c r="G139" i="21"/>
  <c r="H139" i="21" s="1"/>
  <c r="D139" i="21"/>
  <c r="C139" i="21"/>
  <c r="B139" i="21"/>
  <c r="N138" i="21"/>
  <c r="I138" i="21"/>
  <c r="H138" i="21"/>
  <c r="G138" i="21"/>
  <c r="D138" i="21"/>
  <c r="C138" i="21"/>
  <c r="B138" i="21"/>
  <c r="H137" i="21"/>
  <c r="I137" i="21" s="1"/>
  <c r="G137" i="21"/>
  <c r="K137" i="21" s="1"/>
  <c r="D137" i="21"/>
  <c r="C137" i="21"/>
  <c r="B137" i="21"/>
  <c r="G136" i="21"/>
  <c r="D136" i="21"/>
  <c r="C136" i="21"/>
  <c r="B136" i="21"/>
  <c r="H135" i="21"/>
  <c r="G135" i="21"/>
  <c r="D135" i="21"/>
  <c r="C135" i="21"/>
  <c r="B135" i="21"/>
  <c r="H134" i="21"/>
  <c r="G134" i="21"/>
  <c r="D134" i="21"/>
  <c r="C134" i="21"/>
  <c r="B134" i="21"/>
  <c r="I133" i="21"/>
  <c r="H133" i="21"/>
  <c r="G133" i="21"/>
  <c r="O133" i="21" s="1"/>
  <c r="D133" i="21"/>
  <c r="C133" i="21"/>
  <c r="B133" i="21"/>
  <c r="H132" i="21"/>
  <c r="I132" i="21" s="1"/>
  <c r="G132" i="21"/>
  <c r="L132" i="21" s="1"/>
  <c r="D132" i="21"/>
  <c r="C132" i="21"/>
  <c r="B132" i="21"/>
  <c r="H131" i="21"/>
  <c r="I131" i="21" s="1"/>
  <c r="G131" i="21"/>
  <c r="K131" i="21" s="1"/>
  <c r="D131" i="21"/>
  <c r="C131" i="21"/>
  <c r="B131" i="21"/>
  <c r="G130" i="21"/>
  <c r="H130" i="21" s="1"/>
  <c r="D130" i="21"/>
  <c r="C130" i="21"/>
  <c r="B130" i="21"/>
  <c r="H129" i="21"/>
  <c r="G129" i="21"/>
  <c r="D129" i="21"/>
  <c r="C129" i="21"/>
  <c r="B129" i="21"/>
  <c r="N128" i="21"/>
  <c r="I128" i="21"/>
  <c r="H128" i="21"/>
  <c r="G128" i="21"/>
  <c r="D128" i="21"/>
  <c r="C128" i="21"/>
  <c r="B128" i="21"/>
  <c r="G127" i="21"/>
  <c r="H127" i="21" s="1"/>
  <c r="D127" i="21"/>
  <c r="C127" i="21"/>
  <c r="B127" i="21"/>
  <c r="M126" i="21"/>
  <c r="I126" i="21"/>
  <c r="H126" i="21"/>
  <c r="G126" i="21"/>
  <c r="D126" i="21"/>
  <c r="C126" i="21"/>
  <c r="B126" i="21"/>
  <c r="I125" i="21"/>
  <c r="H125" i="21"/>
  <c r="G125" i="21"/>
  <c r="N125" i="21" s="1"/>
  <c r="D125" i="21"/>
  <c r="C125" i="21"/>
  <c r="B125" i="21"/>
  <c r="M124" i="21"/>
  <c r="H124" i="21"/>
  <c r="I124" i="21" s="1"/>
  <c r="G124" i="21"/>
  <c r="D124" i="21"/>
  <c r="C124" i="21"/>
  <c r="B124" i="21"/>
  <c r="N123" i="21"/>
  <c r="I123" i="21"/>
  <c r="H123" i="21"/>
  <c r="G123" i="21"/>
  <c r="D123" i="21"/>
  <c r="C123" i="21"/>
  <c r="B123" i="21"/>
  <c r="K122" i="21"/>
  <c r="I122" i="21"/>
  <c r="H122" i="21"/>
  <c r="G122" i="21"/>
  <c r="D122" i="21"/>
  <c r="C122" i="21"/>
  <c r="B122" i="21"/>
  <c r="G121" i="21"/>
  <c r="H121" i="21" s="1"/>
  <c r="D121" i="21"/>
  <c r="C121" i="21"/>
  <c r="B121" i="21"/>
  <c r="H120" i="21"/>
  <c r="G120" i="21"/>
  <c r="D120" i="21"/>
  <c r="C120" i="21"/>
  <c r="B120" i="21"/>
  <c r="M119" i="21"/>
  <c r="I119" i="21"/>
  <c r="G119" i="21"/>
  <c r="H119" i="21" s="1"/>
  <c r="D119" i="21"/>
  <c r="C119" i="21"/>
  <c r="B119" i="21"/>
  <c r="I118" i="21"/>
  <c r="H118" i="21"/>
  <c r="G118" i="21"/>
  <c r="K118" i="21" s="1"/>
  <c r="D118" i="21"/>
  <c r="C118" i="21"/>
  <c r="B118" i="21"/>
  <c r="H117" i="21"/>
  <c r="G117" i="21"/>
  <c r="D117" i="21"/>
  <c r="C117" i="21"/>
  <c r="B117" i="21"/>
  <c r="G116" i="21"/>
  <c r="L116" i="21" s="1"/>
  <c r="D116" i="21"/>
  <c r="C116" i="21"/>
  <c r="B116" i="21"/>
  <c r="M115" i="21"/>
  <c r="G115" i="21"/>
  <c r="H115" i="21" s="1"/>
  <c r="I115" i="21" s="1"/>
  <c r="D115" i="21"/>
  <c r="C115" i="21"/>
  <c r="B115" i="21"/>
  <c r="H114" i="21"/>
  <c r="G114" i="21"/>
  <c r="D114" i="21"/>
  <c r="C114" i="21"/>
  <c r="B114" i="21"/>
  <c r="G113" i="21"/>
  <c r="N113" i="21" s="1"/>
  <c r="D113" i="21"/>
  <c r="C113" i="21"/>
  <c r="B113" i="21"/>
  <c r="L112" i="21"/>
  <c r="I112" i="21"/>
  <c r="H112" i="21"/>
  <c r="G112" i="21"/>
  <c r="D112" i="21"/>
  <c r="C112" i="21"/>
  <c r="B112" i="21"/>
  <c r="G111" i="21"/>
  <c r="N111" i="21" s="1"/>
  <c r="D111" i="21"/>
  <c r="C111" i="21"/>
  <c r="B111" i="21"/>
  <c r="I110" i="21"/>
  <c r="H110" i="21"/>
  <c r="G110" i="21"/>
  <c r="M110" i="21" s="1"/>
  <c r="D110" i="21"/>
  <c r="C110" i="21"/>
  <c r="B110" i="21"/>
  <c r="H109" i="21"/>
  <c r="I109" i="21" s="1"/>
  <c r="G109" i="21"/>
  <c r="N109" i="21" s="1"/>
  <c r="D109" i="21"/>
  <c r="C109" i="21"/>
  <c r="B109" i="21"/>
  <c r="G108" i="21"/>
  <c r="N108" i="21" s="1"/>
  <c r="D108" i="21"/>
  <c r="C108" i="21"/>
  <c r="B108" i="21"/>
  <c r="H107" i="21"/>
  <c r="G107" i="21"/>
  <c r="D107" i="21"/>
  <c r="C107" i="21"/>
  <c r="B107" i="21"/>
  <c r="O106" i="21"/>
  <c r="G106" i="21"/>
  <c r="H106" i="21" s="1"/>
  <c r="I106" i="21" s="1"/>
  <c r="D106" i="21"/>
  <c r="C106" i="21"/>
  <c r="B106" i="21"/>
  <c r="I105" i="21"/>
  <c r="H105" i="21"/>
  <c r="G105" i="21"/>
  <c r="K105" i="21" s="1"/>
  <c r="D105" i="21"/>
  <c r="C105" i="21"/>
  <c r="B105" i="21"/>
  <c r="H104" i="21"/>
  <c r="I104" i="21" s="1"/>
  <c r="G104" i="21"/>
  <c r="O104" i="21" s="1"/>
  <c r="D104" i="21"/>
  <c r="C104" i="21"/>
  <c r="B104" i="21"/>
  <c r="G103" i="21"/>
  <c r="H103" i="21" s="1"/>
  <c r="D103" i="21"/>
  <c r="C103" i="21"/>
  <c r="B103" i="21"/>
  <c r="H102" i="21"/>
  <c r="G102" i="21"/>
  <c r="D102" i="21"/>
  <c r="C102" i="21"/>
  <c r="B102" i="21"/>
  <c r="L101" i="21"/>
  <c r="H101" i="21"/>
  <c r="I101" i="21" s="1"/>
  <c r="G101" i="21"/>
  <c r="D101" i="21"/>
  <c r="C101" i="21"/>
  <c r="B101" i="21"/>
  <c r="G100" i="21"/>
  <c r="D100" i="21"/>
  <c r="C100" i="21"/>
  <c r="B100" i="21"/>
  <c r="H99" i="21"/>
  <c r="G99" i="21"/>
  <c r="D99" i="21"/>
  <c r="C99" i="21"/>
  <c r="B99" i="21"/>
  <c r="G98" i="21"/>
  <c r="R98" i="21" s="1"/>
  <c r="D98" i="21"/>
  <c r="C98" i="21"/>
  <c r="B98" i="21"/>
  <c r="H97" i="21"/>
  <c r="G97" i="21"/>
  <c r="D97" i="21"/>
  <c r="C97" i="21"/>
  <c r="B97" i="21"/>
  <c r="H96" i="21"/>
  <c r="G96" i="21"/>
  <c r="D96" i="21"/>
  <c r="C96" i="21"/>
  <c r="B96" i="21"/>
  <c r="G95" i="21"/>
  <c r="M95" i="21" s="1"/>
  <c r="D95" i="21"/>
  <c r="C95" i="21"/>
  <c r="B95" i="21"/>
  <c r="G94" i="21"/>
  <c r="D94" i="21"/>
  <c r="C94" i="21"/>
  <c r="B94" i="21"/>
  <c r="G93" i="21"/>
  <c r="L93" i="21" s="1"/>
  <c r="D93" i="21"/>
  <c r="C93" i="21"/>
  <c r="B93" i="21"/>
  <c r="M92" i="21"/>
  <c r="G92" i="21"/>
  <c r="H92" i="21" s="1"/>
  <c r="I92" i="21" s="1"/>
  <c r="D92" i="21"/>
  <c r="C92" i="21"/>
  <c r="B92" i="21"/>
  <c r="H91" i="21"/>
  <c r="G91" i="21"/>
  <c r="D91" i="21"/>
  <c r="C91" i="21"/>
  <c r="B91" i="21"/>
  <c r="G90" i="21"/>
  <c r="D90" i="21"/>
  <c r="C90" i="21"/>
  <c r="B90" i="21"/>
  <c r="G89" i="21"/>
  <c r="H89" i="21" s="1"/>
  <c r="D89" i="21"/>
  <c r="C89" i="21"/>
  <c r="B89" i="21"/>
  <c r="H88" i="21"/>
  <c r="G88" i="21"/>
  <c r="D88" i="21"/>
  <c r="C88" i="21"/>
  <c r="B88" i="21"/>
  <c r="I87" i="21"/>
  <c r="H87" i="21"/>
  <c r="G87" i="21"/>
  <c r="N87" i="21" s="1"/>
  <c r="D87" i="21"/>
  <c r="C87" i="21"/>
  <c r="B87" i="21"/>
  <c r="L86" i="21"/>
  <c r="I86" i="21"/>
  <c r="H86" i="21"/>
  <c r="G86" i="21"/>
  <c r="D86" i="21"/>
  <c r="C86" i="21"/>
  <c r="B86" i="21"/>
  <c r="G85" i="21"/>
  <c r="H85" i="21" s="1"/>
  <c r="D85" i="21"/>
  <c r="C85" i="21"/>
  <c r="B85" i="21"/>
  <c r="H84" i="21"/>
  <c r="G84" i="21"/>
  <c r="D84" i="21"/>
  <c r="C84" i="21"/>
  <c r="B84" i="21"/>
  <c r="H83" i="21"/>
  <c r="G83" i="21"/>
  <c r="D83" i="21"/>
  <c r="C83" i="21"/>
  <c r="B83" i="21"/>
  <c r="H82" i="21"/>
  <c r="G82" i="21"/>
  <c r="D82" i="21"/>
  <c r="C82" i="21"/>
  <c r="B82" i="21"/>
  <c r="I81" i="21"/>
  <c r="H81" i="21"/>
  <c r="G81" i="21"/>
  <c r="L81" i="21" s="1"/>
  <c r="D81" i="21"/>
  <c r="C81" i="21"/>
  <c r="B81" i="21"/>
  <c r="L80" i="21"/>
  <c r="H80" i="21"/>
  <c r="I80" i="21" s="1"/>
  <c r="G80" i="21"/>
  <c r="D80" i="21"/>
  <c r="C80" i="21"/>
  <c r="B80" i="21"/>
  <c r="G79" i="21"/>
  <c r="H79" i="21" s="1"/>
  <c r="I79" i="21" s="1"/>
  <c r="D79" i="21"/>
  <c r="C79" i="21"/>
  <c r="B79" i="21"/>
  <c r="G78" i="21"/>
  <c r="H78" i="21" s="1"/>
  <c r="D78" i="21"/>
  <c r="C78" i="21"/>
  <c r="B78" i="21"/>
  <c r="G77" i="21"/>
  <c r="L77" i="21" s="1"/>
  <c r="D77" i="21"/>
  <c r="C77" i="21"/>
  <c r="B77" i="21"/>
  <c r="K76" i="21"/>
  <c r="I76" i="21"/>
  <c r="H76" i="21"/>
  <c r="G76" i="21"/>
  <c r="D76" i="21"/>
  <c r="C76" i="21"/>
  <c r="B76" i="21"/>
  <c r="H75" i="21"/>
  <c r="I75" i="21" s="1"/>
  <c r="G75" i="21"/>
  <c r="S75" i="21" s="1"/>
  <c r="D75" i="21"/>
  <c r="C75" i="21"/>
  <c r="B75" i="21"/>
  <c r="G74" i="21"/>
  <c r="H74" i="21" s="1"/>
  <c r="D74" i="21"/>
  <c r="C74" i="21"/>
  <c r="B74" i="21"/>
  <c r="G73" i="21"/>
  <c r="H73" i="21" s="1"/>
  <c r="D73" i="21"/>
  <c r="C73" i="21"/>
  <c r="B73" i="21"/>
  <c r="K72" i="21"/>
  <c r="I72" i="21"/>
  <c r="H72" i="21"/>
  <c r="G72" i="21"/>
  <c r="D72" i="21"/>
  <c r="C72" i="21"/>
  <c r="B72" i="21"/>
  <c r="H71" i="21"/>
  <c r="I71" i="21" s="1"/>
  <c r="G71" i="21"/>
  <c r="S71" i="21" s="1"/>
  <c r="D71" i="21"/>
  <c r="C71" i="21"/>
  <c r="B71" i="21"/>
  <c r="G70" i="21"/>
  <c r="D70" i="21"/>
  <c r="C70" i="21"/>
  <c r="B70" i="21"/>
  <c r="K69" i="21"/>
  <c r="I69" i="21"/>
  <c r="H69" i="21"/>
  <c r="G69" i="21"/>
  <c r="D69" i="21"/>
  <c r="C69" i="21"/>
  <c r="B69" i="21"/>
  <c r="G68" i="21"/>
  <c r="D68" i="21"/>
  <c r="C68" i="21"/>
  <c r="B68" i="21"/>
  <c r="G67" i="21"/>
  <c r="L67" i="21" s="1"/>
  <c r="D67" i="21"/>
  <c r="C67" i="21"/>
  <c r="B67" i="21"/>
  <c r="K66" i="21"/>
  <c r="G66" i="21"/>
  <c r="H66" i="21" s="1"/>
  <c r="I66" i="21" s="1"/>
  <c r="D66" i="21"/>
  <c r="C66" i="21"/>
  <c r="B66" i="21"/>
  <c r="H65" i="21"/>
  <c r="G65" i="21"/>
  <c r="D65" i="21"/>
  <c r="C65" i="21"/>
  <c r="B65" i="21"/>
  <c r="G64" i="21"/>
  <c r="D64" i="21"/>
  <c r="C64" i="21"/>
  <c r="B64" i="21"/>
  <c r="H63" i="21"/>
  <c r="G63" i="21"/>
  <c r="D63" i="21"/>
  <c r="C63" i="21"/>
  <c r="B63" i="21"/>
  <c r="G62" i="21"/>
  <c r="L62" i="21" s="1"/>
  <c r="D62" i="21"/>
  <c r="C62" i="21"/>
  <c r="B62" i="21"/>
  <c r="H61" i="21"/>
  <c r="G61" i="21"/>
  <c r="D61" i="21"/>
  <c r="C61" i="21"/>
  <c r="B61" i="21"/>
  <c r="G60" i="21"/>
  <c r="H60" i="21" s="1"/>
  <c r="I60" i="21" s="1"/>
  <c r="D60" i="21"/>
  <c r="C60" i="21"/>
  <c r="B60" i="21"/>
  <c r="G59" i="21"/>
  <c r="H59" i="21" s="1"/>
  <c r="D59" i="21"/>
  <c r="C59" i="21"/>
  <c r="B59" i="21"/>
  <c r="G58" i="21"/>
  <c r="N58" i="21" s="1"/>
  <c r="D58" i="21"/>
  <c r="C58" i="21"/>
  <c r="B58" i="21"/>
  <c r="G57" i="21"/>
  <c r="D57" i="21"/>
  <c r="C57" i="21"/>
  <c r="B57" i="21"/>
  <c r="K56" i="21"/>
  <c r="G56" i="21"/>
  <c r="H56" i="21" s="1"/>
  <c r="I56" i="21" s="1"/>
  <c r="D56" i="21"/>
  <c r="C56" i="21"/>
  <c r="B56" i="21"/>
  <c r="H55" i="21"/>
  <c r="I55" i="21" s="1"/>
  <c r="G55" i="21"/>
  <c r="M55" i="21" s="1"/>
  <c r="D55" i="21"/>
  <c r="C55" i="21"/>
  <c r="B55" i="21"/>
  <c r="G54" i="21"/>
  <c r="L54" i="21" s="1"/>
  <c r="D54" i="21"/>
  <c r="C54" i="21"/>
  <c r="B54" i="21"/>
  <c r="P53" i="21"/>
  <c r="G53" i="21"/>
  <c r="H53" i="21" s="1"/>
  <c r="I53" i="21" s="1"/>
  <c r="D53" i="21"/>
  <c r="C53" i="21"/>
  <c r="B53" i="21"/>
  <c r="G52" i="21"/>
  <c r="L52" i="21" s="1"/>
  <c r="D52" i="21"/>
  <c r="C52" i="21"/>
  <c r="B52" i="21"/>
  <c r="H51" i="21"/>
  <c r="I51" i="21" s="1"/>
  <c r="G51" i="21"/>
  <c r="L51" i="21" s="1"/>
  <c r="D51" i="21"/>
  <c r="C51" i="21"/>
  <c r="B51" i="21"/>
  <c r="M50" i="21"/>
  <c r="G50" i="21"/>
  <c r="H50" i="21" s="1"/>
  <c r="I50" i="21" s="1"/>
  <c r="D50" i="21"/>
  <c r="C50" i="21"/>
  <c r="B50" i="21"/>
  <c r="H49" i="21"/>
  <c r="G49" i="21"/>
  <c r="D49" i="21"/>
  <c r="C49" i="21"/>
  <c r="B49" i="21"/>
  <c r="H48" i="21"/>
  <c r="G48" i="21"/>
  <c r="D48" i="21"/>
  <c r="C48" i="21"/>
  <c r="B48" i="21"/>
  <c r="I47" i="21"/>
  <c r="H47" i="21"/>
  <c r="G47" i="21"/>
  <c r="N47" i="21" s="1"/>
  <c r="D47" i="21"/>
  <c r="C47" i="21"/>
  <c r="B47" i="21"/>
  <c r="G46" i="21"/>
  <c r="P46" i="21" s="1"/>
  <c r="D46" i="21"/>
  <c r="C46" i="21"/>
  <c r="B46" i="21"/>
  <c r="P45" i="21"/>
  <c r="G45" i="21"/>
  <c r="H45" i="21" s="1"/>
  <c r="I45" i="21" s="1"/>
  <c r="D45" i="21"/>
  <c r="C45" i="21"/>
  <c r="B45" i="21"/>
  <c r="O44" i="21"/>
  <c r="H44" i="21"/>
  <c r="I44" i="21" s="1"/>
  <c r="G44" i="21"/>
  <c r="D44" i="21"/>
  <c r="C44" i="21"/>
  <c r="B44" i="21"/>
  <c r="H43" i="21"/>
  <c r="I43" i="21" s="1"/>
  <c r="G43" i="21"/>
  <c r="K43" i="21" s="1"/>
  <c r="D43" i="21"/>
  <c r="C43" i="21"/>
  <c r="B43" i="21"/>
  <c r="G42" i="21"/>
  <c r="D42" i="21"/>
  <c r="C42" i="21"/>
  <c r="B42" i="21"/>
  <c r="K41" i="21"/>
  <c r="I41" i="21"/>
  <c r="H41" i="21"/>
  <c r="G41" i="21"/>
  <c r="D41" i="21"/>
  <c r="C41" i="21"/>
  <c r="B41" i="21"/>
  <c r="G40" i="21"/>
  <c r="D40" i="21"/>
  <c r="C40" i="21"/>
  <c r="B40" i="21"/>
  <c r="G39" i="21"/>
  <c r="P39" i="21" s="1"/>
  <c r="D39" i="21"/>
  <c r="C39" i="21"/>
  <c r="B39" i="21"/>
  <c r="H38" i="21"/>
  <c r="G38" i="21"/>
  <c r="D38" i="21"/>
  <c r="C38" i="21"/>
  <c r="B38" i="21"/>
  <c r="H37" i="21"/>
  <c r="I37" i="21" s="1"/>
  <c r="G37" i="21"/>
  <c r="K37" i="21" s="1"/>
  <c r="D37" i="21"/>
  <c r="C37" i="21"/>
  <c r="B37" i="21"/>
  <c r="G36" i="21"/>
  <c r="D36" i="21"/>
  <c r="C36" i="21"/>
  <c r="B36" i="21"/>
  <c r="M35" i="21"/>
  <c r="I35" i="21"/>
  <c r="H35" i="21"/>
  <c r="G35" i="21"/>
  <c r="D35" i="21"/>
  <c r="C35" i="21"/>
  <c r="B35" i="21"/>
  <c r="G34" i="21"/>
  <c r="D34" i="21"/>
  <c r="C34" i="21"/>
  <c r="B34" i="21"/>
  <c r="H33" i="21"/>
  <c r="I33" i="21" s="1"/>
  <c r="G33" i="21"/>
  <c r="R33" i="21" s="1"/>
  <c r="D33" i="21"/>
  <c r="C33" i="21"/>
  <c r="B33" i="21"/>
  <c r="P32" i="21"/>
  <c r="G32" i="21"/>
  <c r="H32" i="21" s="1"/>
  <c r="I32" i="21" s="1"/>
  <c r="D32" i="21"/>
  <c r="C32" i="21"/>
  <c r="B32" i="21"/>
  <c r="G31" i="21"/>
  <c r="O31" i="21" s="1"/>
  <c r="D31" i="21"/>
  <c r="C31" i="21"/>
  <c r="B31" i="21"/>
  <c r="H30" i="21"/>
  <c r="I30" i="21" s="1"/>
  <c r="G30" i="21"/>
  <c r="L30" i="21" s="1"/>
  <c r="D30" i="21"/>
  <c r="C30" i="21"/>
  <c r="B30" i="21"/>
  <c r="H29" i="21"/>
  <c r="I29" i="21" s="1"/>
  <c r="G29" i="21"/>
  <c r="K29" i="21" s="1"/>
  <c r="D29" i="21"/>
  <c r="C29" i="21"/>
  <c r="B29" i="21"/>
  <c r="G28" i="21"/>
  <c r="Q28" i="21" s="1"/>
  <c r="D28" i="21"/>
  <c r="C28" i="21"/>
  <c r="B28" i="21"/>
  <c r="G27" i="21"/>
  <c r="H27" i="21" s="1"/>
  <c r="I27" i="21" s="1"/>
  <c r="D27" i="21"/>
  <c r="C27" i="21"/>
  <c r="B27" i="21"/>
  <c r="I26" i="21"/>
  <c r="H26" i="21"/>
  <c r="G26" i="21"/>
  <c r="M26" i="21" s="1"/>
  <c r="D26" i="21"/>
  <c r="C26" i="21"/>
  <c r="B26" i="21"/>
  <c r="G25" i="21"/>
  <c r="H25" i="21" s="1"/>
  <c r="D25" i="21"/>
  <c r="C25" i="21"/>
  <c r="B25" i="21"/>
  <c r="I24" i="21"/>
  <c r="H24" i="21"/>
  <c r="G24" i="21"/>
  <c r="N24" i="21" s="1"/>
  <c r="D24" i="21"/>
  <c r="C24" i="21"/>
  <c r="B24" i="21"/>
  <c r="H23" i="21"/>
  <c r="I23" i="21" s="1"/>
  <c r="G23" i="21"/>
  <c r="K23" i="21" s="1"/>
  <c r="D23" i="21"/>
  <c r="C23" i="21"/>
  <c r="B23" i="21"/>
  <c r="G22" i="21"/>
  <c r="L22" i="21" s="1"/>
  <c r="D22" i="21"/>
  <c r="C22" i="21"/>
  <c r="B22" i="21"/>
  <c r="G21" i="21"/>
  <c r="H21" i="21" s="1"/>
  <c r="I21" i="21" s="1"/>
  <c r="D21" i="21"/>
  <c r="C21" i="21"/>
  <c r="B21" i="21"/>
  <c r="I20" i="21"/>
  <c r="H20" i="21"/>
  <c r="G20" i="21"/>
  <c r="L20" i="21" s="1"/>
  <c r="D20" i="21"/>
  <c r="C20" i="21"/>
  <c r="B20" i="21"/>
  <c r="G19" i="21"/>
  <c r="H19" i="21" s="1"/>
  <c r="D19" i="21"/>
  <c r="C19" i="21"/>
  <c r="B19" i="21"/>
  <c r="H18" i="21"/>
  <c r="I18" i="21" s="1"/>
  <c r="G18" i="21"/>
  <c r="M18" i="21" s="1"/>
  <c r="D18" i="21"/>
  <c r="C18" i="21"/>
  <c r="B18" i="21"/>
  <c r="H17" i="21"/>
  <c r="G17" i="21"/>
  <c r="D17" i="21"/>
  <c r="C17" i="21"/>
  <c r="B17" i="21"/>
  <c r="G16" i="21"/>
  <c r="D16" i="21"/>
  <c r="C16" i="21"/>
  <c r="B16" i="21"/>
  <c r="G15" i="21"/>
  <c r="P15" i="21" s="1"/>
  <c r="D15" i="21"/>
  <c r="C15" i="21"/>
  <c r="B15" i="21"/>
  <c r="L14" i="21"/>
  <c r="G14" i="21"/>
  <c r="H14" i="21" s="1"/>
  <c r="I14" i="21" s="1"/>
  <c r="D14" i="21"/>
  <c r="C14" i="21"/>
  <c r="B14" i="21"/>
  <c r="H13" i="21"/>
  <c r="I13" i="21" s="1"/>
  <c r="G13" i="21"/>
  <c r="M13" i="21" s="1"/>
  <c r="D13" i="21"/>
  <c r="C13" i="21"/>
  <c r="B13" i="21"/>
  <c r="G12" i="21"/>
  <c r="H12" i="21" s="1"/>
  <c r="D12" i="21"/>
  <c r="C12" i="21"/>
  <c r="B12" i="21"/>
  <c r="L11" i="21"/>
  <c r="I11" i="21"/>
  <c r="H11" i="21"/>
  <c r="G11" i="21"/>
  <c r="D11" i="21"/>
  <c r="C11" i="21"/>
  <c r="B11" i="21"/>
  <c r="G10" i="21"/>
  <c r="H10" i="21" s="1"/>
  <c r="D10" i="21"/>
  <c r="C10" i="21"/>
  <c r="B10" i="21"/>
  <c r="H9" i="21"/>
  <c r="G9" i="21"/>
  <c r="D9" i="21"/>
  <c r="C9" i="21"/>
  <c r="B9" i="21"/>
  <c r="G8" i="21"/>
  <c r="K8" i="21" s="1"/>
  <c r="D8" i="21"/>
  <c r="C8" i="21"/>
  <c r="B8" i="21"/>
  <c r="L7" i="21"/>
  <c r="G7" i="21"/>
  <c r="H7" i="21" s="1"/>
  <c r="I7" i="21" s="1"/>
  <c r="D7" i="21"/>
  <c r="C7" i="21"/>
  <c r="B7" i="21"/>
  <c r="L6" i="21"/>
  <c r="I6" i="21"/>
  <c r="H6" i="21"/>
  <c r="G6" i="21"/>
  <c r="D6" i="21"/>
  <c r="C6" i="21"/>
  <c r="B6" i="21"/>
  <c r="H5" i="21"/>
  <c r="I5" i="21" s="1"/>
  <c r="G5" i="21"/>
  <c r="P5" i="21" s="1"/>
  <c r="D5" i="21"/>
  <c r="C5" i="21"/>
  <c r="B5" i="21"/>
  <c r="G4" i="21"/>
  <c r="Q4" i="21" s="1"/>
  <c r="D4" i="21"/>
  <c r="C4" i="21"/>
  <c r="B4" i="21"/>
  <c r="H3" i="21"/>
  <c r="G3" i="21"/>
  <c r="D3" i="21"/>
  <c r="C3" i="21"/>
  <c r="B3" i="21"/>
  <c r="J1199" i="19"/>
  <c r="H1199" i="19"/>
  <c r="G1199" i="19"/>
  <c r="D1199" i="19"/>
  <c r="C1199" i="19"/>
  <c r="B1199" i="19"/>
  <c r="H1198" i="19"/>
  <c r="G1198" i="19"/>
  <c r="I1198" i="19" s="1"/>
  <c r="D1198" i="19"/>
  <c r="C1198" i="19"/>
  <c r="B1198" i="19"/>
  <c r="I1197" i="19"/>
  <c r="G1197" i="19"/>
  <c r="H1197" i="19" s="1"/>
  <c r="D1197" i="19"/>
  <c r="C1197" i="19"/>
  <c r="B1197" i="19"/>
  <c r="J1196" i="19"/>
  <c r="H1196" i="19"/>
  <c r="G1196" i="19"/>
  <c r="D1196" i="19"/>
  <c r="C1196" i="19"/>
  <c r="B1196" i="19"/>
  <c r="J1195" i="19"/>
  <c r="G1195" i="19"/>
  <c r="H1195" i="19" s="1"/>
  <c r="D1195" i="19"/>
  <c r="C1195" i="19"/>
  <c r="B1195" i="19"/>
  <c r="J1194" i="19"/>
  <c r="H1194" i="19"/>
  <c r="G1194" i="19"/>
  <c r="D1194" i="19"/>
  <c r="C1194" i="19"/>
  <c r="B1194" i="19"/>
  <c r="G1193" i="19"/>
  <c r="H1193" i="19" s="1"/>
  <c r="D1193" i="19"/>
  <c r="C1193" i="19"/>
  <c r="B1193" i="19"/>
  <c r="H1192" i="19"/>
  <c r="G1192" i="19"/>
  <c r="I1192" i="19" s="1"/>
  <c r="D1192" i="19"/>
  <c r="C1192" i="19"/>
  <c r="B1192" i="19"/>
  <c r="H1191" i="19"/>
  <c r="G1191" i="19"/>
  <c r="J1191" i="19" s="1"/>
  <c r="D1191" i="19"/>
  <c r="C1191" i="19"/>
  <c r="B1191" i="19"/>
  <c r="G1190" i="19"/>
  <c r="J1190" i="19" s="1"/>
  <c r="D1190" i="19"/>
  <c r="C1190" i="19"/>
  <c r="B1190" i="19"/>
  <c r="I1189" i="19"/>
  <c r="H1189" i="19"/>
  <c r="G1189" i="19"/>
  <c r="D1189" i="19"/>
  <c r="C1189" i="19"/>
  <c r="B1189" i="19"/>
  <c r="H1188" i="19"/>
  <c r="G1188" i="19"/>
  <c r="J1188" i="19" s="1"/>
  <c r="D1188" i="19"/>
  <c r="C1188" i="19"/>
  <c r="B1188" i="19"/>
  <c r="G1187" i="19"/>
  <c r="I1187" i="19" s="1"/>
  <c r="D1187" i="19"/>
  <c r="C1187" i="19"/>
  <c r="B1187" i="19"/>
  <c r="G1186" i="19"/>
  <c r="I1186" i="19" s="1"/>
  <c r="D1186" i="19"/>
  <c r="C1186" i="19"/>
  <c r="B1186" i="19"/>
  <c r="I1185" i="19"/>
  <c r="G1185" i="19"/>
  <c r="H1185" i="19" s="1"/>
  <c r="D1185" i="19"/>
  <c r="C1185" i="19"/>
  <c r="B1185" i="19"/>
  <c r="J1184" i="19"/>
  <c r="H1184" i="19"/>
  <c r="G1184" i="19"/>
  <c r="D1184" i="19"/>
  <c r="C1184" i="19"/>
  <c r="B1184" i="19"/>
  <c r="G1183" i="19"/>
  <c r="H1183" i="19" s="1"/>
  <c r="D1183" i="19"/>
  <c r="C1183" i="19"/>
  <c r="B1183" i="19"/>
  <c r="H1182" i="19"/>
  <c r="G1182" i="19"/>
  <c r="I1182" i="19" s="1"/>
  <c r="D1182" i="19"/>
  <c r="C1182" i="19"/>
  <c r="B1182" i="19"/>
  <c r="G1181" i="19"/>
  <c r="J1181" i="19" s="1"/>
  <c r="D1181" i="19"/>
  <c r="C1181" i="19"/>
  <c r="B1181" i="19"/>
  <c r="H1180" i="19"/>
  <c r="G1180" i="19"/>
  <c r="I1180" i="19" s="1"/>
  <c r="D1180" i="19"/>
  <c r="C1180" i="19"/>
  <c r="B1180" i="19"/>
  <c r="I1179" i="19"/>
  <c r="H1179" i="19"/>
  <c r="G1179" i="19"/>
  <c r="D1179" i="19"/>
  <c r="C1179" i="19"/>
  <c r="B1179" i="19"/>
  <c r="H1178" i="19"/>
  <c r="G1178" i="19"/>
  <c r="J1178" i="19" s="1"/>
  <c r="D1178" i="19"/>
  <c r="C1178" i="19"/>
  <c r="B1178" i="19"/>
  <c r="G1177" i="19"/>
  <c r="J1177" i="19" s="1"/>
  <c r="D1177" i="19"/>
  <c r="C1177" i="19"/>
  <c r="B1177" i="19"/>
  <c r="J1176" i="19"/>
  <c r="G1176" i="19"/>
  <c r="H1176" i="19" s="1"/>
  <c r="D1176" i="19"/>
  <c r="C1176" i="19"/>
  <c r="B1176" i="19"/>
  <c r="J1175" i="19"/>
  <c r="G1175" i="19"/>
  <c r="H1175" i="19" s="1"/>
  <c r="D1175" i="19"/>
  <c r="C1175" i="19"/>
  <c r="B1175" i="19"/>
  <c r="J1174" i="19"/>
  <c r="H1174" i="19"/>
  <c r="G1174" i="19"/>
  <c r="D1174" i="19"/>
  <c r="C1174" i="19"/>
  <c r="B1174" i="19"/>
  <c r="J1173" i="19"/>
  <c r="G1173" i="19"/>
  <c r="H1173" i="19" s="1"/>
  <c r="D1173" i="19"/>
  <c r="C1173" i="19"/>
  <c r="B1173" i="19"/>
  <c r="H1172" i="19"/>
  <c r="G1172" i="19"/>
  <c r="I1172" i="19" s="1"/>
  <c r="D1172" i="19"/>
  <c r="C1172" i="19"/>
  <c r="B1172" i="19"/>
  <c r="H1171" i="19"/>
  <c r="G1171" i="19"/>
  <c r="J1171" i="19" s="1"/>
  <c r="D1171" i="19"/>
  <c r="C1171" i="19"/>
  <c r="B1171" i="19"/>
  <c r="G1170" i="19"/>
  <c r="J1170" i="19" s="1"/>
  <c r="D1170" i="19"/>
  <c r="C1170" i="19"/>
  <c r="B1170" i="19"/>
  <c r="I1169" i="19"/>
  <c r="H1169" i="19"/>
  <c r="G1169" i="19"/>
  <c r="D1169" i="19"/>
  <c r="C1169" i="19"/>
  <c r="B1169" i="19"/>
  <c r="H1168" i="19"/>
  <c r="G1168" i="19"/>
  <c r="D1168" i="19"/>
  <c r="C1168" i="19"/>
  <c r="B1168" i="19"/>
  <c r="G1167" i="19"/>
  <c r="I1167" i="19" s="1"/>
  <c r="D1167" i="19"/>
  <c r="C1167" i="19"/>
  <c r="B1167" i="19"/>
  <c r="J1166" i="19"/>
  <c r="H1166" i="19"/>
  <c r="G1166" i="19"/>
  <c r="D1166" i="19"/>
  <c r="C1166" i="19"/>
  <c r="B1166" i="19"/>
  <c r="H1165" i="19"/>
  <c r="G1165" i="19"/>
  <c r="I1165" i="19" s="1"/>
  <c r="D1165" i="19"/>
  <c r="C1165" i="19"/>
  <c r="B1165" i="19"/>
  <c r="J1164" i="19"/>
  <c r="G1164" i="19"/>
  <c r="H1164" i="19" s="1"/>
  <c r="D1164" i="19"/>
  <c r="C1164" i="19"/>
  <c r="B1164" i="19"/>
  <c r="G1163" i="19"/>
  <c r="H1163" i="19" s="1"/>
  <c r="D1163" i="19"/>
  <c r="C1163" i="19"/>
  <c r="B1163" i="19"/>
  <c r="I1162" i="19"/>
  <c r="G1162" i="19"/>
  <c r="H1162" i="19" s="1"/>
  <c r="D1162" i="19"/>
  <c r="C1162" i="19"/>
  <c r="B1162" i="19"/>
  <c r="J1161" i="19"/>
  <c r="H1161" i="19"/>
  <c r="G1161" i="19"/>
  <c r="D1161" i="19"/>
  <c r="C1161" i="19"/>
  <c r="B1161" i="19"/>
  <c r="G1160" i="19"/>
  <c r="H1160" i="19" s="1"/>
  <c r="D1160" i="19"/>
  <c r="C1160" i="19"/>
  <c r="B1160" i="19"/>
  <c r="H1159" i="19"/>
  <c r="G1159" i="19"/>
  <c r="J1159" i="19" s="1"/>
  <c r="D1159" i="19"/>
  <c r="C1159" i="19"/>
  <c r="B1159" i="19"/>
  <c r="H1158" i="19"/>
  <c r="G1158" i="19"/>
  <c r="J1158" i="19" s="1"/>
  <c r="D1158" i="19"/>
  <c r="C1158" i="19"/>
  <c r="B1158" i="19"/>
  <c r="G1157" i="19"/>
  <c r="I1157" i="19" s="1"/>
  <c r="D1157" i="19"/>
  <c r="C1157" i="19"/>
  <c r="B1157" i="19"/>
  <c r="J1156" i="19"/>
  <c r="H1156" i="19"/>
  <c r="G1156" i="19"/>
  <c r="D1156" i="19"/>
  <c r="C1156" i="19"/>
  <c r="B1156" i="19"/>
  <c r="H1155" i="19"/>
  <c r="G1155" i="19"/>
  <c r="J1155" i="19" s="1"/>
  <c r="D1155" i="19"/>
  <c r="C1155" i="19"/>
  <c r="B1155" i="19"/>
  <c r="J1154" i="19"/>
  <c r="G1154" i="19"/>
  <c r="H1154" i="19" s="1"/>
  <c r="D1154" i="19"/>
  <c r="C1154" i="19"/>
  <c r="B1154" i="19"/>
  <c r="H1153" i="19"/>
  <c r="G1153" i="19"/>
  <c r="J1153" i="19" s="1"/>
  <c r="D1153" i="19"/>
  <c r="C1153" i="19"/>
  <c r="B1153" i="19"/>
  <c r="I1152" i="19"/>
  <c r="G1152" i="19"/>
  <c r="H1152" i="19" s="1"/>
  <c r="D1152" i="19"/>
  <c r="C1152" i="19"/>
  <c r="B1152" i="19"/>
  <c r="I1151" i="19"/>
  <c r="H1151" i="19"/>
  <c r="G1151" i="19"/>
  <c r="D1151" i="19"/>
  <c r="C1151" i="19"/>
  <c r="B1151" i="19"/>
  <c r="J1150" i="19"/>
  <c r="G1150" i="19"/>
  <c r="H1150" i="19" s="1"/>
  <c r="D1150" i="19"/>
  <c r="C1150" i="19"/>
  <c r="B1150" i="19"/>
  <c r="H1149" i="19"/>
  <c r="G1149" i="19"/>
  <c r="J1149" i="19" s="1"/>
  <c r="D1149" i="19"/>
  <c r="C1149" i="19"/>
  <c r="B1149" i="19"/>
  <c r="G1148" i="19"/>
  <c r="J1148" i="19" s="1"/>
  <c r="D1148" i="19"/>
  <c r="C1148" i="19"/>
  <c r="B1148" i="19"/>
  <c r="G1147" i="19"/>
  <c r="J1147" i="19" s="1"/>
  <c r="D1147" i="19"/>
  <c r="C1147" i="19"/>
  <c r="B1147" i="19"/>
  <c r="I1146" i="19"/>
  <c r="H1146" i="19"/>
  <c r="G1146" i="19"/>
  <c r="D1146" i="19"/>
  <c r="C1146" i="19"/>
  <c r="B1146" i="19"/>
  <c r="H1145" i="19"/>
  <c r="G1145" i="19"/>
  <c r="J1145" i="19" s="1"/>
  <c r="D1145" i="19"/>
  <c r="C1145" i="19"/>
  <c r="B1145" i="19"/>
  <c r="G1144" i="19"/>
  <c r="J1144" i="19" s="1"/>
  <c r="D1144" i="19"/>
  <c r="C1144" i="19"/>
  <c r="B1144" i="19"/>
  <c r="G1143" i="19"/>
  <c r="J1143" i="19" s="1"/>
  <c r="D1143" i="19"/>
  <c r="C1143" i="19"/>
  <c r="B1143" i="19"/>
  <c r="J1142" i="19"/>
  <c r="G1142" i="19"/>
  <c r="H1142" i="19" s="1"/>
  <c r="D1142" i="19"/>
  <c r="C1142" i="19"/>
  <c r="B1142" i="19"/>
  <c r="J1141" i="19"/>
  <c r="H1141" i="19"/>
  <c r="G1141" i="19"/>
  <c r="D1141" i="19"/>
  <c r="C1141" i="19"/>
  <c r="B1141" i="19"/>
  <c r="I1140" i="19"/>
  <c r="G1140" i="19"/>
  <c r="H1140" i="19" s="1"/>
  <c r="D1140" i="19"/>
  <c r="C1140" i="19"/>
  <c r="B1140" i="19"/>
  <c r="H1139" i="19"/>
  <c r="G1139" i="19"/>
  <c r="I1139" i="19" s="1"/>
  <c r="D1139" i="19"/>
  <c r="C1139" i="19"/>
  <c r="B1139" i="19"/>
  <c r="G1138" i="19"/>
  <c r="J1138" i="19" s="1"/>
  <c r="D1138" i="19"/>
  <c r="C1138" i="19"/>
  <c r="B1138" i="19"/>
  <c r="G1137" i="19"/>
  <c r="I1137" i="19" s="1"/>
  <c r="D1137" i="19"/>
  <c r="C1137" i="19"/>
  <c r="B1137" i="19"/>
  <c r="J1136" i="19"/>
  <c r="H1136" i="19"/>
  <c r="G1136" i="19"/>
  <c r="D1136" i="19"/>
  <c r="C1136" i="19"/>
  <c r="B1136" i="19"/>
  <c r="H1135" i="19"/>
  <c r="G1135" i="19"/>
  <c r="J1135" i="19" s="1"/>
  <c r="D1135" i="19"/>
  <c r="C1135" i="19"/>
  <c r="B1135" i="19"/>
  <c r="G1134" i="19"/>
  <c r="J1134" i="19" s="1"/>
  <c r="D1134" i="19"/>
  <c r="C1134" i="19"/>
  <c r="B1134" i="19"/>
  <c r="H1133" i="19"/>
  <c r="G1133" i="19"/>
  <c r="J1133" i="19" s="1"/>
  <c r="D1133" i="19"/>
  <c r="C1133" i="19"/>
  <c r="B1133" i="19"/>
  <c r="I1132" i="19"/>
  <c r="G1132" i="19"/>
  <c r="H1132" i="19" s="1"/>
  <c r="D1132" i="19"/>
  <c r="C1132" i="19"/>
  <c r="B1132" i="19"/>
  <c r="J1131" i="19"/>
  <c r="H1131" i="19"/>
  <c r="G1131" i="19"/>
  <c r="D1131" i="19"/>
  <c r="C1131" i="19"/>
  <c r="B1131" i="19"/>
  <c r="J1130" i="19"/>
  <c r="G1130" i="19"/>
  <c r="H1130" i="19" s="1"/>
  <c r="D1130" i="19"/>
  <c r="C1130" i="19"/>
  <c r="B1130" i="19"/>
  <c r="H1129" i="19"/>
  <c r="G1129" i="19"/>
  <c r="J1129" i="19" s="1"/>
  <c r="D1129" i="19"/>
  <c r="C1129" i="19"/>
  <c r="B1129" i="19"/>
  <c r="G1128" i="19"/>
  <c r="J1128" i="19" s="1"/>
  <c r="D1128" i="19"/>
  <c r="C1128" i="19"/>
  <c r="B1128" i="19"/>
  <c r="G1127" i="19"/>
  <c r="J1127" i="19" s="1"/>
  <c r="D1127" i="19"/>
  <c r="C1127" i="19"/>
  <c r="B1127" i="19"/>
  <c r="J1126" i="19"/>
  <c r="H1126" i="19"/>
  <c r="G1126" i="19"/>
  <c r="D1126" i="19"/>
  <c r="C1126" i="19"/>
  <c r="B1126" i="19"/>
  <c r="H1125" i="19"/>
  <c r="G1125" i="19"/>
  <c r="J1125" i="19" s="1"/>
  <c r="D1125" i="19"/>
  <c r="C1125" i="19"/>
  <c r="B1125" i="19"/>
  <c r="G1124" i="19"/>
  <c r="J1124" i="19" s="1"/>
  <c r="D1124" i="19"/>
  <c r="C1124" i="19"/>
  <c r="B1124" i="19"/>
  <c r="H1123" i="19"/>
  <c r="G1123" i="19"/>
  <c r="J1123" i="19" s="1"/>
  <c r="D1123" i="19"/>
  <c r="C1123" i="19"/>
  <c r="B1123" i="19"/>
  <c r="I1122" i="19"/>
  <c r="G1122" i="19"/>
  <c r="H1122" i="19" s="1"/>
  <c r="D1122" i="19"/>
  <c r="C1122" i="19"/>
  <c r="B1122" i="19"/>
  <c r="I1121" i="19"/>
  <c r="H1121" i="19"/>
  <c r="G1121" i="19"/>
  <c r="D1121" i="19"/>
  <c r="C1121" i="19"/>
  <c r="B1121" i="19"/>
  <c r="G1120" i="19"/>
  <c r="H1120" i="19" s="1"/>
  <c r="D1120" i="19"/>
  <c r="C1120" i="19"/>
  <c r="B1120" i="19"/>
  <c r="H1119" i="19"/>
  <c r="G1119" i="19"/>
  <c r="J1119" i="19" s="1"/>
  <c r="D1119" i="19"/>
  <c r="C1119" i="19"/>
  <c r="B1119" i="19"/>
  <c r="G1118" i="19"/>
  <c r="I1118" i="19" s="1"/>
  <c r="D1118" i="19"/>
  <c r="C1118" i="19"/>
  <c r="B1118" i="19"/>
  <c r="G1117" i="19"/>
  <c r="J1117" i="19" s="1"/>
  <c r="D1117" i="19"/>
  <c r="C1117" i="19"/>
  <c r="B1117" i="19"/>
  <c r="J1116" i="19"/>
  <c r="H1116" i="19"/>
  <c r="G1116" i="19"/>
  <c r="D1116" i="19"/>
  <c r="C1116" i="19"/>
  <c r="B1116" i="19"/>
  <c r="H1115" i="19"/>
  <c r="G1115" i="19"/>
  <c r="J1115" i="19" s="1"/>
  <c r="D1115" i="19"/>
  <c r="C1115" i="19"/>
  <c r="B1115" i="19"/>
  <c r="G1114" i="19"/>
  <c r="J1114" i="19" s="1"/>
  <c r="D1114" i="19"/>
  <c r="C1114" i="19"/>
  <c r="B1114" i="19"/>
  <c r="J1113" i="19"/>
  <c r="H1113" i="19"/>
  <c r="G1113" i="19"/>
  <c r="D1113" i="19"/>
  <c r="C1113" i="19"/>
  <c r="B1113" i="19"/>
  <c r="I1112" i="19"/>
  <c r="G1112" i="19"/>
  <c r="H1112" i="19" s="1"/>
  <c r="D1112" i="19"/>
  <c r="C1112" i="19"/>
  <c r="B1112" i="19"/>
  <c r="J1111" i="19"/>
  <c r="H1111" i="19"/>
  <c r="G1111" i="19"/>
  <c r="D1111" i="19"/>
  <c r="C1111" i="19"/>
  <c r="B1111" i="19"/>
  <c r="J1110" i="19"/>
  <c r="G1110" i="19"/>
  <c r="H1110" i="19" s="1"/>
  <c r="D1110" i="19"/>
  <c r="C1110" i="19"/>
  <c r="B1110" i="19"/>
  <c r="H1109" i="19"/>
  <c r="G1109" i="19"/>
  <c r="J1109" i="19" s="1"/>
  <c r="D1109" i="19"/>
  <c r="C1109" i="19"/>
  <c r="B1109" i="19"/>
  <c r="H1108" i="19"/>
  <c r="G1108" i="19"/>
  <c r="J1108" i="19" s="1"/>
  <c r="D1108" i="19"/>
  <c r="C1108" i="19"/>
  <c r="B1108" i="19"/>
  <c r="G1107" i="19"/>
  <c r="J1107" i="19" s="1"/>
  <c r="D1107" i="19"/>
  <c r="C1107" i="19"/>
  <c r="B1107" i="19"/>
  <c r="J1106" i="19"/>
  <c r="H1106" i="19"/>
  <c r="G1106" i="19"/>
  <c r="D1106" i="19"/>
  <c r="C1106" i="19"/>
  <c r="B1106" i="19"/>
  <c r="H1105" i="19"/>
  <c r="G1105" i="19"/>
  <c r="J1105" i="19" s="1"/>
  <c r="D1105" i="19"/>
  <c r="C1105" i="19"/>
  <c r="B1105" i="19"/>
  <c r="G1104" i="19"/>
  <c r="J1104" i="19" s="1"/>
  <c r="D1104" i="19"/>
  <c r="C1104" i="19"/>
  <c r="B1104" i="19"/>
  <c r="H1103" i="19"/>
  <c r="G1103" i="19"/>
  <c r="J1103" i="19" s="1"/>
  <c r="D1103" i="19"/>
  <c r="C1103" i="19"/>
  <c r="B1103" i="19"/>
  <c r="I1102" i="19"/>
  <c r="G1102" i="19"/>
  <c r="H1102" i="19" s="1"/>
  <c r="D1102" i="19"/>
  <c r="C1102" i="19"/>
  <c r="B1102" i="19"/>
  <c r="J1101" i="19"/>
  <c r="H1101" i="19"/>
  <c r="G1101" i="19"/>
  <c r="D1101" i="19"/>
  <c r="C1101" i="19"/>
  <c r="B1101" i="19"/>
  <c r="J1100" i="19"/>
  <c r="G1100" i="19"/>
  <c r="H1100" i="19" s="1"/>
  <c r="D1100" i="19"/>
  <c r="C1100" i="19"/>
  <c r="B1100" i="19"/>
  <c r="H1099" i="19"/>
  <c r="G1099" i="19"/>
  <c r="J1099" i="19" s="1"/>
  <c r="D1099" i="19"/>
  <c r="C1099" i="19"/>
  <c r="B1099" i="19"/>
  <c r="G1098" i="19"/>
  <c r="J1098" i="19" s="1"/>
  <c r="D1098" i="19"/>
  <c r="C1098" i="19"/>
  <c r="B1098" i="19"/>
  <c r="G1097" i="19"/>
  <c r="J1097" i="19" s="1"/>
  <c r="D1097" i="19"/>
  <c r="C1097" i="19"/>
  <c r="B1097" i="19"/>
  <c r="J1096" i="19"/>
  <c r="H1096" i="19"/>
  <c r="G1096" i="19"/>
  <c r="D1096" i="19"/>
  <c r="C1096" i="19"/>
  <c r="B1096" i="19"/>
  <c r="H1095" i="19"/>
  <c r="G1095" i="19"/>
  <c r="J1095" i="19" s="1"/>
  <c r="D1095" i="19"/>
  <c r="C1095" i="19"/>
  <c r="B1095" i="19"/>
  <c r="J1094" i="19"/>
  <c r="G1094" i="19"/>
  <c r="H1094" i="19" s="1"/>
  <c r="D1094" i="19"/>
  <c r="C1094" i="19"/>
  <c r="B1094" i="19"/>
  <c r="J1093" i="19"/>
  <c r="H1093" i="19"/>
  <c r="G1093" i="19"/>
  <c r="D1093" i="19"/>
  <c r="C1093" i="19"/>
  <c r="B1093" i="19"/>
  <c r="I1092" i="19"/>
  <c r="G1092" i="19"/>
  <c r="H1092" i="19" s="1"/>
  <c r="D1092" i="19"/>
  <c r="C1092" i="19"/>
  <c r="B1092" i="19"/>
  <c r="I1091" i="19"/>
  <c r="H1091" i="19"/>
  <c r="G1091" i="19"/>
  <c r="D1091" i="19"/>
  <c r="C1091" i="19"/>
  <c r="B1091" i="19"/>
  <c r="J1090" i="19"/>
  <c r="G1090" i="19"/>
  <c r="H1090" i="19" s="1"/>
  <c r="D1090" i="19"/>
  <c r="C1090" i="19"/>
  <c r="B1090" i="19"/>
  <c r="H1089" i="19"/>
  <c r="G1089" i="19"/>
  <c r="J1089" i="19" s="1"/>
  <c r="D1089" i="19"/>
  <c r="C1089" i="19"/>
  <c r="B1089" i="19"/>
  <c r="G1088" i="19"/>
  <c r="I1088" i="19" s="1"/>
  <c r="D1088" i="19"/>
  <c r="C1088" i="19"/>
  <c r="B1088" i="19"/>
  <c r="H1087" i="19"/>
  <c r="G1087" i="19"/>
  <c r="J1087" i="19" s="1"/>
  <c r="D1087" i="19"/>
  <c r="C1087" i="19"/>
  <c r="B1087" i="19"/>
  <c r="J1086" i="19"/>
  <c r="H1086" i="19"/>
  <c r="G1086" i="19"/>
  <c r="D1086" i="19"/>
  <c r="C1086" i="19"/>
  <c r="B1086" i="19"/>
  <c r="H1085" i="19"/>
  <c r="G1085" i="19"/>
  <c r="I1085" i="19" s="1"/>
  <c r="D1085" i="19"/>
  <c r="C1085" i="19"/>
  <c r="B1085" i="19"/>
  <c r="J1084" i="19"/>
  <c r="G1084" i="19"/>
  <c r="H1084" i="19" s="1"/>
  <c r="D1084" i="19"/>
  <c r="C1084" i="19"/>
  <c r="B1084" i="19"/>
  <c r="G1083" i="19"/>
  <c r="J1083" i="19" s="1"/>
  <c r="D1083" i="19"/>
  <c r="C1083" i="19"/>
  <c r="B1083" i="19"/>
  <c r="J1082" i="19"/>
  <c r="G1082" i="19"/>
  <c r="H1082" i="19" s="1"/>
  <c r="D1082" i="19"/>
  <c r="C1082" i="19"/>
  <c r="B1082" i="19"/>
  <c r="J1081" i="19"/>
  <c r="H1081" i="19"/>
  <c r="G1081" i="19"/>
  <c r="D1081" i="19"/>
  <c r="C1081" i="19"/>
  <c r="B1081" i="19"/>
  <c r="G1080" i="19"/>
  <c r="H1080" i="19" s="1"/>
  <c r="D1080" i="19"/>
  <c r="C1080" i="19"/>
  <c r="B1080" i="19"/>
  <c r="H1079" i="19"/>
  <c r="G1079" i="19"/>
  <c r="J1079" i="19" s="1"/>
  <c r="D1079" i="19"/>
  <c r="C1079" i="19"/>
  <c r="B1079" i="19"/>
  <c r="G1078" i="19"/>
  <c r="J1078" i="19" s="1"/>
  <c r="D1078" i="19"/>
  <c r="C1078" i="19"/>
  <c r="B1078" i="19"/>
  <c r="H1077" i="19"/>
  <c r="G1077" i="19"/>
  <c r="J1077" i="19" s="1"/>
  <c r="D1077" i="19"/>
  <c r="C1077" i="19"/>
  <c r="B1077" i="19"/>
  <c r="J1076" i="19"/>
  <c r="H1076" i="19"/>
  <c r="G1076" i="19"/>
  <c r="D1076" i="19"/>
  <c r="C1076" i="19"/>
  <c r="B1076" i="19"/>
  <c r="H1075" i="19"/>
  <c r="G1075" i="19"/>
  <c r="J1075" i="19" s="1"/>
  <c r="D1075" i="19"/>
  <c r="C1075" i="19"/>
  <c r="B1075" i="19"/>
  <c r="J1074" i="19"/>
  <c r="G1074" i="19"/>
  <c r="H1074" i="19" s="1"/>
  <c r="D1074" i="19"/>
  <c r="C1074" i="19"/>
  <c r="B1074" i="19"/>
  <c r="G1073" i="19"/>
  <c r="J1073" i="19" s="1"/>
  <c r="D1073" i="19"/>
  <c r="C1073" i="19"/>
  <c r="B1073" i="19"/>
  <c r="J1072" i="19"/>
  <c r="G1072" i="19"/>
  <c r="H1072" i="19" s="1"/>
  <c r="D1072" i="19"/>
  <c r="C1072" i="19"/>
  <c r="B1072" i="19"/>
  <c r="J1071" i="19"/>
  <c r="H1071" i="19"/>
  <c r="G1071" i="19"/>
  <c r="D1071" i="19"/>
  <c r="C1071" i="19"/>
  <c r="B1071" i="19"/>
  <c r="H1070" i="19"/>
  <c r="G1070" i="19"/>
  <c r="J1070" i="19" s="1"/>
  <c r="D1070" i="19"/>
  <c r="C1070" i="19"/>
  <c r="B1070" i="19"/>
  <c r="H1069" i="19"/>
  <c r="G1069" i="19"/>
  <c r="J1069" i="19" s="1"/>
  <c r="D1069" i="19"/>
  <c r="C1069" i="19"/>
  <c r="B1069" i="19"/>
  <c r="G1068" i="19"/>
  <c r="J1068" i="19" s="1"/>
  <c r="D1068" i="19"/>
  <c r="C1068" i="19"/>
  <c r="B1068" i="19"/>
  <c r="G1067" i="19"/>
  <c r="J1067" i="19" s="1"/>
  <c r="D1067" i="19"/>
  <c r="C1067" i="19"/>
  <c r="B1067" i="19"/>
  <c r="J1066" i="19"/>
  <c r="H1066" i="19"/>
  <c r="G1066" i="19"/>
  <c r="D1066" i="19"/>
  <c r="C1066" i="19"/>
  <c r="B1066" i="19"/>
  <c r="H1065" i="19"/>
  <c r="G1065" i="19"/>
  <c r="J1065" i="19" s="1"/>
  <c r="D1065" i="19"/>
  <c r="C1065" i="19"/>
  <c r="B1065" i="19"/>
  <c r="J1064" i="19"/>
  <c r="G1064" i="19"/>
  <c r="H1064" i="19" s="1"/>
  <c r="D1064" i="19"/>
  <c r="C1064" i="19"/>
  <c r="B1064" i="19"/>
  <c r="J1063" i="19"/>
  <c r="H1063" i="19"/>
  <c r="G1063" i="19"/>
  <c r="D1063" i="19"/>
  <c r="C1063" i="19"/>
  <c r="B1063" i="19"/>
  <c r="J1062" i="19"/>
  <c r="G1062" i="19"/>
  <c r="H1062" i="19" s="1"/>
  <c r="D1062" i="19"/>
  <c r="C1062" i="19"/>
  <c r="B1062" i="19"/>
  <c r="J1061" i="19"/>
  <c r="H1061" i="19"/>
  <c r="G1061" i="19"/>
  <c r="D1061" i="19"/>
  <c r="C1061" i="19"/>
  <c r="B1061" i="19"/>
  <c r="G1060" i="19"/>
  <c r="J1060" i="19" s="1"/>
  <c r="D1060" i="19"/>
  <c r="C1060" i="19"/>
  <c r="B1060" i="19"/>
  <c r="H1059" i="19"/>
  <c r="G1059" i="19"/>
  <c r="J1059" i="19" s="1"/>
  <c r="D1059" i="19"/>
  <c r="C1059" i="19"/>
  <c r="B1059" i="19"/>
  <c r="H1058" i="19"/>
  <c r="G1058" i="19"/>
  <c r="I1058" i="19" s="1"/>
  <c r="D1058" i="19"/>
  <c r="C1058" i="19"/>
  <c r="B1058" i="19"/>
  <c r="G1057" i="19"/>
  <c r="J1057" i="19" s="1"/>
  <c r="D1057" i="19"/>
  <c r="C1057" i="19"/>
  <c r="B1057" i="19"/>
  <c r="J1056" i="19"/>
  <c r="H1056" i="19"/>
  <c r="G1056" i="19"/>
  <c r="D1056" i="19"/>
  <c r="C1056" i="19"/>
  <c r="B1056" i="19"/>
  <c r="H1055" i="19"/>
  <c r="G1055" i="19"/>
  <c r="J1055" i="19" s="1"/>
  <c r="D1055" i="19"/>
  <c r="C1055" i="19"/>
  <c r="B1055" i="19"/>
  <c r="J1054" i="19"/>
  <c r="G1054" i="19"/>
  <c r="H1054" i="19" s="1"/>
  <c r="D1054" i="19"/>
  <c r="C1054" i="19"/>
  <c r="B1054" i="19"/>
  <c r="G1053" i="19"/>
  <c r="H1053" i="19" s="1"/>
  <c r="D1053" i="19"/>
  <c r="C1053" i="19"/>
  <c r="B1053" i="19"/>
  <c r="J1052" i="19"/>
  <c r="G1052" i="19"/>
  <c r="H1052" i="19" s="1"/>
  <c r="D1052" i="19"/>
  <c r="C1052" i="19"/>
  <c r="B1052" i="19"/>
  <c r="J1051" i="19"/>
  <c r="H1051" i="19"/>
  <c r="G1051" i="19"/>
  <c r="D1051" i="19"/>
  <c r="C1051" i="19"/>
  <c r="B1051" i="19"/>
  <c r="H1050" i="19"/>
  <c r="G1050" i="19"/>
  <c r="I1050" i="19" s="1"/>
  <c r="D1050" i="19"/>
  <c r="C1050" i="19"/>
  <c r="B1050" i="19"/>
  <c r="H1049" i="19"/>
  <c r="G1049" i="19"/>
  <c r="J1049" i="19" s="1"/>
  <c r="D1049" i="19"/>
  <c r="C1049" i="19"/>
  <c r="B1049" i="19"/>
  <c r="H1048" i="19"/>
  <c r="G1048" i="19"/>
  <c r="J1048" i="19" s="1"/>
  <c r="D1048" i="19"/>
  <c r="C1048" i="19"/>
  <c r="B1048" i="19"/>
  <c r="G1047" i="19"/>
  <c r="J1047" i="19" s="1"/>
  <c r="D1047" i="19"/>
  <c r="C1047" i="19"/>
  <c r="B1047" i="19"/>
  <c r="I1046" i="19"/>
  <c r="H1046" i="19"/>
  <c r="G1046" i="19"/>
  <c r="D1046" i="19"/>
  <c r="C1046" i="19"/>
  <c r="B1046" i="19"/>
  <c r="H1045" i="19"/>
  <c r="G1045" i="19"/>
  <c r="J1045" i="19" s="1"/>
  <c r="D1045" i="19"/>
  <c r="C1045" i="19"/>
  <c r="B1045" i="19"/>
  <c r="J1044" i="19"/>
  <c r="G1044" i="19"/>
  <c r="H1044" i="19" s="1"/>
  <c r="D1044" i="19"/>
  <c r="C1044" i="19"/>
  <c r="B1044" i="19"/>
  <c r="G1043" i="19"/>
  <c r="J1043" i="19" s="1"/>
  <c r="D1043" i="19"/>
  <c r="C1043" i="19"/>
  <c r="B1043" i="19"/>
  <c r="J1042" i="19"/>
  <c r="G1042" i="19"/>
  <c r="H1042" i="19" s="1"/>
  <c r="D1042" i="19"/>
  <c r="C1042" i="19"/>
  <c r="B1042" i="19"/>
  <c r="J1041" i="19"/>
  <c r="H1041" i="19"/>
  <c r="G1041" i="19"/>
  <c r="D1041" i="19"/>
  <c r="C1041" i="19"/>
  <c r="B1041" i="19"/>
  <c r="J1040" i="19"/>
  <c r="G1040" i="19"/>
  <c r="H1040" i="19" s="1"/>
  <c r="D1040" i="19"/>
  <c r="C1040" i="19"/>
  <c r="B1040" i="19"/>
  <c r="H1039" i="19"/>
  <c r="G1039" i="19"/>
  <c r="J1039" i="19" s="1"/>
  <c r="D1039" i="19"/>
  <c r="C1039" i="19"/>
  <c r="B1039" i="19"/>
  <c r="H1038" i="19"/>
  <c r="G1038" i="19"/>
  <c r="I1038" i="19" s="1"/>
  <c r="D1038" i="19"/>
  <c r="C1038" i="19"/>
  <c r="B1038" i="19"/>
  <c r="H1037" i="19"/>
  <c r="G1037" i="19"/>
  <c r="I1037" i="19" s="1"/>
  <c r="D1037" i="19"/>
  <c r="C1037" i="19"/>
  <c r="B1037" i="19"/>
  <c r="J1036" i="19"/>
  <c r="H1036" i="19"/>
  <c r="G1036" i="19"/>
  <c r="D1036" i="19"/>
  <c r="C1036" i="19"/>
  <c r="B1036" i="19"/>
  <c r="H1035" i="19"/>
  <c r="G1035" i="19"/>
  <c r="J1035" i="19" s="1"/>
  <c r="D1035" i="19"/>
  <c r="C1035" i="19"/>
  <c r="B1035" i="19"/>
  <c r="J1034" i="19"/>
  <c r="G1034" i="19"/>
  <c r="H1034" i="19" s="1"/>
  <c r="D1034" i="19"/>
  <c r="C1034" i="19"/>
  <c r="B1034" i="19"/>
  <c r="G1033" i="19"/>
  <c r="I1033" i="19" s="1"/>
  <c r="D1033" i="19"/>
  <c r="C1033" i="19"/>
  <c r="B1033" i="19"/>
  <c r="J1032" i="19"/>
  <c r="G1032" i="19"/>
  <c r="H1032" i="19" s="1"/>
  <c r="D1032" i="19"/>
  <c r="C1032" i="19"/>
  <c r="B1032" i="19"/>
  <c r="J1031" i="19"/>
  <c r="H1031" i="19"/>
  <c r="G1031" i="19"/>
  <c r="D1031" i="19"/>
  <c r="C1031" i="19"/>
  <c r="B1031" i="19"/>
  <c r="G1030" i="19"/>
  <c r="J1030" i="19" s="1"/>
  <c r="D1030" i="19"/>
  <c r="C1030" i="19"/>
  <c r="B1030" i="19"/>
  <c r="H1029" i="19"/>
  <c r="G1029" i="19"/>
  <c r="J1029" i="19" s="1"/>
  <c r="D1029" i="19"/>
  <c r="C1029" i="19"/>
  <c r="B1029" i="19"/>
  <c r="G1028" i="19"/>
  <c r="I1028" i="19" s="1"/>
  <c r="D1028" i="19"/>
  <c r="C1028" i="19"/>
  <c r="B1028" i="19"/>
  <c r="G1027" i="19"/>
  <c r="J1027" i="19" s="1"/>
  <c r="D1027" i="19"/>
  <c r="C1027" i="19"/>
  <c r="B1027" i="19"/>
  <c r="J1026" i="19"/>
  <c r="H1026" i="19"/>
  <c r="G1026" i="19"/>
  <c r="D1026" i="19"/>
  <c r="C1026" i="19"/>
  <c r="B1026" i="19"/>
  <c r="H1025" i="19"/>
  <c r="G1025" i="19"/>
  <c r="J1025" i="19" s="1"/>
  <c r="D1025" i="19"/>
  <c r="C1025" i="19"/>
  <c r="B1025" i="19"/>
  <c r="I1024" i="19"/>
  <c r="G1024" i="19"/>
  <c r="H1024" i="19" s="1"/>
  <c r="D1024" i="19"/>
  <c r="C1024" i="19"/>
  <c r="B1024" i="19"/>
  <c r="I1023" i="19"/>
  <c r="G1023" i="19"/>
  <c r="H1023" i="19" s="1"/>
  <c r="D1023" i="19"/>
  <c r="C1023" i="19"/>
  <c r="B1023" i="19"/>
  <c r="J1022" i="19"/>
  <c r="G1022" i="19"/>
  <c r="H1022" i="19" s="1"/>
  <c r="D1022" i="19"/>
  <c r="C1022" i="19"/>
  <c r="B1022" i="19"/>
  <c r="J1021" i="19"/>
  <c r="H1021" i="19"/>
  <c r="G1021" i="19"/>
  <c r="D1021" i="19"/>
  <c r="C1021" i="19"/>
  <c r="B1021" i="19"/>
  <c r="G1020" i="19"/>
  <c r="J1020" i="19" s="1"/>
  <c r="D1020" i="19"/>
  <c r="C1020" i="19"/>
  <c r="B1020" i="19"/>
  <c r="H1019" i="19"/>
  <c r="G1019" i="19"/>
  <c r="I1019" i="19" s="1"/>
  <c r="D1019" i="19"/>
  <c r="C1019" i="19"/>
  <c r="B1019" i="19"/>
  <c r="H1018" i="19"/>
  <c r="G1018" i="19"/>
  <c r="I1018" i="19" s="1"/>
  <c r="D1018" i="19"/>
  <c r="C1018" i="19"/>
  <c r="B1018" i="19"/>
  <c r="G1017" i="19"/>
  <c r="J1017" i="19" s="1"/>
  <c r="D1017" i="19"/>
  <c r="C1017" i="19"/>
  <c r="B1017" i="19"/>
  <c r="J1016" i="19"/>
  <c r="H1016" i="19"/>
  <c r="G1016" i="19"/>
  <c r="D1016" i="19"/>
  <c r="C1016" i="19"/>
  <c r="B1016" i="19"/>
  <c r="H1015" i="19"/>
  <c r="G1015" i="19"/>
  <c r="J1015" i="19" s="1"/>
  <c r="D1015" i="19"/>
  <c r="C1015" i="19"/>
  <c r="B1015" i="19"/>
  <c r="J1014" i="19"/>
  <c r="G1014" i="19"/>
  <c r="H1014" i="19" s="1"/>
  <c r="D1014" i="19"/>
  <c r="C1014" i="19"/>
  <c r="B1014" i="19"/>
  <c r="G1013" i="19"/>
  <c r="J1013" i="19" s="1"/>
  <c r="D1013" i="19"/>
  <c r="C1013" i="19"/>
  <c r="B1013" i="19"/>
  <c r="J1012" i="19"/>
  <c r="G1012" i="19"/>
  <c r="H1012" i="19" s="1"/>
  <c r="D1012" i="19"/>
  <c r="C1012" i="19"/>
  <c r="B1012" i="19"/>
  <c r="J1011" i="19"/>
  <c r="H1011" i="19"/>
  <c r="G1011" i="19"/>
  <c r="D1011" i="19"/>
  <c r="C1011" i="19"/>
  <c r="B1011" i="19"/>
  <c r="G1010" i="19"/>
  <c r="I1010" i="19" s="1"/>
  <c r="D1010" i="19"/>
  <c r="C1010" i="19"/>
  <c r="B1010" i="19"/>
  <c r="H1009" i="19"/>
  <c r="G1009" i="19"/>
  <c r="J1009" i="19" s="1"/>
  <c r="D1009" i="19"/>
  <c r="C1009" i="19"/>
  <c r="B1009" i="19"/>
  <c r="G1008" i="19"/>
  <c r="J1008" i="19" s="1"/>
  <c r="D1008" i="19"/>
  <c r="C1008" i="19"/>
  <c r="B1008" i="19"/>
  <c r="G1007" i="19"/>
  <c r="I1007" i="19" s="1"/>
  <c r="D1007" i="19"/>
  <c r="C1007" i="19"/>
  <c r="B1007" i="19"/>
  <c r="I1006" i="19"/>
  <c r="H1006" i="19"/>
  <c r="G1006" i="19"/>
  <c r="D1006" i="19"/>
  <c r="C1006" i="19"/>
  <c r="B1006" i="19"/>
  <c r="H1005" i="19"/>
  <c r="G1005" i="19"/>
  <c r="I1005" i="19" s="1"/>
  <c r="D1005" i="19"/>
  <c r="C1005" i="19"/>
  <c r="B1005" i="19"/>
  <c r="I1004" i="19"/>
  <c r="G1004" i="19"/>
  <c r="H1004" i="19" s="1"/>
  <c r="D1004" i="19"/>
  <c r="C1004" i="19"/>
  <c r="B1004" i="19"/>
  <c r="J1003" i="19"/>
  <c r="H1003" i="19"/>
  <c r="G1003" i="19"/>
  <c r="D1003" i="19"/>
  <c r="C1003" i="19"/>
  <c r="B1003" i="19"/>
  <c r="J1002" i="19"/>
  <c r="G1002" i="19"/>
  <c r="H1002" i="19" s="1"/>
  <c r="D1002" i="19"/>
  <c r="C1002" i="19"/>
  <c r="B1002" i="19"/>
  <c r="J1001" i="19"/>
  <c r="H1001" i="19"/>
  <c r="G1001" i="19"/>
  <c r="D1001" i="19"/>
  <c r="C1001" i="19"/>
  <c r="B1001" i="19"/>
  <c r="I1000" i="19"/>
  <c r="H1000" i="19"/>
  <c r="G1000" i="19"/>
  <c r="D1000" i="19"/>
  <c r="C1000" i="19"/>
  <c r="B1000" i="19"/>
  <c r="H999" i="19"/>
  <c r="G999" i="19"/>
  <c r="I999" i="19" s="1"/>
  <c r="D999" i="19"/>
  <c r="C999" i="19"/>
  <c r="B999" i="19"/>
  <c r="H998" i="19"/>
  <c r="G998" i="19"/>
  <c r="J998" i="19" s="1"/>
  <c r="D998" i="19"/>
  <c r="C998" i="19"/>
  <c r="B998" i="19"/>
  <c r="G997" i="19"/>
  <c r="J997" i="19" s="1"/>
  <c r="D997" i="19"/>
  <c r="C997" i="19"/>
  <c r="B997" i="19"/>
  <c r="J996" i="19"/>
  <c r="H996" i="19"/>
  <c r="G996" i="19"/>
  <c r="D996" i="19"/>
  <c r="C996" i="19"/>
  <c r="B996" i="19"/>
  <c r="H995" i="19"/>
  <c r="G995" i="19"/>
  <c r="J995" i="19" s="1"/>
  <c r="D995" i="19"/>
  <c r="C995" i="19"/>
  <c r="B995" i="19"/>
  <c r="I994" i="19"/>
  <c r="G994" i="19"/>
  <c r="H994" i="19" s="1"/>
  <c r="D994" i="19"/>
  <c r="C994" i="19"/>
  <c r="B994" i="19"/>
  <c r="G993" i="19"/>
  <c r="J993" i="19" s="1"/>
  <c r="D993" i="19"/>
  <c r="C993" i="19"/>
  <c r="B993" i="19"/>
  <c r="J992" i="19"/>
  <c r="G992" i="19"/>
  <c r="H992" i="19" s="1"/>
  <c r="D992" i="19"/>
  <c r="C992" i="19"/>
  <c r="B992" i="19"/>
  <c r="J991" i="19"/>
  <c r="H991" i="19"/>
  <c r="G991" i="19"/>
  <c r="D991" i="19"/>
  <c r="C991" i="19"/>
  <c r="B991" i="19"/>
  <c r="J990" i="19"/>
  <c r="H990" i="19"/>
  <c r="G990" i="19"/>
  <c r="D990" i="19"/>
  <c r="C990" i="19"/>
  <c r="B990" i="19"/>
  <c r="H989" i="19"/>
  <c r="G989" i="19"/>
  <c r="J989" i="19" s="1"/>
  <c r="D989" i="19"/>
  <c r="C989" i="19"/>
  <c r="B989" i="19"/>
  <c r="G988" i="19"/>
  <c r="J988" i="19" s="1"/>
  <c r="D988" i="19"/>
  <c r="C988" i="19"/>
  <c r="B988" i="19"/>
  <c r="G987" i="19"/>
  <c r="J987" i="19" s="1"/>
  <c r="D987" i="19"/>
  <c r="C987" i="19"/>
  <c r="B987" i="19"/>
  <c r="J986" i="19"/>
  <c r="H986" i="19"/>
  <c r="G986" i="19"/>
  <c r="D986" i="19"/>
  <c r="C986" i="19"/>
  <c r="B986" i="19"/>
  <c r="H985" i="19"/>
  <c r="G985" i="19"/>
  <c r="I985" i="19" s="1"/>
  <c r="D985" i="19"/>
  <c r="C985" i="19"/>
  <c r="B985" i="19"/>
  <c r="I984" i="19"/>
  <c r="G984" i="19"/>
  <c r="H984" i="19" s="1"/>
  <c r="D984" i="19"/>
  <c r="C984" i="19"/>
  <c r="B984" i="19"/>
  <c r="J983" i="19"/>
  <c r="G983" i="19"/>
  <c r="H983" i="19" s="1"/>
  <c r="D983" i="19"/>
  <c r="C983" i="19"/>
  <c r="B983" i="19"/>
  <c r="J982" i="19"/>
  <c r="G982" i="19"/>
  <c r="H982" i="19" s="1"/>
  <c r="D982" i="19"/>
  <c r="C982" i="19"/>
  <c r="B982" i="19"/>
  <c r="J981" i="19"/>
  <c r="H981" i="19"/>
  <c r="G981" i="19"/>
  <c r="D981" i="19"/>
  <c r="C981" i="19"/>
  <c r="B981" i="19"/>
  <c r="G980" i="19"/>
  <c r="J980" i="19" s="1"/>
  <c r="D980" i="19"/>
  <c r="C980" i="19"/>
  <c r="B980" i="19"/>
  <c r="H979" i="19"/>
  <c r="G979" i="19"/>
  <c r="J979" i="19" s="1"/>
  <c r="D979" i="19"/>
  <c r="C979" i="19"/>
  <c r="B979" i="19"/>
  <c r="G978" i="19"/>
  <c r="J978" i="19" s="1"/>
  <c r="D978" i="19"/>
  <c r="C978" i="19"/>
  <c r="B978" i="19"/>
  <c r="H977" i="19"/>
  <c r="G977" i="19"/>
  <c r="I977" i="19" s="1"/>
  <c r="D977" i="19"/>
  <c r="C977" i="19"/>
  <c r="B977" i="19"/>
  <c r="J976" i="19"/>
  <c r="H976" i="19"/>
  <c r="G976" i="19"/>
  <c r="D976" i="19"/>
  <c r="C976" i="19"/>
  <c r="B976" i="19"/>
  <c r="H975" i="19"/>
  <c r="G975" i="19"/>
  <c r="J975" i="19" s="1"/>
  <c r="D975" i="19"/>
  <c r="C975" i="19"/>
  <c r="B975" i="19"/>
  <c r="J974" i="19"/>
  <c r="G974" i="19"/>
  <c r="H974" i="19" s="1"/>
  <c r="D974" i="19"/>
  <c r="C974" i="19"/>
  <c r="B974" i="19"/>
  <c r="G973" i="19"/>
  <c r="I973" i="19" s="1"/>
  <c r="D973" i="19"/>
  <c r="C973" i="19"/>
  <c r="B973" i="19"/>
  <c r="I972" i="19"/>
  <c r="G972" i="19"/>
  <c r="H972" i="19" s="1"/>
  <c r="D972" i="19"/>
  <c r="C972" i="19"/>
  <c r="B972" i="19"/>
  <c r="J971" i="19"/>
  <c r="H971" i="19"/>
  <c r="G971" i="19"/>
  <c r="D971" i="19"/>
  <c r="C971" i="19"/>
  <c r="B971" i="19"/>
  <c r="H970" i="19"/>
  <c r="G970" i="19"/>
  <c r="J970" i="19" s="1"/>
  <c r="D970" i="19"/>
  <c r="C970" i="19"/>
  <c r="B970" i="19"/>
  <c r="H969" i="19"/>
  <c r="G969" i="19"/>
  <c r="J969" i="19" s="1"/>
  <c r="D969" i="19"/>
  <c r="C969" i="19"/>
  <c r="B969" i="19"/>
  <c r="G968" i="19"/>
  <c r="I968" i="19" s="1"/>
  <c r="D968" i="19"/>
  <c r="C968" i="19"/>
  <c r="B968" i="19"/>
  <c r="G967" i="19"/>
  <c r="I967" i="19" s="1"/>
  <c r="D967" i="19"/>
  <c r="C967" i="19"/>
  <c r="B967" i="19"/>
  <c r="J966" i="19"/>
  <c r="H966" i="19"/>
  <c r="G966" i="19"/>
  <c r="D966" i="19"/>
  <c r="C966" i="19"/>
  <c r="B966" i="19"/>
  <c r="H965" i="19"/>
  <c r="G965" i="19"/>
  <c r="I965" i="19" s="1"/>
  <c r="D965" i="19"/>
  <c r="C965" i="19"/>
  <c r="B965" i="19"/>
  <c r="J964" i="19"/>
  <c r="G964" i="19"/>
  <c r="H964" i="19" s="1"/>
  <c r="D964" i="19"/>
  <c r="C964" i="19"/>
  <c r="B964" i="19"/>
  <c r="J963" i="19"/>
  <c r="H963" i="19"/>
  <c r="G963" i="19"/>
  <c r="D963" i="19"/>
  <c r="C963" i="19"/>
  <c r="B963" i="19"/>
  <c r="I962" i="19"/>
  <c r="G962" i="19"/>
  <c r="H962" i="19" s="1"/>
  <c r="D962" i="19"/>
  <c r="C962" i="19"/>
  <c r="B962" i="19"/>
  <c r="J961" i="19"/>
  <c r="H961" i="19"/>
  <c r="G961" i="19"/>
  <c r="D961" i="19"/>
  <c r="C961" i="19"/>
  <c r="B961" i="19"/>
  <c r="G960" i="19"/>
  <c r="I960" i="19" s="1"/>
  <c r="D960" i="19"/>
  <c r="C960" i="19"/>
  <c r="B960" i="19"/>
  <c r="H959" i="19"/>
  <c r="G959" i="19"/>
  <c r="I959" i="19" s="1"/>
  <c r="D959" i="19"/>
  <c r="C959" i="19"/>
  <c r="B959" i="19"/>
  <c r="H958" i="19"/>
  <c r="G958" i="19"/>
  <c r="J958" i="19" s="1"/>
  <c r="D958" i="19"/>
  <c r="C958" i="19"/>
  <c r="B958" i="19"/>
  <c r="G957" i="19"/>
  <c r="J957" i="19" s="1"/>
  <c r="D957" i="19"/>
  <c r="C957" i="19"/>
  <c r="B957" i="19"/>
  <c r="I956" i="19"/>
  <c r="H956" i="19"/>
  <c r="G956" i="19"/>
  <c r="D956" i="19"/>
  <c r="C956" i="19"/>
  <c r="B956" i="19"/>
  <c r="H955" i="19"/>
  <c r="G955" i="19"/>
  <c r="I955" i="19" s="1"/>
  <c r="D955" i="19"/>
  <c r="C955" i="19"/>
  <c r="B955" i="19"/>
  <c r="J954" i="19"/>
  <c r="G954" i="19"/>
  <c r="H954" i="19" s="1"/>
  <c r="D954" i="19"/>
  <c r="C954" i="19"/>
  <c r="B954" i="19"/>
  <c r="G953" i="19"/>
  <c r="H953" i="19" s="1"/>
  <c r="D953" i="19"/>
  <c r="C953" i="19"/>
  <c r="B953" i="19"/>
  <c r="I952" i="19"/>
  <c r="G952" i="19"/>
  <c r="H952" i="19" s="1"/>
  <c r="D952" i="19"/>
  <c r="C952" i="19"/>
  <c r="B952" i="19"/>
  <c r="J951" i="19"/>
  <c r="H951" i="19"/>
  <c r="G951" i="19"/>
  <c r="D951" i="19"/>
  <c r="C951" i="19"/>
  <c r="B951" i="19"/>
  <c r="H950" i="19"/>
  <c r="G950" i="19"/>
  <c r="I950" i="19" s="1"/>
  <c r="D950" i="19"/>
  <c r="C950" i="19"/>
  <c r="B950" i="19"/>
  <c r="H949" i="19"/>
  <c r="G949" i="19"/>
  <c r="I949" i="19" s="1"/>
  <c r="D949" i="19"/>
  <c r="C949" i="19"/>
  <c r="B949" i="19"/>
  <c r="H948" i="19"/>
  <c r="G948" i="19"/>
  <c r="I948" i="19" s="1"/>
  <c r="D948" i="19"/>
  <c r="C948" i="19"/>
  <c r="B948" i="19"/>
  <c r="G947" i="19"/>
  <c r="J947" i="19" s="1"/>
  <c r="D947" i="19"/>
  <c r="C947" i="19"/>
  <c r="B947" i="19"/>
  <c r="J946" i="19"/>
  <c r="H946" i="19"/>
  <c r="G946" i="19"/>
  <c r="D946" i="19"/>
  <c r="C946" i="19"/>
  <c r="B946" i="19"/>
  <c r="H945" i="19"/>
  <c r="G945" i="19"/>
  <c r="J945" i="19" s="1"/>
  <c r="D945" i="19"/>
  <c r="C945" i="19"/>
  <c r="B945" i="19"/>
  <c r="J944" i="19"/>
  <c r="G944" i="19"/>
  <c r="H944" i="19" s="1"/>
  <c r="D944" i="19"/>
  <c r="C944" i="19"/>
  <c r="B944" i="19"/>
  <c r="G943" i="19"/>
  <c r="J943" i="19" s="1"/>
  <c r="D943" i="19"/>
  <c r="C943" i="19"/>
  <c r="B943" i="19"/>
  <c r="I942" i="19"/>
  <c r="G942" i="19"/>
  <c r="H942" i="19" s="1"/>
  <c r="D942" i="19"/>
  <c r="C942" i="19"/>
  <c r="B942" i="19"/>
  <c r="J941" i="19"/>
  <c r="H941" i="19"/>
  <c r="G941" i="19"/>
  <c r="D941" i="19"/>
  <c r="C941" i="19"/>
  <c r="B941" i="19"/>
  <c r="J940" i="19"/>
  <c r="G940" i="19"/>
  <c r="H940" i="19" s="1"/>
  <c r="D940" i="19"/>
  <c r="C940" i="19"/>
  <c r="B940" i="19"/>
  <c r="H939" i="19"/>
  <c r="G939" i="19"/>
  <c r="I939" i="19" s="1"/>
  <c r="D939" i="19"/>
  <c r="C939" i="19"/>
  <c r="B939" i="19"/>
  <c r="H938" i="19"/>
  <c r="G938" i="19"/>
  <c r="J938" i="19" s="1"/>
  <c r="D938" i="19"/>
  <c r="C938" i="19"/>
  <c r="B938" i="19"/>
  <c r="H937" i="19"/>
  <c r="G937" i="19"/>
  <c r="I937" i="19" s="1"/>
  <c r="D937" i="19"/>
  <c r="C937" i="19"/>
  <c r="B937" i="19"/>
  <c r="J936" i="19"/>
  <c r="H936" i="19"/>
  <c r="G936" i="19"/>
  <c r="D936" i="19"/>
  <c r="C936" i="19"/>
  <c r="B936" i="19"/>
  <c r="H935" i="19"/>
  <c r="G935" i="19"/>
  <c r="J935" i="19" s="1"/>
  <c r="D935" i="19"/>
  <c r="C935" i="19"/>
  <c r="B935" i="19"/>
  <c r="I934" i="19"/>
  <c r="G934" i="19"/>
  <c r="H934" i="19" s="1"/>
  <c r="D934" i="19"/>
  <c r="C934" i="19"/>
  <c r="B934" i="19"/>
  <c r="G933" i="19"/>
  <c r="J933" i="19" s="1"/>
  <c r="D933" i="19"/>
  <c r="C933" i="19"/>
  <c r="B933" i="19"/>
  <c r="J932" i="19"/>
  <c r="G932" i="19"/>
  <c r="H932" i="19" s="1"/>
  <c r="D932" i="19"/>
  <c r="C932" i="19"/>
  <c r="B932" i="19"/>
  <c r="J931" i="19"/>
  <c r="H931" i="19"/>
  <c r="G931" i="19"/>
  <c r="D931" i="19"/>
  <c r="C931" i="19"/>
  <c r="B931" i="19"/>
  <c r="G930" i="19"/>
  <c r="H930" i="19" s="1"/>
  <c r="D930" i="19"/>
  <c r="C930" i="19"/>
  <c r="B930" i="19"/>
  <c r="H929" i="19"/>
  <c r="G929" i="19"/>
  <c r="J929" i="19" s="1"/>
  <c r="D929" i="19"/>
  <c r="C929" i="19"/>
  <c r="B929" i="19"/>
  <c r="G928" i="19"/>
  <c r="J928" i="19" s="1"/>
  <c r="D928" i="19"/>
  <c r="C928" i="19"/>
  <c r="B928" i="19"/>
  <c r="G927" i="19"/>
  <c r="J927" i="19" s="1"/>
  <c r="D927" i="19"/>
  <c r="C927" i="19"/>
  <c r="B927" i="19"/>
  <c r="J926" i="19"/>
  <c r="H926" i="19"/>
  <c r="G926" i="19"/>
  <c r="D926" i="19"/>
  <c r="C926" i="19"/>
  <c r="B926" i="19"/>
  <c r="H925" i="19"/>
  <c r="G925" i="19"/>
  <c r="J925" i="19" s="1"/>
  <c r="D925" i="19"/>
  <c r="C925" i="19"/>
  <c r="B925" i="19"/>
  <c r="J924" i="19"/>
  <c r="G924" i="19"/>
  <c r="H924" i="19" s="1"/>
  <c r="D924" i="19"/>
  <c r="C924" i="19"/>
  <c r="B924" i="19"/>
  <c r="J923" i="19"/>
  <c r="G923" i="19"/>
  <c r="H923" i="19" s="1"/>
  <c r="D923" i="19"/>
  <c r="C923" i="19"/>
  <c r="B923" i="19"/>
  <c r="I922" i="19"/>
  <c r="G922" i="19"/>
  <c r="H922" i="19" s="1"/>
  <c r="D922" i="19"/>
  <c r="C922" i="19"/>
  <c r="B922" i="19"/>
  <c r="J921" i="19"/>
  <c r="H921" i="19"/>
  <c r="G921" i="19"/>
  <c r="D921" i="19"/>
  <c r="C921" i="19"/>
  <c r="B921" i="19"/>
  <c r="G920" i="19"/>
  <c r="J920" i="19" s="1"/>
  <c r="D920" i="19"/>
  <c r="C920" i="19"/>
  <c r="B920" i="19"/>
  <c r="H919" i="19"/>
  <c r="G919" i="19"/>
  <c r="J919" i="19" s="1"/>
  <c r="D919" i="19"/>
  <c r="C919" i="19"/>
  <c r="B919" i="19"/>
  <c r="H918" i="19"/>
  <c r="G918" i="19"/>
  <c r="I918" i="19" s="1"/>
  <c r="D918" i="19"/>
  <c r="C918" i="19"/>
  <c r="B918" i="19"/>
  <c r="G917" i="19"/>
  <c r="J917" i="19" s="1"/>
  <c r="D917" i="19"/>
  <c r="C917" i="19"/>
  <c r="B917" i="19"/>
  <c r="J916" i="19"/>
  <c r="H916" i="19"/>
  <c r="G916" i="19"/>
  <c r="D916" i="19"/>
  <c r="C916" i="19"/>
  <c r="B916" i="19"/>
  <c r="H915" i="19"/>
  <c r="G915" i="19"/>
  <c r="I915" i="19" s="1"/>
  <c r="D915" i="19"/>
  <c r="C915" i="19"/>
  <c r="B915" i="19"/>
  <c r="I914" i="19"/>
  <c r="G914" i="19"/>
  <c r="H914" i="19" s="1"/>
  <c r="D914" i="19"/>
  <c r="C914" i="19"/>
  <c r="B914" i="19"/>
  <c r="G913" i="19"/>
  <c r="J913" i="19" s="1"/>
  <c r="D913" i="19"/>
  <c r="C913" i="19"/>
  <c r="B913" i="19"/>
  <c r="J912" i="19"/>
  <c r="G912" i="19"/>
  <c r="H912" i="19" s="1"/>
  <c r="D912" i="19"/>
  <c r="C912" i="19"/>
  <c r="B912" i="19"/>
  <c r="J911" i="19"/>
  <c r="H911" i="19"/>
  <c r="G911" i="19"/>
  <c r="D911" i="19"/>
  <c r="C911" i="19"/>
  <c r="B911" i="19"/>
  <c r="H910" i="19"/>
  <c r="G910" i="19"/>
  <c r="J910" i="19" s="1"/>
  <c r="D910" i="19"/>
  <c r="C910" i="19"/>
  <c r="B910" i="19"/>
  <c r="H909" i="19"/>
  <c r="G909" i="19"/>
  <c r="J909" i="19" s="1"/>
  <c r="D909" i="19"/>
  <c r="C909" i="19"/>
  <c r="B909" i="19"/>
  <c r="G908" i="19"/>
  <c r="J908" i="19" s="1"/>
  <c r="D908" i="19"/>
  <c r="C908" i="19"/>
  <c r="B908" i="19"/>
  <c r="G907" i="19"/>
  <c r="J907" i="19" s="1"/>
  <c r="D907" i="19"/>
  <c r="C907" i="19"/>
  <c r="B907" i="19"/>
  <c r="J906" i="19"/>
  <c r="H906" i="19"/>
  <c r="G906" i="19"/>
  <c r="D906" i="19"/>
  <c r="C906" i="19"/>
  <c r="B906" i="19"/>
  <c r="H905" i="19"/>
  <c r="G905" i="19"/>
  <c r="J905" i="19" s="1"/>
  <c r="D905" i="19"/>
  <c r="C905" i="19"/>
  <c r="B905" i="19"/>
  <c r="J904" i="19"/>
  <c r="G904" i="19"/>
  <c r="H904" i="19" s="1"/>
  <c r="D904" i="19"/>
  <c r="C904" i="19"/>
  <c r="B904" i="19"/>
  <c r="J903" i="19"/>
  <c r="H903" i="19"/>
  <c r="G903" i="19"/>
  <c r="D903" i="19"/>
  <c r="C903" i="19"/>
  <c r="B903" i="19"/>
  <c r="J902" i="19"/>
  <c r="G902" i="19"/>
  <c r="H902" i="19" s="1"/>
  <c r="D902" i="19"/>
  <c r="C902" i="19"/>
  <c r="B902" i="19"/>
  <c r="I901" i="19"/>
  <c r="H901" i="19"/>
  <c r="G901" i="19"/>
  <c r="D901" i="19"/>
  <c r="C901" i="19"/>
  <c r="B901" i="19"/>
  <c r="J900" i="19"/>
  <c r="H900" i="19"/>
  <c r="G900" i="19"/>
  <c r="D900" i="19"/>
  <c r="C900" i="19"/>
  <c r="B900" i="19"/>
  <c r="H899" i="19"/>
  <c r="G899" i="19"/>
  <c r="J899" i="19" s="1"/>
  <c r="D899" i="19"/>
  <c r="C899" i="19"/>
  <c r="B899" i="19"/>
  <c r="H898" i="19"/>
  <c r="G898" i="19"/>
  <c r="J898" i="19" s="1"/>
  <c r="D898" i="19"/>
  <c r="C898" i="19"/>
  <c r="B898" i="19"/>
  <c r="G897" i="19"/>
  <c r="J897" i="19" s="1"/>
  <c r="D897" i="19"/>
  <c r="C897" i="19"/>
  <c r="B897" i="19"/>
  <c r="J896" i="19"/>
  <c r="H896" i="19"/>
  <c r="G896" i="19"/>
  <c r="D896" i="19"/>
  <c r="C896" i="19"/>
  <c r="B896" i="19"/>
  <c r="H895" i="19"/>
  <c r="G895" i="19"/>
  <c r="I895" i="19" s="1"/>
  <c r="D895" i="19"/>
  <c r="C895" i="19"/>
  <c r="B895" i="19"/>
  <c r="J894" i="19"/>
  <c r="G894" i="19"/>
  <c r="H894" i="19" s="1"/>
  <c r="D894" i="19"/>
  <c r="C894" i="19"/>
  <c r="B894" i="19"/>
  <c r="G893" i="19"/>
  <c r="H893" i="19" s="1"/>
  <c r="D893" i="19"/>
  <c r="C893" i="19"/>
  <c r="B893" i="19"/>
  <c r="J892" i="19"/>
  <c r="G892" i="19"/>
  <c r="H892" i="19" s="1"/>
  <c r="D892" i="19"/>
  <c r="C892" i="19"/>
  <c r="B892" i="19"/>
  <c r="I891" i="19"/>
  <c r="H891" i="19"/>
  <c r="G891" i="19"/>
  <c r="D891" i="19"/>
  <c r="C891" i="19"/>
  <c r="B891" i="19"/>
  <c r="J890" i="19"/>
  <c r="H890" i="19"/>
  <c r="G890" i="19"/>
  <c r="D890" i="19"/>
  <c r="C890" i="19"/>
  <c r="B890" i="19"/>
  <c r="H889" i="19"/>
  <c r="G889" i="19"/>
  <c r="J889" i="19" s="1"/>
  <c r="D889" i="19"/>
  <c r="C889" i="19"/>
  <c r="B889" i="19"/>
  <c r="H888" i="19"/>
  <c r="G888" i="19"/>
  <c r="J888" i="19" s="1"/>
  <c r="D888" i="19"/>
  <c r="C888" i="19"/>
  <c r="B888" i="19"/>
  <c r="G887" i="19"/>
  <c r="J887" i="19" s="1"/>
  <c r="D887" i="19"/>
  <c r="C887" i="19"/>
  <c r="B887" i="19"/>
  <c r="J886" i="19"/>
  <c r="H886" i="19"/>
  <c r="G886" i="19"/>
  <c r="D886" i="19"/>
  <c r="C886" i="19"/>
  <c r="B886" i="19"/>
  <c r="H885" i="19"/>
  <c r="G885" i="19"/>
  <c r="J885" i="19" s="1"/>
  <c r="D885" i="19"/>
  <c r="C885" i="19"/>
  <c r="B885" i="19"/>
  <c r="J884" i="19"/>
  <c r="G884" i="19"/>
  <c r="H884" i="19" s="1"/>
  <c r="D884" i="19"/>
  <c r="C884" i="19"/>
  <c r="B884" i="19"/>
  <c r="J883" i="19"/>
  <c r="G883" i="19"/>
  <c r="H883" i="19" s="1"/>
  <c r="D883" i="19"/>
  <c r="C883" i="19"/>
  <c r="B883" i="19"/>
  <c r="I882" i="19"/>
  <c r="G882" i="19"/>
  <c r="H882" i="19" s="1"/>
  <c r="D882" i="19"/>
  <c r="C882" i="19"/>
  <c r="B882" i="19"/>
  <c r="J881" i="19"/>
  <c r="H881" i="19"/>
  <c r="G881" i="19"/>
  <c r="D881" i="19"/>
  <c r="C881" i="19"/>
  <c r="B881" i="19"/>
  <c r="G880" i="19"/>
  <c r="J880" i="19" s="1"/>
  <c r="D880" i="19"/>
  <c r="C880" i="19"/>
  <c r="B880" i="19"/>
  <c r="H879" i="19"/>
  <c r="G879" i="19"/>
  <c r="J879" i="19" s="1"/>
  <c r="D879" i="19"/>
  <c r="C879" i="19"/>
  <c r="B879" i="19"/>
  <c r="G878" i="19"/>
  <c r="I878" i="19" s="1"/>
  <c r="D878" i="19"/>
  <c r="C878" i="19"/>
  <c r="B878" i="19"/>
  <c r="H877" i="19"/>
  <c r="G877" i="19"/>
  <c r="J877" i="19" s="1"/>
  <c r="D877" i="19"/>
  <c r="C877" i="19"/>
  <c r="B877" i="19"/>
  <c r="I876" i="19"/>
  <c r="H876" i="19"/>
  <c r="G876" i="19"/>
  <c r="D876" i="19"/>
  <c r="C876" i="19"/>
  <c r="B876" i="19"/>
  <c r="H875" i="19"/>
  <c r="G875" i="19"/>
  <c r="J875" i="19" s="1"/>
  <c r="D875" i="19"/>
  <c r="C875" i="19"/>
  <c r="B875" i="19"/>
  <c r="I874" i="19"/>
  <c r="G874" i="19"/>
  <c r="H874" i="19" s="1"/>
  <c r="D874" i="19"/>
  <c r="C874" i="19"/>
  <c r="B874" i="19"/>
  <c r="G873" i="19"/>
  <c r="I873" i="19" s="1"/>
  <c r="D873" i="19"/>
  <c r="C873" i="19"/>
  <c r="B873" i="19"/>
  <c r="J872" i="19"/>
  <c r="G872" i="19"/>
  <c r="H872" i="19" s="1"/>
  <c r="D872" i="19"/>
  <c r="C872" i="19"/>
  <c r="B872" i="19"/>
  <c r="J871" i="19"/>
  <c r="H871" i="19"/>
  <c r="G871" i="19"/>
  <c r="D871" i="19"/>
  <c r="C871" i="19"/>
  <c r="B871" i="19"/>
  <c r="H870" i="19"/>
  <c r="G870" i="19"/>
  <c r="J870" i="19" s="1"/>
  <c r="D870" i="19"/>
  <c r="C870" i="19"/>
  <c r="B870" i="19"/>
  <c r="H869" i="19"/>
  <c r="G869" i="19"/>
  <c r="I869" i="19" s="1"/>
  <c r="D869" i="19"/>
  <c r="C869" i="19"/>
  <c r="B869" i="19"/>
  <c r="G868" i="19"/>
  <c r="J868" i="19" s="1"/>
  <c r="D868" i="19"/>
  <c r="C868" i="19"/>
  <c r="B868" i="19"/>
  <c r="G867" i="19"/>
  <c r="J867" i="19" s="1"/>
  <c r="D867" i="19"/>
  <c r="C867" i="19"/>
  <c r="B867" i="19"/>
  <c r="J866" i="19"/>
  <c r="H866" i="19"/>
  <c r="G866" i="19"/>
  <c r="D866" i="19"/>
  <c r="C866" i="19"/>
  <c r="B866" i="19"/>
  <c r="H865" i="19"/>
  <c r="G865" i="19"/>
  <c r="J865" i="19" s="1"/>
  <c r="D865" i="19"/>
  <c r="C865" i="19"/>
  <c r="B865" i="19"/>
  <c r="I864" i="19"/>
  <c r="G864" i="19"/>
  <c r="H864" i="19" s="1"/>
  <c r="D864" i="19"/>
  <c r="C864" i="19"/>
  <c r="B864" i="19"/>
  <c r="I863" i="19"/>
  <c r="H863" i="19"/>
  <c r="G863" i="19"/>
  <c r="D863" i="19"/>
  <c r="C863" i="19"/>
  <c r="B863" i="19"/>
  <c r="I862" i="19"/>
  <c r="G862" i="19"/>
  <c r="H862" i="19" s="1"/>
  <c r="D862" i="19"/>
  <c r="C862" i="19"/>
  <c r="B862" i="19"/>
  <c r="J861" i="19"/>
  <c r="H861" i="19"/>
  <c r="G861" i="19"/>
  <c r="D861" i="19"/>
  <c r="C861" i="19"/>
  <c r="B861" i="19"/>
  <c r="G860" i="19"/>
  <c r="J860" i="19" s="1"/>
  <c r="D860" i="19"/>
  <c r="C860" i="19"/>
  <c r="B860" i="19"/>
  <c r="H859" i="19"/>
  <c r="G859" i="19"/>
  <c r="J859" i="19" s="1"/>
  <c r="D859" i="19"/>
  <c r="C859" i="19"/>
  <c r="B859" i="19"/>
  <c r="H858" i="19"/>
  <c r="G858" i="19"/>
  <c r="J858" i="19" s="1"/>
  <c r="D858" i="19"/>
  <c r="C858" i="19"/>
  <c r="B858" i="19"/>
  <c r="G857" i="19"/>
  <c r="J857" i="19" s="1"/>
  <c r="D857" i="19"/>
  <c r="C857" i="19"/>
  <c r="B857" i="19"/>
  <c r="J856" i="19"/>
  <c r="H856" i="19"/>
  <c r="G856" i="19"/>
  <c r="D856" i="19"/>
  <c r="C856" i="19"/>
  <c r="B856" i="19"/>
  <c r="H855" i="19"/>
  <c r="G855" i="19"/>
  <c r="I855" i="19" s="1"/>
  <c r="D855" i="19"/>
  <c r="C855" i="19"/>
  <c r="B855" i="19"/>
  <c r="J854" i="19"/>
  <c r="G854" i="19"/>
  <c r="H854" i="19" s="1"/>
  <c r="D854" i="19"/>
  <c r="C854" i="19"/>
  <c r="B854" i="19"/>
  <c r="G853" i="19"/>
  <c r="H853" i="19" s="1"/>
  <c r="D853" i="19"/>
  <c r="C853" i="19"/>
  <c r="B853" i="19"/>
  <c r="I852" i="19"/>
  <c r="G852" i="19"/>
  <c r="H852" i="19" s="1"/>
  <c r="D852" i="19"/>
  <c r="C852" i="19"/>
  <c r="B852" i="19"/>
  <c r="J851" i="19"/>
  <c r="H851" i="19"/>
  <c r="G851" i="19"/>
  <c r="D851" i="19"/>
  <c r="C851" i="19"/>
  <c r="B851" i="19"/>
  <c r="H850" i="19"/>
  <c r="G850" i="19"/>
  <c r="J850" i="19" s="1"/>
  <c r="D850" i="19"/>
  <c r="C850" i="19"/>
  <c r="B850" i="19"/>
  <c r="H849" i="19"/>
  <c r="G849" i="19"/>
  <c r="J849" i="19" s="1"/>
  <c r="D849" i="19"/>
  <c r="C849" i="19"/>
  <c r="B849" i="19"/>
  <c r="H848" i="19"/>
  <c r="G848" i="19"/>
  <c r="J848" i="19" s="1"/>
  <c r="D848" i="19"/>
  <c r="C848" i="19"/>
  <c r="B848" i="19"/>
  <c r="G847" i="19"/>
  <c r="J847" i="19" s="1"/>
  <c r="D847" i="19"/>
  <c r="C847" i="19"/>
  <c r="B847" i="19"/>
  <c r="J846" i="19"/>
  <c r="H846" i="19"/>
  <c r="G846" i="19"/>
  <c r="D846" i="19"/>
  <c r="C846" i="19"/>
  <c r="B846" i="19"/>
  <c r="H845" i="19"/>
  <c r="G845" i="19"/>
  <c r="J845" i="19" s="1"/>
  <c r="D845" i="19"/>
  <c r="C845" i="19"/>
  <c r="B845" i="19"/>
  <c r="J844" i="19"/>
  <c r="G844" i="19"/>
  <c r="H844" i="19" s="1"/>
  <c r="D844" i="19"/>
  <c r="C844" i="19"/>
  <c r="B844" i="19"/>
  <c r="G843" i="19"/>
  <c r="J843" i="19" s="1"/>
  <c r="D843" i="19"/>
  <c r="C843" i="19"/>
  <c r="B843" i="19"/>
  <c r="J842" i="19"/>
  <c r="G842" i="19"/>
  <c r="H842" i="19" s="1"/>
  <c r="D842" i="19"/>
  <c r="C842" i="19"/>
  <c r="B842" i="19"/>
  <c r="J841" i="19"/>
  <c r="H841" i="19"/>
  <c r="G841" i="19"/>
  <c r="D841" i="19"/>
  <c r="C841" i="19"/>
  <c r="B841" i="19"/>
  <c r="J840" i="19"/>
  <c r="H840" i="19"/>
  <c r="G840" i="19"/>
  <c r="D840" i="19"/>
  <c r="C840" i="19"/>
  <c r="B840" i="19"/>
  <c r="H839" i="19"/>
  <c r="G839" i="19"/>
  <c r="J839" i="19" s="1"/>
  <c r="D839" i="19"/>
  <c r="C839" i="19"/>
  <c r="B839" i="19"/>
  <c r="H838" i="19"/>
  <c r="G838" i="19"/>
  <c r="J838" i="19" s="1"/>
  <c r="D838" i="19"/>
  <c r="C838" i="19"/>
  <c r="B838" i="19"/>
  <c r="H837" i="19"/>
  <c r="G837" i="19"/>
  <c r="I837" i="19" s="1"/>
  <c r="D837" i="19"/>
  <c r="C837" i="19"/>
  <c r="B837" i="19"/>
  <c r="J836" i="19"/>
  <c r="H836" i="19"/>
  <c r="G836" i="19"/>
  <c r="D836" i="19"/>
  <c r="C836" i="19"/>
  <c r="B836" i="19"/>
  <c r="H835" i="19"/>
  <c r="G835" i="19"/>
  <c r="J835" i="19" s="1"/>
  <c r="D835" i="19"/>
  <c r="C835" i="19"/>
  <c r="B835" i="19"/>
  <c r="I834" i="19"/>
  <c r="G834" i="19"/>
  <c r="H834" i="19" s="1"/>
  <c r="D834" i="19"/>
  <c r="C834" i="19"/>
  <c r="B834" i="19"/>
  <c r="G833" i="19"/>
  <c r="J833" i="19" s="1"/>
  <c r="D833" i="19"/>
  <c r="C833" i="19"/>
  <c r="B833" i="19"/>
  <c r="J832" i="19"/>
  <c r="G832" i="19"/>
  <c r="H832" i="19" s="1"/>
  <c r="D832" i="19"/>
  <c r="C832" i="19"/>
  <c r="B832" i="19"/>
  <c r="I831" i="19"/>
  <c r="H831" i="19"/>
  <c r="G831" i="19"/>
  <c r="D831" i="19"/>
  <c r="C831" i="19"/>
  <c r="B831" i="19"/>
  <c r="G830" i="19"/>
  <c r="H830" i="19" s="1"/>
  <c r="D830" i="19"/>
  <c r="C830" i="19"/>
  <c r="B830" i="19"/>
  <c r="H829" i="19"/>
  <c r="G829" i="19"/>
  <c r="J829" i="19" s="1"/>
  <c r="D829" i="19"/>
  <c r="C829" i="19"/>
  <c r="B829" i="19"/>
  <c r="G828" i="19"/>
  <c r="J828" i="19" s="1"/>
  <c r="D828" i="19"/>
  <c r="C828" i="19"/>
  <c r="B828" i="19"/>
  <c r="G827" i="19"/>
  <c r="J827" i="19" s="1"/>
  <c r="D827" i="19"/>
  <c r="C827" i="19"/>
  <c r="B827" i="19"/>
  <c r="J826" i="19"/>
  <c r="H826" i="19"/>
  <c r="G826" i="19"/>
  <c r="D826" i="19"/>
  <c r="C826" i="19"/>
  <c r="B826" i="19"/>
  <c r="H825" i="19"/>
  <c r="G825" i="19"/>
  <c r="J825" i="19" s="1"/>
  <c r="D825" i="19"/>
  <c r="C825" i="19"/>
  <c r="B825" i="19"/>
  <c r="J824" i="19"/>
  <c r="G824" i="19"/>
  <c r="H824" i="19" s="1"/>
  <c r="D824" i="19"/>
  <c r="C824" i="19"/>
  <c r="B824" i="19"/>
  <c r="J823" i="19"/>
  <c r="G823" i="19"/>
  <c r="H823" i="19" s="1"/>
  <c r="D823" i="19"/>
  <c r="C823" i="19"/>
  <c r="B823" i="19"/>
  <c r="J822" i="19"/>
  <c r="G822" i="19"/>
  <c r="H822" i="19" s="1"/>
  <c r="D822" i="19"/>
  <c r="C822" i="19"/>
  <c r="B822" i="19"/>
  <c r="J821" i="19"/>
  <c r="H821" i="19"/>
  <c r="G821" i="19"/>
  <c r="D821" i="19"/>
  <c r="C821" i="19"/>
  <c r="B821" i="19"/>
  <c r="G820" i="19"/>
  <c r="J820" i="19" s="1"/>
  <c r="D820" i="19"/>
  <c r="C820" i="19"/>
  <c r="B820" i="19"/>
  <c r="H819" i="19"/>
  <c r="G819" i="19"/>
  <c r="J819" i="19" s="1"/>
  <c r="D819" i="19"/>
  <c r="C819" i="19"/>
  <c r="B819" i="19"/>
  <c r="H818" i="19"/>
  <c r="G818" i="19"/>
  <c r="J818" i="19" s="1"/>
  <c r="D818" i="19"/>
  <c r="C818" i="19"/>
  <c r="B818" i="19"/>
  <c r="G817" i="19"/>
  <c r="J817" i="19" s="1"/>
  <c r="D817" i="19"/>
  <c r="C817" i="19"/>
  <c r="B817" i="19"/>
  <c r="J816" i="19"/>
  <c r="H816" i="19"/>
  <c r="G816" i="19"/>
  <c r="D816" i="19"/>
  <c r="C816" i="19"/>
  <c r="B816" i="19"/>
  <c r="H815" i="19"/>
  <c r="G815" i="19"/>
  <c r="J815" i="19" s="1"/>
  <c r="D815" i="19"/>
  <c r="C815" i="19"/>
  <c r="B815" i="19"/>
  <c r="J814" i="19"/>
  <c r="G814" i="19"/>
  <c r="H814" i="19" s="1"/>
  <c r="D814" i="19"/>
  <c r="C814" i="19"/>
  <c r="B814" i="19"/>
  <c r="G813" i="19"/>
  <c r="J813" i="19" s="1"/>
  <c r="D813" i="19"/>
  <c r="C813" i="19"/>
  <c r="B813" i="19"/>
  <c r="J812" i="19"/>
  <c r="G812" i="19"/>
  <c r="H812" i="19" s="1"/>
  <c r="D812" i="19"/>
  <c r="C812" i="19"/>
  <c r="B812" i="19"/>
  <c r="J811" i="19"/>
  <c r="H811" i="19"/>
  <c r="G811" i="19"/>
  <c r="D811" i="19"/>
  <c r="C811" i="19"/>
  <c r="B811" i="19"/>
  <c r="H810" i="19"/>
  <c r="G810" i="19"/>
  <c r="J810" i="19" s="1"/>
  <c r="D810" i="19"/>
  <c r="C810" i="19"/>
  <c r="B810" i="19"/>
  <c r="H809" i="19"/>
  <c r="G809" i="19"/>
  <c r="J809" i="19" s="1"/>
  <c r="D809" i="19"/>
  <c r="C809" i="19"/>
  <c r="B809" i="19"/>
  <c r="G808" i="19"/>
  <c r="J808" i="19" s="1"/>
  <c r="D808" i="19"/>
  <c r="C808" i="19"/>
  <c r="B808" i="19"/>
  <c r="G807" i="19"/>
  <c r="J807" i="19" s="1"/>
  <c r="D807" i="19"/>
  <c r="C807" i="19"/>
  <c r="B807" i="19"/>
  <c r="J806" i="19"/>
  <c r="H806" i="19"/>
  <c r="G806" i="19"/>
  <c r="D806" i="19"/>
  <c r="C806" i="19"/>
  <c r="B806" i="19"/>
  <c r="H805" i="19"/>
  <c r="G805" i="19"/>
  <c r="J805" i="19" s="1"/>
  <c r="D805" i="19"/>
  <c r="C805" i="19"/>
  <c r="B805" i="19"/>
  <c r="J804" i="19"/>
  <c r="G804" i="19"/>
  <c r="H804" i="19" s="1"/>
  <c r="D804" i="19"/>
  <c r="C804" i="19"/>
  <c r="B804" i="19"/>
  <c r="J803" i="19"/>
  <c r="H803" i="19"/>
  <c r="G803" i="19"/>
  <c r="D803" i="19"/>
  <c r="C803" i="19"/>
  <c r="B803" i="19"/>
  <c r="I802" i="19"/>
  <c r="G802" i="19"/>
  <c r="H802" i="19" s="1"/>
  <c r="D802" i="19"/>
  <c r="C802" i="19"/>
  <c r="B802" i="19"/>
  <c r="J801" i="19"/>
  <c r="H801" i="19"/>
  <c r="G801" i="19"/>
  <c r="D801" i="19"/>
  <c r="C801" i="19"/>
  <c r="B801" i="19"/>
  <c r="J800" i="19"/>
  <c r="H800" i="19"/>
  <c r="G800" i="19"/>
  <c r="D800" i="19"/>
  <c r="C800" i="19"/>
  <c r="B800" i="19"/>
  <c r="H799" i="19"/>
  <c r="G799" i="19"/>
  <c r="J799" i="19" s="1"/>
  <c r="D799" i="19"/>
  <c r="C799" i="19"/>
  <c r="B799" i="19"/>
  <c r="H798" i="19"/>
  <c r="G798" i="19"/>
  <c r="I798" i="19" s="1"/>
  <c r="D798" i="19"/>
  <c r="C798" i="19"/>
  <c r="B798" i="19"/>
  <c r="G797" i="19"/>
  <c r="J797" i="19" s="1"/>
  <c r="D797" i="19"/>
  <c r="C797" i="19"/>
  <c r="B797" i="19"/>
  <c r="J796" i="19"/>
  <c r="H796" i="19"/>
  <c r="G796" i="19"/>
  <c r="D796" i="19"/>
  <c r="C796" i="19"/>
  <c r="B796" i="19"/>
  <c r="H795" i="19"/>
  <c r="G795" i="19"/>
  <c r="J795" i="19" s="1"/>
  <c r="D795" i="19"/>
  <c r="C795" i="19"/>
  <c r="B795" i="19"/>
  <c r="J794" i="19"/>
  <c r="G794" i="19"/>
  <c r="H794" i="19" s="1"/>
  <c r="D794" i="19"/>
  <c r="C794" i="19"/>
  <c r="B794" i="19"/>
  <c r="G793" i="19"/>
  <c r="J793" i="19" s="1"/>
  <c r="D793" i="19"/>
  <c r="C793" i="19"/>
  <c r="B793" i="19"/>
  <c r="J792" i="19"/>
  <c r="G792" i="19"/>
  <c r="H792" i="19" s="1"/>
  <c r="D792" i="19"/>
  <c r="C792" i="19"/>
  <c r="B792" i="19"/>
  <c r="G791" i="19"/>
  <c r="J791" i="19" s="1"/>
  <c r="D791" i="19"/>
  <c r="C791" i="19"/>
  <c r="B791" i="19"/>
  <c r="J790" i="19"/>
  <c r="H790" i="19"/>
  <c r="G790" i="19"/>
  <c r="D790" i="19"/>
  <c r="C790" i="19"/>
  <c r="B790" i="19"/>
  <c r="H789" i="19"/>
  <c r="G789" i="19"/>
  <c r="J789" i="19" s="1"/>
  <c r="D789" i="19"/>
  <c r="C789" i="19"/>
  <c r="B789" i="19"/>
  <c r="H788" i="19"/>
  <c r="G788" i="19"/>
  <c r="J788" i="19" s="1"/>
  <c r="D788" i="19"/>
  <c r="C788" i="19"/>
  <c r="B788" i="19"/>
  <c r="G787" i="19"/>
  <c r="J787" i="19" s="1"/>
  <c r="D787" i="19"/>
  <c r="C787" i="19"/>
  <c r="B787" i="19"/>
  <c r="J786" i="19"/>
  <c r="H786" i="19"/>
  <c r="G786" i="19"/>
  <c r="D786" i="19"/>
  <c r="C786" i="19"/>
  <c r="B786" i="19"/>
  <c r="H785" i="19"/>
  <c r="G785" i="19"/>
  <c r="J785" i="19" s="1"/>
  <c r="D785" i="19"/>
  <c r="C785" i="19"/>
  <c r="B785" i="19"/>
  <c r="J784" i="19"/>
  <c r="G784" i="19"/>
  <c r="H784" i="19" s="1"/>
  <c r="D784" i="19"/>
  <c r="C784" i="19"/>
  <c r="B784" i="19"/>
  <c r="G783" i="19"/>
  <c r="J783" i="19" s="1"/>
  <c r="D783" i="19"/>
  <c r="C783" i="19"/>
  <c r="B783" i="19"/>
  <c r="J782" i="19"/>
  <c r="G782" i="19"/>
  <c r="H782" i="19" s="1"/>
  <c r="D782" i="19"/>
  <c r="C782" i="19"/>
  <c r="B782" i="19"/>
  <c r="H781" i="19"/>
  <c r="G781" i="19"/>
  <c r="J781" i="19" s="1"/>
  <c r="D781" i="19"/>
  <c r="C781" i="19"/>
  <c r="B781" i="19"/>
  <c r="G780" i="19"/>
  <c r="J780" i="19" s="1"/>
  <c r="D780" i="19"/>
  <c r="C780" i="19"/>
  <c r="B780" i="19"/>
  <c r="H779" i="19"/>
  <c r="G779" i="19"/>
  <c r="J779" i="19" s="1"/>
  <c r="D779" i="19"/>
  <c r="C779" i="19"/>
  <c r="B779" i="19"/>
  <c r="G778" i="19"/>
  <c r="J778" i="19" s="1"/>
  <c r="D778" i="19"/>
  <c r="C778" i="19"/>
  <c r="B778" i="19"/>
  <c r="H777" i="19"/>
  <c r="G777" i="19"/>
  <c r="J777" i="19" s="1"/>
  <c r="D777" i="19"/>
  <c r="C777" i="19"/>
  <c r="B777" i="19"/>
  <c r="J776" i="19"/>
  <c r="H776" i="19"/>
  <c r="G776" i="19"/>
  <c r="D776" i="19"/>
  <c r="C776" i="19"/>
  <c r="B776" i="19"/>
  <c r="H775" i="19"/>
  <c r="G775" i="19"/>
  <c r="J775" i="19" s="1"/>
  <c r="D775" i="19"/>
  <c r="C775" i="19"/>
  <c r="B775" i="19"/>
  <c r="J774" i="19"/>
  <c r="G774" i="19"/>
  <c r="H774" i="19" s="1"/>
  <c r="D774" i="19"/>
  <c r="C774" i="19"/>
  <c r="B774" i="19"/>
  <c r="G773" i="19"/>
  <c r="J773" i="19" s="1"/>
  <c r="D773" i="19"/>
  <c r="C773" i="19"/>
  <c r="B773" i="19"/>
  <c r="I772" i="19"/>
  <c r="G772" i="19"/>
  <c r="H772" i="19" s="1"/>
  <c r="D772" i="19"/>
  <c r="C772" i="19"/>
  <c r="B772" i="19"/>
  <c r="G771" i="19"/>
  <c r="J771" i="19" s="1"/>
  <c r="D771" i="19"/>
  <c r="C771" i="19"/>
  <c r="B771" i="19"/>
  <c r="H770" i="19"/>
  <c r="G770" i="19"/>
  <c r="J770" i="19" s="1"/>
  <c r="D770" i="19"/>
  <c r="C770" i="19"/>
  <c r="B770" i="19"/>
  <c r="G769" i="19"/>
  <c r="J769" i="19" s="1"/>
  <c r="D769" i="19"/>
  <c r="C769" i="19"/>
  <c r="B769" i="19"/>
  <c r="G768" i="19"/>
  <c r="I768" i="19" s="1"/>
  <c r="D768" i="19"/>
  <c r="C768" i="19"/>
  <c r="B768" i="19"/>
  <c r="G767" i="19"/>
  <c r="J767" i="19" s="1"/>
  <c r="D767" i="19"/>
  <c r="C767" i="19"/>
  <c r="B767" i="19"/>
  <c r="J766" i="19"/>
  <c r="H766" i="19"/>
  <c r="G766" i="19"/>
  <c r="D766" i="19"/>
  <c r="C766" i="19"/>
  <c r="B766" i="19"/>
  <c r="G765" i="19"/>
  <c r="J765" i="19" s="1"/>
  <c r="D765" i="19"/>
  <c r="C765" i="19"/>
  <c r="B765" i="19"/>
  <c r="J764" i="19"/>
  <c r="G764" i="19"/>
  <c r="H764" i="19" s="1"/>
  <c r="D764" i="19"/>
  <c r="C764" i="19"/>
  <c r="B764" i="19"/>
  <c r="J763" i="19"/>
  <c r="H763" i="19"/>
  <c r="G763" i="19"/>
  <c r="D763" i="19"/>
  <c r="C763" i="19"/>
  <c r="B763" i="19"/>
  <c r="G762" i="19"/>
  <c r="D762" i="19"/>
  <c r="C762" i="19"/>
  <c r="B762" i="19"/>
  <c r="J761" i="19"/>
  <c r="H761" i="19"/>
  <c r="G761" i="19"/>
  <c r="D761" i="19"/>
  <c r="C761" i="19"/>
  <c r="B761" i="19"/>
  <c r="G760" i="19"/>
  <c r="J760" i="19" s="1"/>
  <c r="D760" i="19"/>
  <c r="C760" i="19"/>
  <c r="B760" i="19"/>
  <c r="I759" i="19"/>
  <c r="H759" i="19"/>
  <c r="G759" i="19"/>
  <c r="D759" i="19"/>
  <c r="C759" i="19"/>
  <c r="B759" i="19"/>
  <c r="G758" i="19"/>
  <c r="J758" i="19" s="1"/>
  <c r="D758" i="19"/>
  <c r="C758" i="19"/>
  <c r="B758" i="19"/>
  <c r="J757" i="19"/>
  <c r="H757" i="19"/>
  <c r="G757" i="19"/>
  <c r="D757" i="19"/>
  <c r="C757" i="19"/>
  <c r="B757" i="19"/>
  <c r="G756" i="19"/>
  <c r="D756" i="19"/>
  <c r="C756" i="19"/>
  <c r="B756" i="19"/>
  <c r="I755" i="19"/>
  <c r="H755" i="19"/>
  <c r="G755" i="19"/>
  <c r="D755" i="19"/>
  <c r="C755" i="19"/>
  <c r="B755" i="19"/>
  <c r="G754" i="19"/>
  <c r="D754" i="19"/>
  <c r="C754" i="19"/>
  <c r="B754" i="19"/>
  <c r="J753" i="19"/>
  <c r="H753" i="19"/>
  <c r="G753" i="19"/>
  <c r="D753" i="19"/>
  <c r="C753" i="19"/>
  <c r="B753" i="19"/>
  <c r="G752" i="19"/>
  <c r="D752" i="19"/>
  <c r="C752" i="19"/>
  <c r="B752" i="19"/>
  <c r="J751" i="19"/>
  <c r="H751" i="19"/>
  <c r="G751" i="19"/>
  <c r="D751" i="19"/>
  <c r="C751" i="19"/>
  <c r="B751" i="19"/>
  <c r="H750" i="19"/>
  <c r="G750" i="19"/>
  <c r="J750" i="19" s="1"/>
  <c r="D750" i="19"/>
  <c r="C750" i="19"/>
  <c r="B750" i="19"/>
  <c r="I749" i="19"/>
  <c r="H749" i="19"/>
  <c r="G749" i="19"/>
  <c r="D749" i="19"/>
  <c r="C749" i="19"/>
  <c r="B749" i="19"/>
  <c r="H748" i="19"/>
  <c r="G748" i="19"/>
  <c r="J748" i="19" s="1"/>
  <c r="D748" i="19"/>
  <c r="C748" i="19"/>
  <c r="B748" i="19"/>
  <c r="G747" i="19"/>
  <c r="J747" i="19" s="1"/>
  <c r="D747" i="19"/>
  <c r="C747" i="19"/>
  <c r="B747" i="19"/>
  <c r="G746" i="19"/>
  <c r="D746" i="19"/>
  <c r="C746" i="19"/>
  <c r="B746" i="19"/>
  <c r="G745" i="19"/>
  <c r="H745" i="19" s="1"/>
  <c r="D745" i="19"/>
  <c r="C745" i="19"/>
  <c r="B745" i="19"/>
  <c r="G744" i="19"/>
  <c r="D744" i="19"/>
  <c r="C744" i="19"/>
  <c r="B744" i="19"/>
  <c r="J743" i="19"/>
  <c r="H743" i="19"/>
  <c r="G743" i="19"/>
  <c r="D743" i="19"/>
  <c r="C743" i="19"/>
  <c r="B743" i="19"/>
  <c r="G742" i="19"/>
  <c r="D742" i="19"/>
  <c r="C742" i="19"/>
  <c r="B742" i="19"/>
  <c r="I741" i="19"/>
  <c r="H741" i="19"/>
  <c r="G741" i="19"/>
  <c r="D741" i="19"/>
  <c r="C741" i="19"/>
  <c r="B741" i="19"/>
  <c r="J740" i="19"/>
  <c r="H740" i="19"/>
  <c r="G740" i="19"/>
  <c r="D740" i="19"/>
  <c r="C740" i="19"/>
  <c r="B740" i="19"/>
  <c r="J739" i="19"/>
  <c r="H739" i="19"/>
  <c r="G739" i="19"/>
  <c r="D739" i="19"/>
  <c r="C739" i="19"/>
  <c r="B739" i="19"/>
  <c r="G738" i="19"/>
  <c r="J738" i="19" s="1"/>
  <c r="D738" i="19"/>
  <c r="C738" i="19"/>
  <c r="B738" i="19"/>
  <c r="H737" i="19"/>
  <c r="G737" i="19"/>
  <c r="I737" i="19" s="1"/>
  <c r="D737" i="19"/>
  <c r="C737" i="19"/>
  <c r="B737" i="19"/>
  <c r="G736" i="19"/>
  <c r="D736" i="19"/>
  <c r="C736" i="19"/>
  <c r="B736" i="19"/>
  <c r="G735" i="19"/>
  <c r="J735" i="19" s="1"/>
  <c r="D735" i="19"/>
  <c r="C735" i="19"/>
  <c r="B735" i="19"/>
  <c r="G734" i="19"/>
  <c r="D734" i="19"/>
  <c r="C734" i="19"/>
  <c r="B734" i="19"/>
  <c r="J733" i="19"/>
  <c r="H733" i="19"/>
  <c r="G733" i="19"/>
  <c r="D733" i="19"/>
  <c r="C733" i="19"/>
  <c r="B733" i="19"/>
  <c r="G732" i="19"/>
  <c r="D732" i="19"/>
  <c r="C732" i="19"/>
  <c r="B732" i="19"/>
  <c r="J731" i="19"/>
  <c r="H731" i="19"/>
  <c r="G731" i="19"/>
  <c r="D731" i="19"/>
  <c r="C731" i="19"/>
  <c r="B731" i="19"/>
  <c r="G730" i="19"/>
  <c r="H730" i="19" s="1"/>
  <c r="D730" i="19"/>
  <c r="C730" i="19"/>
  <c r="B730" i="19"/>
  <c r="J729" i="19"/>
  <c r="H729" i="19"/>
  <c r="G729" i="19"/>
  <c r="D729" i="19"/>
  <c r="C729" i="19"/>
  <c r="B729" i="19"/>
  <c r="H728" i="19"/>
  <c r="G728" i="19"/>
  <c r="I728" i="19" s="1"/>
  <c r="D728" i="19"/>
  <c r="C728" i="19"/>
  <c r="B728" i="19"/>
  <c r="G727" i="19"/>
  <c r="J727" i="19" s="1"/>
  <c r="D727" i="19"/>
  <c r="C727" i="19"/>
  <c r="B727" i="19"/>
  <c r="G726" i="19"/>
  <c r="D726" i="19"/>
  <c r="C726" i="19"/>
  <c r="B726" i="19"/>
  <c r="H725" i="19"/>
  <c r="G725" i="19"/>
  <c r="J725" i="19" s="1"/>
  <c r="D725" i="19"/>
  <c r="C725" i="19"/>
  <c r="B725" i="19"/>
  <c r="G724" i="19"/>
  <c r="D724" i="19"/>
  <c r="C724" i="19"/>
  <c r="B724" i="19"/>
  <c r="J723" i="19"/>
  <c r="H723" i="19"/>
  <c r="G723" i="19"/>
  <c r="D723" i="19"/>
  <c r="C723" i="19"/>
  <c r="B723" i="19"/>
  <c r="G722" i="19"/>
  <c r="D722" i="19"/>
  <c r="C722" i="19"/>
  <c r="B722" i="19"/>
  <c r="J721" i="19"/>
  <c r="H721" i="19"/>
  <c r="G721" i="19"/>
  <c r="D721" i="19"/>
  <c r="C721" i="19"/>
  <c r="B721" i="19"/>
  <c r="G720" i="19"/>
  <c r="J720" i="19" s="1"/>
  <c r="D720" i="19"/>
  <c r="C720" i="19"/>
  <c r="B720" i="19"/>
  <c r="J719" i="19"/>
  <c r="H719" i="19"/>
  <c r="G719" i="19"/>
  <c r="D719" i="19"/>
  <c r="C719" i="19"/>
  <c r="B719" i="19"/>
  <c r="J718" i="19"/>
  <c r="H718" i="19"/>
  <c r="G718" i="19"/>
  <c r="D718" i="19"/>
  <c r="C718" i="19"/>
  <c r="B718" i="19"/>
  <c r="H717" i="19"/>
  <c r="G717" i="19"/>
  <c r="J717" i="19" s="1"/>
  <c r="D717" i="19"/>
  <c r="C717" i="19"/>
  <c r="B717" i="19"/>
  <c r="G716" i="19"/>
  <c r="D716" i="19"/>
  <c r="C716" i="19"/>
  <c r="B716" i="19"/>
  <c r="J715" i="19"/>
  <c r="H715" i="19"/>
  <c r="G715" i="19"/>
  <c r="D715" i="19"/>
  <c r="C715" i="19"/>
  <c r="B715" i="19"/>
  <c r="G714" i="19"/>
  <c r="D714" i="19"/>
  <c r="C714" i="19"/>
  <c r="B714" i="19"/>
  <c r="I713" i="19"/>
  <c r="H713" i="19"/>
  <c r="G713" i="19"/>
  <c r="D713" i="19"/>
  <c r="C713" i="19"/>
  <c r="B713" i="19"/>
  <c r="G712" i="19"/>
  <c r="D712" i="19"/>
  <c r="C712" i="19"/>
  <c r="B712" i="19"/>
  <c r="I711" i="19"/>
  <c r="H711" i="19"/>
  <c r="G711" i="19"/>
  <c r="D711" i="19"/>
  <c r="C711" i="19"/>
  <c r="B711" i="19"/>
  <c r="H710" i="19"/>
  <c r="G710" i="19"/>
  <c r="J710" i="19" s="1"/>
  <c r="D710" i="19"/>
  <c r="C710" i="19"/>
  <c r="B710" i="19"/>
  <c r="J709" i="19"/>
  <c r="H709" i="19"/>
  <c r="G709" i="19"/>
  <c r="D709" i="19"/>
  <c r="C709" i="19"/>
  <c r="B709" i="19"/>
  <c r="G708" i="19"/>
  <c r="H708" i="19" s="1"/>
  <c r="D708" i="19"/>
  <c r="C708" i="19"/>
  <c r="B708" i="19"/>
  <c r="J707" i="19"/>
  <c r="H707" i="19"/>
  <c r="G707" i="19"/>
  <c r="D707" i="19"/>
  <c r="C707" i="19"/>
  <c r="B707" i="19"/>
  <c r="G706" i="19"/>
  <c r="D706" i="19"/>
  <c r="C706" i="19"/>
  <c r="B706" i="19"/>
  <c r="J705" i="19"/>
  <c r="H705" i="19"/>
  <c r="G705" i="19"/>
  <c r="D705" i="19"/>
  <c r="C705" i="19"/>
  <c r="B705" i="19"/>
  <c r="G704" i="19"/>
  <c r="D704" i="19"/>
  <c r="C704" i="19"/>
  <c r="B704" i="19"/>
  <c r="J703" i="19"/>
  <c r="H703" i="19"/>
  <c r="G703" i="19"/>
  <c r="D703" i="19"/>
  <c r="C703" i="19"/>
  <c r="B703" i="19"/>
  <c r="G702" i="19"/>
  <c r="D702" i="19"/>
  <c r="C702" i="19"/>
  <c r="B702" i="19"/>
  <c r="J701" i="19"/>
  <c r="H701" i="19"/>
  <c r="G701" i="19"/>
  <c r="D701" i="19"/>
  <c r="C701" i="19"/>
  <c r="B701" i="19"/>
  <c r="J700" i="19"/>
  <c r="H700" i="19"/>
  <c r="G700" i="19"/>
  <c r="D700" i="19"/>
  <c r="C700" i="19"/>
  <c r="B700" i="19"/>
  <c r="J699" i="19"/>
  <c r="H699" i="19"/>
  <c r="G699" i="19"/>
  <c r="D699" i="19"/>
  <c r="C699" i="19"/>
  <c r="B699" i="19"/>
  <c r="G698" i="19"/>
  <c r="J698" i="19" s="1"/>
  <c r="D698" i="19"/>
  <c r="C698" i="19"/>
  <c r="B698" i="19"/>
  <c r="G697" i="19"/>
  <c r="H697" i="19" s="1"/>
  <c r="D697" i="19"/>
  <c r="C697" i="19"/>
  <c r="B697" i="19"/>
  <c r="H696" i="19"/>
  <c r="G696" i="19"/>
  <c r="I696" i="19" s="1"/>
  <c r="K696" i="19" s="1"/>
  <c r="D696" i="19"/>
  <c r="C696" i="19"/>
  <c r="B696" i="19"/>
  <c r="G695" i="19"/>
  <c r="J695" i="19" s="1"/>
  <c r="D695" i="19"/>
  <c r="C695" i="19"/>
  <c r="B695" i="19"/>
  <c r="H694" i="19"/>
  <c r="G694" i="19"/>
  <c r="J694" i="19" s="1"/>
  <c r="D694" i="19"/>
  <c r="C694" i="19"/>
  <c r="B694" i="19"/>
  <c r="J693" i="19"/>
  <c r="H693" i="19"/>
  <c r="G693" i="19"/>
  <c r="D693" i="19"/>
  <c r="C693" i="19"/>
  <c r="B693" i="19"/>
  <c r="G692" i="19"/>
  <c r="J692" i="19" s="1"/>
  <c r="D692" i="19"/>
  <c r="C692" i="19"/>
  <c r="B692" i="19"/>
  <c r="J691" i="19"/>
  <c r="G691" i="19"/>
  <c r="H691" i="19" s="1"/>
  <c r="D691" i="19"/>
  <c r="C691" i="19"/>
  <c r="B691" i="19"/>
  <c r="G690" i="19"/>
  <c r="J690" i="19" s="1"/>
  <c r="D690" i="19"/>
  <c r="C690" i="19"/>
  <c r="B690" i="19"/>
  <c r="J689" i="19"/>
  <c r="G689" i="19"/>
  <c r="H689" i="19" s="1"/>
  <c r="D689" i="19"/>
  <c r="C689" i="19"/>
  <c r="B689" i="19"/>
  <c r="G688" i="19"/>
  <c r="J688" i="19" s="1"/>
  <c r="D688" i="19"/>
  <c r="C688" i="19"/>
  <c r="B688" i="19"/>
  <c r="G687" i="19"/>
  <c r="H687" i="19" s="1"/>
  <c r="D687" i="19"/>
  <c r="C687" i="19"/>
  <c r="B687" i="19"/>
  <c r="G686" i="19"/>
  <c r="J686" i="19" s="1"/>
  <c r="D686" i="19"/>
  <c r="C686" i="19"/>
  <c r="B686" i="19"/>
  <c r="J685" i="19"/>
  <c r="H685" i="19"/>
  <c r="G685" i="19"/>
  <c r="D685" i="19"/>
  <c r="C685" i="19"/>
  <c r="B685" i="19"/>
  <c r="G684" i="19"/>
  <c r="I684" i="19" s="1"/>
  <c r="D684" i="19"/>
  <c r="C684" i="19"/>
  <c r="B684" i="19"/>
  <c r="J683" i="19"/>
  <c r="H683" i="19"/>
  <c r="G683" i="19"/>
  <c r="D683" i="19"/>
  <c r="C683" i="19"/>
  <c r="B683" i="19"/>
  <c r="H682" i="19"/>
  <c r="G682" i="19"/>
  <c r="J682" i="19" s="1"/>
  <c r="D682" i="19"/>
  <c r="C682" i="19"/>
  <c r="B682" i="19"/>
  <c r="J681" i="19"/>
  <c r="G681" i="19"/>
  <c r="H681" i="19" s="1"/>
  <c r="D681" i="19"/>
  <c r="C681" i="19"/>
  <c r="B681" i="19"/>
  <c r="G680" i="19"/>
  <c r="J680" i="19" s="1"/>
  <c r="D680" i="19"/>
  <c r="C680" i="19"/>
  <c r="B680" i="19"/>
  <c r="J679" i="19"/>
  <c r="G679" i="19"/>
  <c r="H679" i="19" s="1"/>
  <c r="D679" i="19"/>
  <c r="C679" i="19"/>
  <c r="B679" i="19"/>
  <c r="H678" i="19"/>
  <c r="G678" i="19"/>
  <c r="I678" i="19" s="1"/>
  <c r="D678" i="19"/>
  <c r="C678" i="19"/>
  <c r="B678" i="19"/>
  <c r="G677" i="19"/>
  <c r="J677" i="19" s="1"/>
  <c r="D677" i="19"/>
  <c r="C677" i="19"/>
  <c r="B677" i="19"/>
  <c r="G676" i="19"/>
  <c r="I676" i="19" s="1"/>
  <c r="D676" i="19"/>
  <c r="C676" i="19"/>
  <c r="B676" i="19"/>
  <c r="J675" i="19"/>
  <c r="H675" i="19"/>
  <c r="G675" i="19"/>
  <c r="D675" i="19"/>
  <c r="C675" i="19"/>
  <c r="B675" i="19"/>
  <c r="H674" i="19"/>
  <c r="G674" i="19"/>
  <c r="J674" i="19" s="1"/>
  <c r="D674" i="19"/>
  <c r="C674" i="19"/>
  <c r="B674" i="19"/>
  <c r="J673" i="19"/>
  <c r="H673" i="19"/>
  <c r="G673" i="19"/>
  <c r="D673" i="19"/>
  <c r="C673" i="19"/>
  <c r="B673" i="19"/>
  <c r="G672" i="19"/>
  <c r="J672" i="19" s="1"/>
  <c r="D672" i="19"/>
  <c r="C672" i="19"/>
  <c r="B672" i="19"/>
  <c r="J671" i="19"/>
  <c r="G671" i="19"/>
  <c r="H671" i="19" s="1"/>
  <c r="D671" i="19"/>
  <c r="C671" i="19"/>
  <c r="B671" i="19"/>
  <c r="H670" i="19"/>
  <c r="G670" i="19"/>
  <c r="J670" i="19" s="1"/>
  <c r="D670" i="19"/>
  <c r="C670" i="19"/>
  <c r="B670" i="19"/>
  <c r="I669" i="19"/>
  <c r="G669" i="19"/>
  <c r="H669" i="19" s="1"/>
  <c r="D669" i="19"/>
  <c r="C669" i="19"/>
  <c r="B669" i="19"/>
  <c r="G668" i="19"/>
  <c r="H668" i="19" s="1"/>
  <c r="D668" i="19"/>
  <c r="C668" i="19"/>
  <c r="B668" i="19"/>
  <c r="J667" i="19"/>
  <c r="H667" i="19"/>
  <c r="G667" i="19"/>
  <c r="D667" i="19"/>
  <c r="C667" i="19"/>
  <c r="B667" i="19"/>
  <c r="G666" i="19"/>
  <c r="J666" i="19" s="1"/>
  <c r="D666" i="19"/>
  <c r="C666" i="19"/>
  <c r="B666" i="19"/>
  <c r="J665" i="19"/>
  <c r="H665" i="19"/>
  <c r="G665" i="19"/>
  <c r="D665" i="19"/>
  <c r="C665" i="19"/>
  <c r="B665" i="19"/>
  <c r="H664" i="19"/>
  <c r="G664" i="19"/>
  <c r="J664" i="19" s="1"/>
  <c r="D664" i="19"/>
  <c r="C664" i="19"/>
  <c r="B664" i="19"/>
  <c r="J663" i="19"/>
  <c r="H663" i="19"/>
  <c r="G663" i="19"/>
  <c r="D663" i="19"/>
  <c r="C663" i="19"/>
  <c r="B663" i="19"/>
  <c r="H662" i="19"/>
  <c r="G662" i="19"/>
  <c r="J662" i="19" s="1"/>
  <c r="D662" i="19"/>
  <c r="C662" i="19"/>
  <c r="B662" i="19"/>
  <c r="I661" i="19"/>
  <c r="G661" i="19"/>
  <c r="H661" i="19" s="1"/>
  <c r="D661" i="19"/>
  <c r="C661" i="19"/>
  <c r="B661" i="19"/>
  <c r="G660" i="19"/>
  <c r="I660" i="19" s="1"/>
  <c r="D660" i="19"/>
  <c r="C660" i="19"/>
  <c r="B660" i="19"/>
  <c r="I659" i="19"/>
  <c r="G659" i="19"/>
  <c r="H659" i="19" s="1"/>
  <c r="D659" i="19"/>
  <c r="C659" i="19"/>
  <c r="B659" i="19"/>
  <c r="G658" i="19"/>
  <c r="I658" i="19" s="1"/>
  <c r="D658" i="19"/>
  <c r="C658" i="19"/>
  <c r="B658" i="19"/>
  <c r="G657" i="19"/>
  <c r="J657" i="19" s="1"/>
  <c r="D657" i="19"/>
  <c r="C657" i="19"/>
  <c r="B657" i="19"/>
  <c r="H656" i="19"/>
  <c r="G656" i="19"/>
  <c r="J656" i="19" s="1"/>
  <c r="D656" i="19"/>
  <c r="C656" i="19"/>
  <c r="B656" i="19"/>
  <c r="G655" i="19"/>
  <c r="J655" i="19" s="1"/>
  <c r="D655" i="19"/>
  <c r="C655" i="19"/>
  <c r="B655" i="19"/>
  <c r="H654" i="19"/>
  <c r="G654" i="19"/>
  <c r="J654" i="19" s="1"/>
  <c r="D654" i="19"/>
  <c r="C654" i="19"/>
  <c r="B654" i="19"/>
  <c r="I653" i="19"/>
  <c r="H653" i="19"/>
  <c r="G653" i="19"/>
  <c r="D653" i="19"/>
  <c r="C653" i="19"/>
  <c r="B653" i="19"/>
  <c r="G652" i="19"/>
  <c r="J652" i="19" s="1"/>
  <c r="D652" i="19"/>
  <c r="C652" i="19"/>
  <c r="B652" i="19"/>
  <c r="J651" i="19"/>
  <c r="G651" i="19"/>
  <c r="H651" i="19" s="1"/>
  <c r="D651" i="19"/>
  <c r="C651" i="19"/>
  <c r="B651" i="19"/>
  <c r="G650" i="19"/>
  <c r="J650" i="19" s="1"/>
  <c r="D650" i="19"/>
  <c r="C650" i="19"/>
  <c r="B650" i="19"/>
  <c r="J649" i="19"/>
  <c r="G649" i="19"/>
  <c r="H649" i="19" s="1"/>
  <c r="D649" i="19"/>
  <c r="C649" i="19"/>
  <c r="B649" i="19"/>
  <c r="J648" i="19"/>
  <c r="G648" i="19"/>
  <c r="H648" i="19" s="1"/>
  <c r="D648" i="19"/>
  <c r="C648" i="19"/>
  <c r="B648" i="19"/>
  <c r="G647" i="19"/>
  <c r="H647" i="19" s="1"/>
  <c r="D647" i="19"/>
  <c r="C647" i="19"/>
  <c r="B647" i="19"/>
  <c r="G646" i="19"/>
  <c r="J646" i="19" s="1"/>
  <c r="D646" i="19"/>
  <c r="C646" i="19"/>
  <c r="B646" i="19"/>
  <c r="J645" i="19"/>
  <c r="H645" i="19"/>
  <c r="G645" i="19"/>
  <c r="D645" i="19"/>
  <c r="C645" i="19"/>
  <c r="B645" i="19"/>
  <c r="G644" i="19"/>
  <c r="J644" i="19" s="1"/>
  <c r="D644" i="19"/>
  <c r="C644" i="19"/>
  <c r="B644" i="19"/>
  <c r="J643" i="19"/>
  <c r="H643" i="19"/>
  <c r="G643" i="19"/>
  <c r="D643" i="19"/>
  <c r="C643" i="19"/>
  <c r="B643" i="19"/>
  <c r="H642" i="19"/>
  <c r="G642" i="19"/>
  <c r="J642" i="19" s="1"/>
  <c r="D642" i="19"/>
  <c r="C642" i="19"/>
  <c r="B642" i="19"/>
  <c r="J641" i="19"/>
  <c r="G641" i="19"/>
  <c r="H641" i="19" s="1"/>
  <c r="D641" i="19"/>
  <c r="C641" i="19"/>
  <c r="B641" i="19"/>
  <c r="G640" i="19"/>
  <c r="I640" i="19" s="1"/>
  <c r="D640" i="19"/>
  <c r="C640" i="19"/>
  <c r="B640" i="19"/>
  <c r="J639" i="19"/>
  <c r="G639" i="19"/>
  <c r="H639" i="19" s="1"/>
  <c r="D639" i="19"/>
  <c r="C639" i="19"/>
  <c r="B639" i="19"/>
  <c r="H638" i="19"/>
  <c r="G638" i="19"/>
  <c r="J638" i="19" s="1"/>
  <c r="D638" i="19"/>
  <c r="C638" i="19"/>
  <c r="B638" i="19"/>
  <c r="G637" i="19"/>
  <c r="J637" i="19" s="1"/>
  <c r="D637" i="19"/>
  <c r="C637" i="19"/>
  <c r="B637" i="19"/>
  <c r="G636" i="19"/>
  <c r="J636" i="19" s="1"/>
  <c r="D636" i="19"/>
  <c r="C636" i="19"/>
  <c r="B636" i="19"/>
  <c r="I635" i="19"/>
  <c r="H635" i="19"/>
  <c r="G635" i="19"/>
  <c r="D635" i="19"/>
  <c r="C635" i="19"/>
  <c r="B635" i="19"/>
  <c r="H634" i="19"/>
  <c r="G634" i="19"/>
  <c r="J634" i="19" s="1"/>
  <c r="D634" i="19"/>
  <c r="C634" i="19"/>
  <c r="B634" i="19"/>
  <c r="J633" i="19"/>
  <c r="H633" i="19"/>
  <c r="G633" i="19"/>
  <c r="D633" i="19"/>
  <c r="C633" i="19"/>
  <c r="B633" i="19"/>
  <c r="G632" i="19"/>
  <c r="J632" i="19" s="1"/>
  <c r="D632" i="19"/>
  <c r="C632" i="19"/>
  <c r="B632" i="19"/>
  <c r="J631" i="19"/>
  <c r="G631" i="19"/>
  <c r="H631" i="19" s="1"/>
  <c r="D631" i="19"/>
  <c r="C631" i="19"/>
  <c r="B631" i="19"/>
  <c r="H630" i="19"/>
  <c r="G630" i="19"/>
  <c r="J630" i="19" s="1"/>
  <c r="D630" i="19"/>
  <c r="C630" i="19"/>
  <c r="B630" i="19"/>
  <c r="J629" i="19"/>
  <c r="G629" i="19"/>
  <c r="H629" i="19" s="1"/>
  <c r="D629" i="19"/>
  <c r="C629" i="19"/>
  <c r="B629" i="19"/>
  <c r="G628" i="19"/>
  <c r="H628" i="19" s="1"/>
  <c r="D628" i="19"/>
  <c r="C628" i="19"/>
  <c r="B628" i="19"/>
  <c r="J627" i="19"/>
  <c r="H627" i="19"/>
  <c r="G627" i="19"/>
  <c r="D627" i="19"/>
  <c r="C627" i="19"/>
  <c r="B627" i="19"/>
  <c r="G626" i="19"/>
  <c r="I626" i="19" s="1"/>
  <c r="D626" i="19"/>
  <c r="C626" i="19"/>
  <c r="B626" i="19"/>
  <c r="I625" i="19"/>
  <c r="H625" i="19"/>
  <c r="G625" i="19"/>
  <c r="D625" i="19"/>
  <c r="C625" i="19"/>
  <c r="B625" i="19"/>
  <c r="H624" i="19"/>
  <c r="G624" i="19"/>
  <c r="I624" i="19" s="1"/>
  <c r="D624" i="19"/>
  <c r="C624" i="19"/>
  <c r="B624" i="19"/>
  <c r="J623" i="19"/>
  <c r="H623" i="19"/>
  <c r="G623" i="19"/>
  <c r="D623" i="19"/>
  <c r="C623" i="19"/>
  <c r="B623" i="19"/>
  <c r="G622" i="19"/>
  <c r="J622" i="19" s="1"/>
  <c r="D622" i="19"/>
  <c r="C622" i="19"/>
  <c r="B622" i="19"/>
  <c r="J621" i="19"/>
  <c r="G621" i="19"/>
  <c r="H621" i="19" s="1"/>
  <c r="D621" i="19"/>
  <c r="C621" i="19"/>
  <c r="B621" i="19"/>
  <c r="G620" i="19"/>
  <c r="I620" i="19" s="1"/>
  <c r="D620" i="19"/>
  <c r="C620" i="19"/>
  <c r="B620" i="19"/>
  <c r="J619" i="19"/>
  <c r="G619" i="19"/>
  <c r="H619" i="19" s="1"/>
  <c r="D619" i="19"/>
  <c r="C619" i="19"/>
  <c r="B619" i="19"/>
  <c r="G618" i="19"/>
  <c r="J618" i="19" s="1"/>
  <c r="D618" i="19"/>
  <c r="C618" i="19"/>
  <c r="B618" i="19"/>
  <c r="G617" i="19"/>
  <c r="J617" i="19" s="1"/>
  <c r="D617" i="19"/>
  <c r="C617" i="19"/>
  <c r="B617" i="19"/>
  <c r="H616" i="19"/>
  <c r="G616" i="19"/>
  <c r="J616" i="19" s="1"/>
  <c r="D616" i="19"/>
  <c r="C616" i="19"/>
  <c r="B616" i="19"/>
  <c r="G615" i="19"/>
  <c r="J615" i="19" s="1"/>
  <c r="D615" i="19"/>
  <c r="C615" i="19"/>
  <c r="B615" i="19"/>
  <c r="H614" i="19"/>
  <c r="G614" i="19"/>
  <c r="J614" i="19" s="1"/>
  <c r="D614" i="19"/>
  <c r="C614" i="19"/>
  <c r="B614" i="19"/>
  <c r="J613" i="19"/>
  <c r="H613" i="19"/>
  <c r="G613" i="19"/>
  <c r="D613" i="19"/>
  <c r="C613" i="19"/>
  <c r="B613" i="19"/>
  <c r="G612" i="19"/>
  <c r="J612" i="19" s="1"/>
  <c r="D612" i="19"/>
  <c r="C612" i="19"/>
  <c r="B612" i="19"/>
  <c r="J611" i="19"/>
  <c r="G611" i="19"/>
  <c r="H611" i="19" s="1"/>
  <c r="D611" i="19"/>
  <c r="C611" i="19"/>
  <c r="B611" i="19"/>
  <c r="G610" i="19"/>
  <c r="I610" i="19" s="1"/>
  <c r="D610" i="19"/>
  <c r="C610" i="19"/>
  <c r="B610" i="19"/>
  <c r="J609" i="19"/>
  <c r="G609" i="19"/>
  <c r="H609" i="19" s="1"/>
  <c r="D609" i="19"/>
  <c r="C609" i="19"/>
  <c r="B609" i="19"/>
  <c r="J608" i="19"/>
  <c r="G608" i="19"/>
  <c r="H608" i="19" s="1"/>
  <c r="D608" i="19"/>
  <c r="C608" i="19"/>
  <c r="B608" i="19"/>
  <c r="G607" i="19"/>
  <c r="H607" i="19" s="1"/>
  <c r="D607" i="19"/>
  <c r="C607" i="19"/>
  <c r="B607" i="19"/>
  <c r="G606" i="19"/>
  <c r="J606" i="19" s="1"/>
  <c r="D606" i="19"/>
  <c r="C606" i="19"/>
  <c r="B606" i="19"/>
  <c r="I605" i="19"/>
  <c r="H605" i="19"/>
  <c r="G605" i="19"/>
  <c r="D605" i="19"/>
  <c r="C605" i="19"/>
  <c r="B605" i="19"/>
  <c r="G604" i="19"/>
  <c r="J604" i="19" s="1"/>
  <c r="D604" i="19"/>
  <c r="C604" i="19"/>
  <c r="B604" i="19"/>
  <c r="J603" i="19"/>
  <c r="H603" i="19"/>
  <c r="G603" i="19"/>
  <c r="D603" i="19"/>
  <c r="C603" i="19"/>
  <c r="B603" i="19"/>
  <c r="H602" i="19"/>
  <c r="G602" i="19"/>
  <c r="J602" i="19" s="1"/>
  <c r="D602" i="19"/>
  <c r="C602" i="19"/>
  <c r="B602" i="19"/>
  <c r="J601" i="19"/>
  <c r="G601" i="19"/>
  <c r="H601" i="19" s="1"/>
  <c r="D601" i="19"/>
  <c r="C601" i="19"/>
  <c r="B601" i="19"/>
  <c r="G600" i="19"/>
  <c r="J600" i="19" s="1"/>
  <c r="D600" i="19"/>
  <c r="C600" i="19"/>
  <c r="B600" i="19"/>
  <c r="J599" i="19"/>
  <c r="G599" i="19"/>
  <c r="H599" i="19" s="1"/>
  <c r="D599" i="19"/>
  <c r="C599" i="19"/>
  <c r="B599" i="19"/>
  <c r="H598" i="19"/>
  <c r="G598" i="19"/>
  <c r="J598" i="19" s="1"/>
  <c r="D598" i="19"/>
  <c r="C598" i="19"/>
  <c r="B598" i="19"/>
  <c r="G597" i="19"/>
  <c r="J597" i="19" s="1"/>
  <c r="D597" i="19"/>
  <c r="C597" i="19"/>
  <c r="B597" i="19"/>
  <c r="G596" i="19"/>
  <c r="I596" i="19" s="1"/>
  <c r="D596" i="19"/>
  <c r="C596" i="19"/>
  <c r="B596" i="19"/>
  <c r="J595" i="19"/>
  <c r="H595" i="19"/>
  <c r="G595" i="19"/>
  <c r="D595" i="19"/>
  <c r="C595" i="19"/>
  <c r="B595" i="19"/>
  <c r="H594" i="19"/>
  <c r="G594" i="19"/>
  <c r="J594" i="19" s="1"/>
  <c r="D594" i="19"/>
  <c r="C594" i="19"/>
  <c r="B594" i="19"/>
  <c r="I593" i="19"/>
  <c r="H593" i="19"/>
  <c r="G593" i="19"/>
  <c r="D593" i="19"/>
  <c r="C593" i="19"/>
  <c r="B593" i="19"/>
  <c r="G592" i="19"/>
  <c r="J592" i="19" s="1"/>
  <c r="D592" i="19"/>
  <c r="C592" i="19"/>
  <c r="B592" i="19"/>
  <c r="J591" i="19"/>
  <c r="G591" i="19"/>
  <c r="H591" i="19" s="1"/>
  <c r="D591" i="19"/>
  <c r="C591" i="19"/>
  <c r="B591" i="19"/>
  <c r="H590" i="19"/>
  <c r="G590" i="19"/>
  <c r="J590" i="19" s="1"/>
  <c r="D590" i="19"/>
  <c r="C590" i="19"/>
  <c r="B590" i="19"/>
  <c r="J589" i="19"/>
  <c r="G589" i="19"/>
  <c r="H589" i="19" s="1"/>
  <c r="D589" i="19"/>
  <c r="C589" i="19"/>
  <c r="B589" i="19"/>
  <c r="G588" i="19"/>
  <c r="H588" i="19" s="1"/>
  <c r="D588" i="19"/>
  <c r="C588" i="19"/>
  <c r="B588" i="19"/>
  <c r="I587" i="19"/>
  <c r="H587" i="19"/>
  <c r="G587" i="19"/>
  <c r="D587" i="19"/>
  <c r="C587" i="19"/>
  <c r="B587" i="19"/>
  <c r="G586" i="19"/>
  <c r="I586" i="19" s="1"/>
  <c r="D586" i="19"/>
  <c r="C586" i="19"/>
  <c r="B586" i="19"/>
  <c r="I585" i="19"/>
  <c r="H585" i="19"/>
  <c r="G585" i="19"/>
  <c r="D585" i="19"/>
  <c r="C585" i="19"/>
  <c r="B585" i="19"/>
  <c r="H584" i="19"/>
  <c r="G584" i="19"/>
  <c r="J584" i="19" s="1"/>
  <c r="D584" i="19"/>
  <c r="C584" i="19"/>
  <c r="B584" i="19"/>
  <c r="I583" i="19"/>
  <c r="H583" i="19"/>
  <c r="G583" i="19"/>
  <c r="D583" i="19"/>
  <c r="C583" i="19"/>
  <c r="B583" i="19"/>
  <c r="G582" i="19"/>
  <c r="J582" i="19" s="1"/>
  <c r="D582" i="19"/>
  <c r="C582" i="19"/>
  <c r="B582" i="19"/>
  <c r="J581" i="19"/>
  <c r="G581" i="19"/>
  <c r="H581" i="19" s="1"/>
  <c r="D581" i="19"/>
  <c r="C581" i="19"/>
  <c r="B581" i="19"/>
  <c r="G580" i="19"/>
  <c r="J580" i="19" s="1"/>
  <c r="D580" i="19"/>
  <c r="C580" i="19"/>
  <c r="B580" i="19"/>
  <c r="J579" i="19"/>
  <c r="G579" i="19"/>
  <c r="H579" i="19" s="1"/>
  <c r="D579" i="19"/>
  <c r="C579" i="19"/>
  <c r="B579" i="19"/>
  <c r="G578" i="19"/>
  <c r="H578" i="19" s="1"/>
  <c r="D578" i="19"/>
  <c r="C578" i="19"/>
  <c r="B578" i="19"/>
  <c r="G577" i="19"/>
  <c r="H577" i="19" s="1"/>
  <c r="D577" i="19"/>
  <c r="C577" i="19"/>
  <c r="B577" i="19"/>
  <c r="H576" i="19"/>
  <c r="G576" i="19"/>
  <c r="J576" i="19" s="1"/>
  <c r="D576" i="19"/>
  <c r="C576" i="19"/>
  <c r="B576" i="19"/>
  <c r="G575" i="19"/>
  <c r="J575" i="19" s="1"/>
  <c r="D575" i="19"/>
  <c r="C575" i="19"/>
  <c r="B575" i="19"/>
  <c r="H574" i="19"/>
  <c r="G574" i="19"/>
  <c r="I574" i="19" s="1"/>
  <c r="D574" i="19"/>
  <c r="C574" i="19"/>
  <c r="B574" i="19"/>
  <c r="J573" i="19"/>
  <c r="H573" i="19"/>
  <c r="G573" i="19"/>
  <c r="D573" i="19"/>
  <c r="C573" i="19"/>
  <c r="B573" i="19"/>
  <c r="G572" i="19"/>
  <c r="I572" i="19" s="1"/>
  <c r="D572" i="19"/>
  <c r="C572" i="19"/>
  <c r="B572" i="19"/>
  <c r="J571" i="19"/>
  <c r="G571" i="19"/>
  <c r="H571" i="19" s="1"/>
  <c r="D571" i="19"/>
  <c r="C571" i="19"/>
  <c r="B571" i="19"/>
  <c r="G570" i="19"/>
  <c r="I570" i="19" s="1"/>
  <c r="D570" i="19"/>
  <c r="C570" i="19"/>
  <c r="B570" i="19"/>
  <c r="J569" i="19"/>
  <c r="G569" i="19"/>
  <c r="H569" i="19" s="1"/>
  <c r="D569" i="19"/>
  <c r="C569" i="19"/>
  <c r="B569" i="19"/>
  <c r="J568" i="19"/>
  <c r="G568" i="19"/>
  <c r="H568" i="19" s="1"/>
  <c r="D568" i="19"/>
  <c r="C568" i="19"/>
  <c r="B568" i="19"/>
  <c r="G567" i="19"/>
  <c r="H567" i="19" s="1"/>
  <c r="D567" i="19"/>
  <c r="C567" i="19"/>
  <c r="B567" i="19"/>
  <c r="G566" i="19"/>
  <c r="J566" i="19" s="1"/>
  <c r="D566" i="19"/>
  <c r="C566" i="19"/>
  <c r="B566" i="19"/>
  <c r="J565" i="19"/>
  <c r="H565" i="19"/>
  <c r="G565" i="19"/>
  <c r="D565" i="19"/>
  <c r="C565" i="19"/>
  <c r="B565" i="19"/>
  <c r="G564" i="19"/>
  <c r="I564" i="19" s="1"/>
  <c r="D564" i="19"/>
  <c r="C564" i="19"/>
  <c r="B564" i="19"/>
  <c r="I563" i="19"/>
  <c r="H563" i="19"/>
  <c r="G563" i="19"/>
  <c r="D563" i="19"/>
  <c r="C563" i="19"/>
  <c r="B563" i="19"/>
  <c r="H562" i="19"/>
  <c r="G562" i="19"/>
  <c r="J562" i="19" s="1"/>
  <c r="D562" i="19"/>
  <c r="C562" i="19"/>
  <c r="B562" i="19"/>
  <c r="J561" i="19"/>
  <c r="G561" i="19"/>
  <c r="H561" i="19" s="1"/>
  <c r="D561" i="19"/>
  <c r="C561" i="19"/>
  <c r="B561" i="19"/>
  <c r="G560" i="19"/>
  <c r="J560" i="19" s="1"/>
  <c r="D560" i="19"/>
  <c r="C560" i="19"/>
  <c r="B560" i="19"/>
  <c r="I559" i="19"/>
  <c r="G559" i="19"/>
  <c r="H559" i="19" s="1"/>
  <c r="D559" i="19"/>
  <c r="C559" i="19"/>
  <c r="B559" i="19"/>
  <c r="H558" i="19"/>
  <c r="G558" i="19"/>
  <c r="I558" i="19" s="1"/>
  <c r="D558" i="19"/>
  <c r="C558" i="19"/>
  <c r="B558" i="19"/>
  <c r="G557" i="19"/>
  <c r="I557" i="19" s="1"/>
  <c r="D557" i="19"/>
  <c r="C557" i="19"/>
  <c r="B557" i="19"/>
  <c r="G556" i="19"/>
  <c r="J556" i="19" s="1"/>
  <c r="D556" i="19"/>
  <c r="C556" i="19"/>
  <c r="B556" i="19"/>
  <c r="I555" i="19"/>
  <c r="H555" i="19"/>
  <c r="G555" i="19"/>
  <c r="D555" i="19"/>
  <c r="C555" i="19"/>
  <c r="B555" i="19"/>
  <c r="H554" i="19"/>
  <c r="G554" i="19"/>
  <c r="J554" i="19" s="1"/>
  <c r="D554" i="19"/>
  <c r="C554" i="19"/>
  <c r="B554" i="19"/>
  <c r="J553" i="19"/>
  <c r="H553" i="19"/>
  <c r="G553" i="19"/>
  <c r="D553" i="19"/>
  <c r="C553" i="19"/>
  <c r="B553" i="19"/>
  <c r="G552" i="19"/>
  <c r="J552" i="19" s="1"/>
  <c r="D552" i="19"/>
  <c r="C552" i="19"/>
  <c r="B552" i="19"/>
  <c r="J551" i="19"/>
  <c r="G551" i="19"/>
  <c r="H551" i="19" s="1"/>
  <c r="D551" i="19"/>
  <c r="C551" i="19"/>
  <c r="B551" i="19"/>
  <c r="H550" i="19"/>
  <c r="G550" i="19"/>
  <c r="J550" i="19" s="1"/>
  <c r="D550" i="19"/>
  <c r="C550" i="19"/>
  <c r="B550" i="19"/>
  <c r="I549" i="19"/>
  <c r="G549" i="19"/>
  <c r="H549" i="19" s="1"/>
  <c r="D549" i="19"/>
  <c r="C549" i="19"/>
  <c r="B549" i="19"/>
  <c r="G548" i="19"/>
  <c r="J548" i="19" s="1"/>
  <c r="D548" i="19"/>
  <c r="C548" i="19"/>
  <c r="B548" i="19"/>
  <c r="I547" i="19"/>
  <c r="H547" i="19"/>
  <c r="G547" i="19"/>
  <c r="D547" i="19"/>
  <c r="C547" i="19"/>
  <c r="B547" i="19"/>
  <c r="G546" i="19"/>
  <c r="I546" i="19" s="1"/>
  <c r="D546" i="19"/>
  <c r="C546" i="19"/>
  <c r="B546" i="19"/>
  <c r="J545" i="19"/>
  <c r="H545" i="19"/>
  <c r="G545" i="19"/>
  <c r="D545" i="19"/>
  <c r="C545" i="19"/>
  <c r="B545" i="19"/>
  <c r="H544" i="19"/>
  <c r="G544" i="19"/>
  <c r="J544" i="19" s="1"/>
  <c r="D544" i="19"/>
  <c r="C544" i="19"/>
  <c r="B544" i="19"/>
  <c r="I543" i="19"/>
  <c r="H543" i="19"/>
  <c r="G543" i="19"/>
  <c r="D543" i="19"/>
  <c r="C543" i="19"/>
  <c r="B543" i="19"/>
  <c r="G542" i="19"/>
  <c r="J542" i="19" s="1"/>
  <c r="D542" i="19"/>
  <c r="C542" i="19"/>
  <c r="B542" i="19"/>
  <c r="J541" i="19"/>
  <c r="G541" i="19"/>
  <c r="H541" i="19" s="1"/>
  <c r="D541" i="19"/>
  <c r="C541" i="19"/>
  <c r="B541" i="19"/>
  <c r="G540" i="19"/>
  <c r="I540" i="19" s="1"/>
  <c r="D540" i="19"/>
  <c r="C540" i="19"/>
  <c r="B540" i="19"/>
  <c r="I539" i="19"/>
  <c r="G539" i="19"/>
  <c r="H539" i="19" s="1"/>
  <c r="D539" i="19"/>
  <c r="C539" i="19"/>
  <c r="B539" i="19"/>
  <c r="G538" i="19"/>
  <c r="J538" i="19" s="1"/>
  <c r="D538" i="19"/>
  <c r="C538" i="19"/>
  <c r="B538" i="19"/>
  <c r="G537" i="19"/>
  <c r="H537" i="19" s="1"/>
  <c r="D537" i="19"/>
  <c r="C537" i="19"/>
  <c r="B537" i="19"/>
  <c r="H536" i="19"/>
  <c r="G536" i="19"/>
  <c r="I536" i="19" s="1"/>
  <c r="D536" i="19"/>
  <c r="C536" i="19"/>
  <c r="B536" i="19"/>
  <c r="G535" i="19"/>
  <c r="J535" i="19" s="1"/>
  <c r="D535" i="19"/>
  <c r="C535" i="19"/>
  <c r="B535" i="19"/>
  <c r="H534" i="19"/>
  <c r="G534" i="19"/>
  <c r="J534" i="19" s="1"/>
  <c r="D534" i="19"/>
  <c r="C534" i="19"/>
  <c r="B534" i="19"/>
  <c r="I533" i="19"/>
  <c r="H533" i="19"/>
  <c r="G533" i="19"/>
  <c r="D533" i="19"/>
  <c r="C533" i="19"/>
  <c r="B533" i="19"/>
  <c r="G532" i="19"/>
  <c r="J532" i="19" s="1"/>
  <c r="D532" i="19"/>
  <c r="C532" i="19"/>
  <c r="B532" i="19"/>
  <c r="J531" i="19"/>
  <c r="G531" i="19"/>
  <c r="H531" i="19" s="1"/>
  <c r="D531" i="19"/>
  <c r="C531" i="19"/>
  <c r="B531" i="19"/>
  <c r="G530" i="19"/>
  <c r="J530" i="19" s="1"/>
  <c r="D530" i="19"/>
  <c r="C530" i="19"/>
  <c r="B530" i="19"/>
  <c r="I529" i="19"/>
  <c r="G529" i="19"/>
  <c r="H529" i="19" s="1"/>
  <c r="D529" i="19"/>
  <c r="C529" i="19"/>
  <c r="B529" i="19"/>
  <c r="I528" i="19"/>
  <c r="H528" i="19"/>
  <c r="G528" i="19"/>
  <c r="D528" i="19"/>
  <c r="C528" i="19"/>
  <c r="B528" i="19"/>
  <c r="G527" i="19"/>
  <c r="H527" i="19" s="1"/>
  <c r="D527" i="19"/>
  <c r="C527" i="19"/>
  <c r="B527" i="19"/>
  <c r="G526" i="19"/>
  <c r="J526" i="19" s="1"/>
  <c r="D526" i="19"/>
  <c r="C526" i="19"/>
  <c r="B526" i="19"/>
  <c r="I525" i="19"/>
  <c r="H525" i="19"/>
  <c r="G525" i="19"/>
  <c r="D525" i="19"/>
  <c r="C525" i="19"/>
  <c r="B525" i="19"/>
  <c r="G524" i="19"/>
  <c r="J524" i="19" s="1"/>
  <c r="D524" i="19"/>
  <c r="C524" i="19"/>
  <c r="B524" i="19"/>
  <c r="J523" i="19"/>
  <c r="H523" i="19"/>
  <c r="G523" i="19"/>
  <c r="D523" i="19"/>
  <c r="C523" i="19"/>
  <c r="B523" i="19"/>
  <c r="G522" i="19"/>
  <c r="J522" i="19" s="1"/>
  <c r="D522" i="19"/>
  <c r="C522" i="19"/>
  <c r="B522" i="19"/>
  <c r="J521" i="19"/>
  <c r="G521" i="19"/>
  <c r="H521" i="19" s="1"/>
  <c r="D521" i="19"/>
  <c r="C521" i="19"/>
  <c r="B521" i="19"/>
  <c r="G520" i="19"/>
  <c r="J520" i="19" s="1"/>
  <c r="D520" i="19"/>
  <c r="C520" i="19"/>
  <c r="B520" i="19"/>
  <c r="I519" i="19"/>
  <c r="G519" i="19"/>
  <c r="H519" i="19" s="1"/>
  <c r="D519" i="19"/>
  <c r="C519" i="19"/>
  <c r="B519" i="19"/>
  <c r="I518" i="19"/>
  <c r="H518" i="19"/>
  <c r="G518" i="19"/>
  <c r="D518" i="19"/>
  <c r="C518" i="19"/>
  <c r="B518" i="19"/>
  <c r="G517" i="19"/>
  <c r="J517" i="19" s="1"/>
  <c r="D517" i="19"/>
  <c r="C517" i="19"/>
  <c r="B517" i="19"/>
  <c r="H516" i="19"/>
  <c r="G516" i="19"/>
  <c r="J516" i="19" s="1"/>
  <c r="D516" i="19"/>
  <c r="C516" i="19"/>
  <c r="B516" i="19"/>
  <c r="J515" i="19"/>
  <c r="H515" i="19"/>
  <c r="G515" i="19"/>
  <c r="D515" i="19"/>
  <c r="C515" i="19"/>
  <c r="B515" i="19"/>
  <c r="H514" i="19"/>
  <c r="G514" i="19"/>
  <c r="I514" i="19" s="1"/>
  <c r="D514" i="19"/>
  <c r="C514" i="19"/>
  <c r="B514" i="19"/>
  <c r="J513" i="19"/>
  <c r="H513" i="19"/>
  <c r="G513" i="19"/>
  <c r="D513" i="19"/>
  <c r="C513" i="19"/>
  <c r="B513" i="19"/>
  <c r="G512" i="19"/>
  <c r="I512" i="19" s="1"/>
  <c r="D512" i="19"/>
  <c r="C512" i="19"/>
  <c r="B512" i="19"/>
  <c r="J511" i="19"/>
  <c r="G511" i="19"/>
  <c r="H511" i="19" s="1"/>
  <c r="D511" i="19"/>
  <c r="C511" i="19"/>
  <c r="B511" i="19"/>
  <c r="G510" i="19"/>
  <c r="J510" i="19" s="1"/>
  <c r="D510" i="19"/>
  <c r="C510" i="19"/>
  <c r="B510" i="19"/>
  <c r="I509" i="19"/>
  <c r="G509" i="19"/>
  <c r="H509" i="19" s="1"/>
  <c r="D509" i="19"/>
  <c r="C509" i="19"/>
  <c r="B509" i="19"/>
  <c r="I508" i="19"/>
  <c r="H508" i="19"/>
  <c r="G508" i="19"/>
  <c r="D508" i="19"/>
  <c r="C508" i="19"/>
  <c r="B508" i="19"/>
  <c r="G507" i="19"/>
  <c r="I507" i="19" s="1"/>
  <c r="D507" i="19"/>
  <c r="C507" i="19"/>
  <c r="B507" i="19"/>
  <c r="G506" i="19"/>
  <c r="J506" i="19" s="1"/>
  <c r="D506" i="19"/>
  <c r="C506" i="19"/>
  <c r="B506" i="19"/>
  <c r="G505" i="19"/>
  <c r="I505" i="19" s="1"/>
  <c r="D505" i="19"/>
  <c r="C505" i="19"/>
  <c r="B505" i="19"/>
  <c r="H504" i="19"/>
  <c r="G504" i="19"/>
  <c r="J504" i="19" s="1"/>
  <c r="D504" i="19"/>
  <c r="C504" i="19"/>
  <c r="B504" i="19"/>
  <c r="J503" i="19"/>
  <c r="H503" i="19"/>
  <c r="G503" i="19"/>
  <c r="D503" i="19"/>
  <c r="C503" i="19"/>
  <c r="B503" i="19"/>
  <c r="G502" i="19"/>
  <c r="J502" i="19" s="1"/>
  <c r="D502" i="19"/>
  <c r="C502" i="19"/>
  <c r="B502" i="19"/>
  <c r="G501" i="19"/>
  <c r="H501" i="19" s="1"/>
  <c r="D501" i="19"/>
  <c r="C501" i="19"/>
  <c r="B501" i="19"/>
  <c r="J500" i="19"/>
  <c r="H500" i="19"/>
  <c r="G500" i="19"/>
  <c r="D500" i="19"/>
  <c r="C500" i="19"/>
  <c r="B500" i="19"/>
  <c r="J499" i="19"/>
  <c r="G499" i="19"/>
  <c r="H499" i="19" s="1"/>
  <c r="D499" i="19"/>
  <c r="C499" i="19"/>
  <c r="B499" i="19"/>
  <c r="J498" i="19"/>
  <c r="G498" i="19"/>
  <c r="H498" i="19" s="1"/>
  <c r="D498" i="19"/>
  <c r="C498" i="19"/>
  <c r="B498" i="19"/>
  <c r="G497" i="19"/>
  <c r="J497" i="19" s="1"/>
  <c r="D497" i="19"/>
  <c r="C497" i="19"/>
  <c r="B497" i="19"/>
  <c r="H496" i="19"/>
  <c r="G496" i="19"/>
  <c r="J496" i="19" s="1"/>
  <c r="D496" i="19"/>
  <c r="C496" i="19"/>
  <c r="B496" i="19"/>
  <c r="G495" i="19"/>
  <c r="H495" i="19" s="1"/>
  <c r="D495" i="19"/>
  <c r="C495" i="19"/>
  <c r="B495" i="19"/>
  <c r="G494" i="19"/>
  <c r="H494" i="19" s="1"/>
  <c r="D494" i="19"/>
  <c r="C494" i="19"/>
  <c r="B494" i="19"/>
  <c r="J493" i="19"/>
  <c r="H493" i="19"/>
  <c r="G493" i="19"/>
  <c r="D493" i="19"/>
  <c r="C493" i="19"/>
  <c r="B493" i="19"/>
  <c r="G492" i="19"/>
  <c r="J492" i="19" s="1"/>
  <c r="D492" i="19"/>
  <c r="C492" i="19"/>
  <c r="B492" i="19"/>
  <c r="J491" i="19"/>
  <c r="G491" i="19"/>
  <c r="H491" i="19" s="1"/>
  <c r="D491" i="19"/>
  <c r="C491" i="19"/>
  <c r="B491" i="19"/>
  <c r="I490" i="19"/>
  <c r="H490" i="19"/>
  <c r="G490" i="19"/>
  <c r="D490" i="19"/>
  <c r="C490" i="19"/>
  <c r="B490" i="19"/>
  <c r="J489" i="19"/>
  <c r="G489" i="19"/>
  <c r="H489" i="19" s="1"/>
  <c r="D489" i="19"/>
  <c r="C489" i="19"/>
  <c r="B489" i="19"/>
  <c r="G488" i="19"/>
  <c r="H488" i="19" s="1"/>
  <c r="D488" i="19"/>
  <c r="C488" i="19"/>
  <c r="B488" i="19"/>
  <c r="G487" i="19"/>
  <c r="H487" i="19" s="1"/>
  <c r="D487" i="19"/>
  <c r="C487" i="19"/>
  <c r="B487" i="19"/>
  <c r="H486" i="19"/>
  <c r="G486" i="19"/>
  <c r="I486" i="19" s="1"/>
  <c r="D486" i="19"/>
  <c r="C486" i="19"/>
  <c r="B486" i="19"/>
  <c r="G485" i="19"/>
  <c r="I485" i="19" s="1"/>
  <c r="D485" i="19"/>
  <c r="C485" i="19"/>
  <c r="B485" i="19"/>
  <c r="I484" i="19"/>
  <c r="H484" i="19"/>
  <c r="G484" i="19"/>
  <c r="D484" i="19"/>
  <c r="C484" i="19"/>
  <c r="B484" i="19"/>
  <c r="J483" i="19"/>
  <c r="H483" i="19"/>
  <c r="G483" i="19"/>
  <c r="D483" i="19"/>
  <c r="C483" i="19"/>
  <c r="B483" i="19"/>
  <c r="G482" i="19"/>
  <c r="I482" i="19" s="1"/>
  <c r="D482" i="19"/>
  <c r="C482" i="19"/>
  <c r="B482" i="19"/>
  <c r="G481" i="19"/>
  <c r="H481" i="19" s="1"/>
  <c r="D481" i="19"/>
  <c r="C481" i="19"/>
  <c r="B481" i="19"/>
  <c r="G480" i="19"/>
  <c r="J480" i="19" s="1"/>
  <c r="D480" i="19"/>
  <c r="C480" i="19"/>
  <c r="B480" i="19"/>
  <c r="J479" i="19"/>
  <c r="G479" i="19"/>
  <c r="H479" i="19" s="1"/>
  <c r="D479" i="19"/>
  <c r="C479" i="19"/>
  <c r="B479" i="19"/>
  <c r="J478" i="19"/>
  <c r="H478" i="19"/>
  <c r="G478" i="19"/>
  <c r="D478" i="19"/>
  <c r="C478" i="19"/>
  <c r="B478" i="19"/>
  <c r="G477" i="19"/>
  <c r="J477" i="19" s="1"/>
  <c r="D477" i="19"/>
  <c r="C477" i="19"/>
  <c r="B477" i="19"/>
  <c r="G476" i="19"/>
  <c r="J476" i="19" s="1"/>
  <c r="D476" i="19"/>
  <c r="C476" i="19"/>
  <c r="B476" i="19"/>
  <c r="J475" i="19"/>
  <c r="H475" i="19"/>
  <c r="G475" i="19"/>
  <c r="D475" i="19"/>
  <c r="C475" i="19"/>
  <c r="B475" i="19"/>
  <c r="G474" i="19"/>
  <c r="H474" i="19" s="1"/>
  <c r="D474" i="19"/>
  <c r="C474" i="19"/>
  <c r="B474" i="19"/>
  <c r="J473" i="19"/>
  <c r="H473" i="19"/>
  <c r="G473" i="19"/>
  <c r="D473" i="19"/>
  <c r="C473" i="19"/>
  <c r="B473" i="19"/>
  <c r="G472" i="19"/>
  <c r="J472" i="19" s="1"/>
  <c r="D472" i="19"/>
  <c r="C472" i="19"/>
  <c r="B472" i="19"/>
  <c r="J471" i="19"/>
  <c r="G471" i="19"/>
  <c r="H471" i="19" s="1"/>
  <c r="D471" i="19"/>
  <c r="C471" i="19"/>
  <c r="B471" i="19"/>
  <c r="G470" i="19"/>
  <c r="H470" i="19" s="1"/>
  <c r="D470" i="19"/>
  <c r="C470" i="19"/>
  <c r="B470" i="19"/>
  <c r="J469" i="19"/>
  <c r="G469" i="19"/>
  <c r="H469" i="19" s="1"/>
  <c r="D469" i="19"/>
  <c r="C469" i="19"/>
  <c r="B469" i="19"/>
  <c r="J468" i="19"/>
  <c r="H468" i="19"/>
  <c r="G468" i="19"/>
  <c r="D468" i="19"/>
  <c r="C468" i="19"/>
  <c r="B468" i="19"/>
  <c r="G467" i="19"/>
  <c r="I467" i="19" s="1"/>
  <c r="D467" i="19"/>
  <c r="C467" i="19"/>
  <c r="B467" i="19"/>
  <c r="H466" i="19"/>
  <c r="G466" i="19"/>
  <c r="J466" i="19" s="1"/>
  <c r="D466" i="19"/>
  <c r="C466" i="19"/>
  <c r="B466" i="19"/>
  <c r="J465" i="19"/>
  <c r="H465" i="19"/>
  <c r="G465" i="19"/>
  <c r="D465" i="19"/>
  <c r="C465" i="19"/>
  <c r="B465" i="19"/>
  <c r="H464" i="19"/>
  <c r="G464" i="19"/>
  <c r="J464" i="19" s="1"/>
  <c r="D464" i="19"/>
  <c r="C464" i="19"/>
  <c r="B464" i="19"/>
  <c r="J463" i="19"/>
  <c r="H463" i="19"/>
  <c r="G463" i="19"/>
  <c r="D463" i="19"/>
  <c r="C463" i="19"/>
  <c r="B463" i="19"/>
  <c r="G462" i="19"/>
  <c r="J462" i="19" s="1"/>
  <c r="D462" i="19"/>
  <c r="C462" i="19"/>
  <c r="B462" i="19"/>
  <c r="J461" i="19"/>
  <c r="G461" i="19"/>
  <c r="H461" i="19" s="1"/>
  <c r="D461" i="19"/>
  <c r="C461" i="19"/>
  <c r="B461" i="19"/>
  <c r="G460" i="19"/>
  <c r="J460" i="19" s="1"/>
  <c r="D460" i="19"/>
  <c r="C460" i="19"/>
  <c r="B460" i="19"/>
  <c r="I459" i="19"/>
  <c r="G459" i="19"/>
  <c r="H459" i="19" s="1"/>
  <c r="D459" i="19"/>
  <c r="C459" i="19"/>
  <c r="B459" i="19"/>
  <c r="J458" i="19"/>
  <c r="H458" i="19"/>
  <c r="G458" i="19"/>
  <c r="D458" i="19"/>
  <c r="C458" i="19"/>
  <c r="B458" i="19"/>
  <c r="G457" i="19"/>
  <c r="J457" i="19" s="1"/>
  <c r="D457" i="19"/>
  <c r="C457" i="19"/>
  <c r="B457" i="19"/>
  <c r="G456" i="19"/>
  <c r="J456" i="19" s="1"/>
  <c r="D456" i="19"/>
  <c r="C456" i="19"/>
  <c r="B456" i="19"/>
  <c r="G455" i="19"/>
  <c r="I455" i="19" s="1"/>
  <c r="D455" i="19"/>
  <c r="C455" i="19"/>
  <c r="B455" i="19"/>
  <c r="H454" i="19"/>
  <c r="G454" i="19"/>
  <c r="J454" i="19" s="1"/>
  <c r="D454" i="19"/>
  <c r="C454" i="19"/>
  <c r="B454" i="19"/>
  <c r="J453" i="19"/>
  <c r="H453" i="19"/>
  <c r="G453" i="19"/>
  <c r="D453" i="19"/>
  <c r="C453" i="19"/>
  <c r="B453" i="19"/>
  <c r="G452" i="19"/>
  <c r="J452" i="19" s="1"/>
  <c r="D452" i="19"/>
  <c r="C452" i="19"/>
  <c r="B452" i="19"/>
  <c r="G451" i="19"/>
  <c r="H451" i="19" s="1"/>
  <c r="D451" i="19"/>
  <c r="C451" i="19"/>
  <c r="B451" i="19"/>
  <c r="J450" i="19"/>
  <c r="H450" i="19"/>
  <c r="G450" i="19"/>
  <c r="D450" i="19"/>
  <c r="C450" i="19"/>
  <c r="B450" i="19"/>
  <c r="J449" i="19"/>
  <c r="G449" i="19"/>
  <c r="H449" i="19" s="1"/>
  <c r="D449" i="19"/>
  <c r="C449" i="19"/>
  <c r="B449" i="19"/>
  <c r="J448" i="19"/>
  <c r="G448" i="19"/>
  <c r="H448" i="19" s="1"/>
  <c r="D448" i="19"/>
  <c r="C448" i="19"/>
  <c r="B448" i="19"/>
  <c r="G447" i="19"/>
  <c r="I447" i="19" s="1"/>
  <c r="D447" i="19"/>
  <c r="C447" i="19"/>
  <c r="B447" i="19"/>
  <c r="H446" i="19"/>
  <c r="G446" i="19"/>
  <c r="J446" i="19" s="1"/>
  <c r="D446" i="19"/>
  <c r="C446" i="19"/>
  <c r="B446" i="19"/>
  <c r="G445" i="19"/>
  <c r="J445" i="19" s="1"/>
  <c r="D445" i="19"/>
  <c r="C445" i="19"/>
  <c r="B445" i="19"/>
  <c r="G444" i="19"/>
  <c r="J444" i="19" s="1"/>
  <c r="D444" i="19"/>
  <c r="C444" i="19"/>
  <c r="B444" i="19"/>
  <c r="J443" i="19"/>
  <c r="H443" i="19"/>
  <c r="G443" i="19"/>
  <c r="D443" i="19"/>
  <c r="C443" i="19"/>
  <c r="B443" i="19"/>
  <c r="G442" i="19"/>
  <c r="J442" i="19" s="1"/>
  <c r="D442" i="19"/>
  <c r="C442" i="19"/>
  <c r="B442" i="19"/>
  <c r="J441" i="19"/>
  <c r="G441" i="19"/>
  <c r="H441" i="19" s="1"/>
  <c r="D441" i="19"/>
  <c r="C441" i="19"/>
  <c r="B441" i="19"/>
  <c r="J440" i="19"/>
  <c r="H440" i="19"/>
  <c r="G440" i="19"/>
  <c r="D440" i="19"/>
  <c r="C440" i="19"/>
  <c r="B440" i="19"/>
  <c r="J439" i="19"/>
  <c r="G439" i="19"/>
  <c r="H439" i="19" s="1"/>
  <c r="D439" i="19"/>
  <c r="C439" i="19"/>
  <c r="B439" i="19"/>
  <c r="G438" i="19"/>
  <c r="J438" i="19" s="1"/>
  <c r="D438" i="19"/>
  <c r="C438" i="19"/>
  <c r="B438" i="19"/>
  <c r="G437" i="19"/>
  <c r="I437" i="19" s="1"/>
  <c r="D437" i="19"/>
  <c r="C437" i="19"/>
  <c r="B437" i="19"/>
  <c r="H436" i="19"/>
  <c r="G436" i="19"/>
  <c r="J436" i="19" s="1"/>
  <c r="D436" i="19"/>
  <c r="C436" i="19"/>
  <c r="B436" i="19"/>
  <c r="G435" i="19"/>
  <c r="I435" i="19" s="1"/>
  <c r="D435" i="19"/>
  <c r="C435" i="19"/>
  <c r="B435" i="19"/>
  <c r="J434" i="19"/>
  <c r="H434" i="19"/>
  <c r="G434" i="19"/>
  <c r="D434" i="19"/>
  <c r="C434" i="19"/>
  <c r="B434" i="19"/>
  <c r="J433" i="19"/>
  <c r="H433" i="19"/>
  <c r="G433" i="19"/>
  <c r="D433" i="19"/>
  <c r="C433" i="19"/>
  <c r="B433" i="19"/>
  <c r="G432" i="19"/>
  <c r="J432" i="19" s="1"/>
  <c r="D432" i="19"/>
  <c r="C432" i="19"/>
  <c r="B432" i="19"/>
  <c r="G431" i="19"/>
  <c r="H431" i="19" s="1"/>
  <c r="D431" i="19"/>
  <c r="C431" i="19"/>
  <c r="B431" i="19"/>
  <c r="G430" i="19"/>
  <c r="J430" i="19" s="1"/>
  <c r="D430" i="19"/>
  <c r="C430" i="19"/>
  <c r="B430" i="19"/>
  <c r="J429" i="19"/>
  <c r="G429" i="19"/>
  <c r="H429" i="19" s="1"/>
  <c r="D429" i="19"/>
  <c r="C429" i="19"/>
  <c r="B429" i="19"/>
  <c r="J428" i="19"/>
  <c r="H428" i="19"/>
  <c r="G428" i="19"/>
  <c r="D428" i="19"/>
  <c r="C428" i="19"/>
  <c r="B428" i="19"/>
  <c r="G427" i="19"/>
  <c r="H427" i="19" s="1"/>
  <c r="D427" i="19"/>
  <c r="C427" i="19"/>
  <c r="B427" i="19"/>
  <c r="G426" i="19"/>
  <c r="J426" i="19" s="1"/>
  <c r="D426" i="19"/>
  <c r="C426" i="19"/>
  <c r="B426" i="19"/>
  <c r="J425" i="19"/>
  <c r="H425" i="19"/>
  <c r="G425" i="19"/>
  <c r="D425" i="19"/>
  <c r="C425" i="19"/>
  <c r="B425" i="19"/>
  <c r="G424" i="19"/>
  <c r="H424" i="19" s="1"/>
  <c r="D424" i="19"/>
  <c r="C424" i="19"/>
  <c r="B424" i="19"/>
  <c r="I423" i="19"/>
  <c r="H423" i="19"/>
  <c r="G423" i="19"/>
  <c r="D423" i="19"/>
  <c r="C423" i="19"/>
  <c r="B423" i="19"/>
  <c r="G422" i="19"/>
  <c r="J422" i="19" s="1"/>
  <c r="D422" i="19"/>
  <c r="C422" i="19"/>
  <c r="B422" i="19"/>
  <c r="J421" i="19"/>
  <c r="G421" i="19"/>
  <c r="H421" i="19" s="1"/>
  <c r="D421" i="19"/>
  <c r="C421" i="19"/>
  <c r="B421" i="19"/>
  <c r="G420" i="19"/>
  <c r="J420" i="19" s="1"/>
  <c r="D420" i="19"/>
  <c r="C420" i="19"/>
  <c r="B420" i="19"/>
  <c r="J419" i="19"/>
  <c r="G419" i="19"/>
  <c r="H419" i="19" s="1"/>
  <c r="D419" i="19"/>
  <c r="C419" i="19"/>
  <c r="B419" i="19"/>
  <c r="I418" i="19"/>
  <c r="H418" i="19"/>
  <c r="G418" i="19"/>
  <c r="D418" i="19"/>
  <c r="C418" i="19"/>
  <c r="B418" i="19"/>
  <c r="G417" i="19"/>
  <c r="J417" i="19" s="1"/>
  <c r="D417" i="19"/>
  <c r="C417" i="19"/>
  <c r="B417" i="19"/>
  <c r="H416" i="19"/>
  <c r="G416" i="19"/>
  <c r="I416" i="19" s="1"/>
  <c r="D416" i="19"/>
  <c r="C416" i="19"/>
  <c r="B416" i="19"/>
  <c r="J415" i="19"/>
  <c r="H415" i="19"/>
  <c r="G415" i="19"/>
  <c r="D415" i="19"/>
  <c r="C415" i="19"/>
  <c r="B415" i="19"/>
  <c r="H414" i="19"/>
  <c r="G414" i="19"/>
  <c r="J414" i="19" s="1"/>
  <c r="D414" i="19"/>
  <c r="C414" i="19"/>
  <c r="B414" i="19"/>
  <c r="J413" i="19"/>
  <c r="H413" i="19"/>
  <c r="G413" i="19"/>
  <c r="D413" i="19"/>
  <c r="C413" i="19"/>
  <c r="B413" i="19"/>
  <c r="G412" i="19"/>
  <c r="J412" i="19" s="1"/>
  <c r="D412" i="19"/>
  <c r="C412" i="19"/>
  <c r="B412" i="19"/>
  <c r="J411" i="19"/>
  <c r="G411" i="19"/>
  <c r="H411" i="19" s="1"/>
  <c r="D411" i="19"/>
  <c r="C411" i="19"/>
  <c r="B411" i="19"/>
  <c r="G410" i="19"/>
  <c r="J410" i="19" s="1"/>
  <c r="D410" i="19"/>
  <c r="C410" i="19"/>
  <c r="B410" i="19"/>
  <c r="J409" i="19"/>
  <c r="G409" i="19"/>
  <c r="H409" i="19" s="1"/>
  <c r="D409" i="19"/>
  <c r="C409" i="19"/>
  <c r="B409" i="19"/>
  <c r="J408" i="19"/>
  <c r="H408" i="19"/>
  <c r="G408" i="19"/>
  <c r="D408" i="19"/>
  <c r="C408" i="19"/>
  <c r="B408" i="19"/>
  <c r="G407" i="19"/>
  <c r="J407" i="19" s="1"/>
  <c r="D407" i="19"/>
  <c r="C407" i="19"/>
  <c r="B407" i="19"/>
  <c r="G406" i="19"/>
  <c r="J406" i="19" s="1"/>
  <c r="D406" i="19"/>
  <c r="C406" i="19"/>
  <c r="B406" i="19"/>
  <c r="G405" i="19"/>
  <c r="I405" i="19" s="1"/>
  <c r="D405" i="19"/>
  <c r="C405" i="19"/>
  <c r="B405" i="19"/>
  <c r="H404" i="19"/>
  <c r="G404" i="19"/>
  <c r="J404" i="19" s="1"/>
  <c r="D404" i="19"/>
  <c r="C404" i="19"/>
  <c r="B404" i="19"/>
  <c r="J403" i="19"/>
  <c r="H403" i="19"/>
  <c r="G403" i="19"/>
  <c r="D403" i="19"/>
  <c r="C403" i="19"/>
  <c r="B403" i="19"/>
  <c r="G402" i="19"/>
  <c r="J402" i="19" s="1"/>
  <c r="D402" i="19"/>
  <c r="C402" i="19"/>
  <c r="B402" i="19"/>
  <c r="G401" i="19"/>
  <c r="H401" i="19" s="1"/>
  <c r="D401" i="19"/>
  <c r="C401" i="19"/>
  <c r="B401" i="19"/>
  <c r="J400" i="19"/>
  <c r="H400" i="19"/>
  <c r="G400" i="19"/>
  <c r="D400" i="19"/>
  <c r="C400" i="19"/>
  <c r="B400" i="19"/>
  <c r="J399" i="19"/>
  <c r="G399" i="19"/>
  <c r="H399" i="19" s="1"/>
  <c r="D399" i="19"/>
  <c r="C399" i="19"/>
  <c r="B399" i="19"/>
  <c r="J398" i="19"/>
  <c r="G398" i="19"/>
  <c r="H398" i="19" s="1"/>
  <c r="D398" i="19"/>
  <c r="C398" i="19"/>
  <c r="B398" i="19"/>
  <c r="G397" i="19"/>
  <c r="J397" i="19" s="1"/>
  <c r="D397" i="19"/>
  <c r="C397" i="19"/>
  <c r="B397" i="19"/>
  <c r="H396" i="19"/>
  <c r="G396" i="19"/>
  <c r="J396" i="19" s="1"/>
  <c r="D396" i="19"/>
  <c r="C396" i="19"/>
  <c r="B396" i="19"/>
  <c r="G395" i="19"/>
  <c r="J395" i="19" s="1"/>
  <c r="D395" i="19"/>
  <c r="C395" i="19"/>
  <c r="B395" i="19"/>
  <c r="G394" i="19"/>
  <c r="I394" i="19" s="1"/>
  <c r="D394" i="19"/>
  <c r="C394" i="19"/>
  <c r="B394" i="19"/>
  <c r="J393" i="19"/>
  <c r="H393" i="19"/>
  <c r="G393" i="19"/>
  <c r="D393" i="19"/>
  <c r="C393" i="19"/>
  <c r="B393" i="19"/>
  <c r="G392" i="19"/>
  <c r="J392" i="19" s="1"/>
  <c r="D392" i="19"/>
  <c r="C392" i="19"/>
  <c r="B392" i="19"/>
  <c r="J391" i="19"/>
  <c r="G391" i="19"/>
  <c r="H391" i="19" s="1"/>
  <c r="D391" i="19"/>
  <c r="C391" i="19"/>
  <c r="B391" i="19"/>
  <c r="J390" i="19"/>
  <c r="H390" i="19"/>
  <c r="G390" i="19"/>
  <c r="D390" i="19"/>
  <c r="C390" i="19"/>
  <c r="B390" i="19"/>
  <c r="I389" i="19"/>
  <c r="G389" i="19"/>
  <c r="H389" i="19" s="1"/>
  <c r="D389" i="19"/>
  <c r="C389" i="19"/>
  <c r="B389" i="19"/>
  <c r="G388" i="19"/>
  <c r="I388" i="19" s="1"/>
  <c r="D388" i="19"/>
  <c r="C388" i="19"/>
  <c r="B388" i="19"/>
  <c r="G387" i="19"/>
  <c r="H387" i="19" s="1"/>
  <c r="D387" i="19"/>
  <c r="C387" i="19"/>
  <c r="B387" i="19"/>
  <c r="H386" i="19"/>
  <c r="G386" i="19"/>
  <c r="I386" i="19" s="1"/>
  <c r="D386" i="19"/>
  <c r="C386" i="19"/>
  <c r="B386" i="19"/>
  <c r="G385" i="19"/>
  <c r="J385" i="19" s="1"/>
  <c r="D385" i="19"/>
  <c r="C385" i="19"/>
  <c r="B385" i="19"/>
  <c r="I384" i="19"/>
  <c r="H384" i="19"/>
  <c r="G384" i="19"/>
  <c r="D384" i="19"/>
  <c r="C384" i="19"/>
  <c r="B384" i="19"/>
  <c r="J383" i="19"/>
  <c r="H383" i="19"/>
  <c r="G383" i="19"/>
  <c r="D383" i="19"/>
  <c r="C383" i="19"/>
  <c r="B383" i="19"/>
  <c r="G382" i="19"/>
  <c r="J382" i="19" s="1"/>
  <c r="D382" i="19"/>
  <c r="C382" i="19"/>
  <c r="B382" i="19"/>
  <c r="G381" i="19"/>
  <c r="H381" i="19" s="1"/>
  <c r="D381" i="19"/>
  <c r="C381" i="19"/>
  <c r="B381" i="19"/>
  <c r="G380" i="19"/>
  <c r="I380" i="19" s="1"/>
  <c r="D380" i="19"/>
  <c r="C380" i="19"/>
  <c r="B380" i="19"/>
  <c r="J379" i="19"/>
  <c r="G379" i="19"/>
  <c r="H379" i="19" s="1"/>
  <c r="D379" i="19"/>
  <c r="C379" i="19"/>
  <c r="B379" i="19"/>
  <c r="J378" i="19"/>
  <c r="H378" i="19"/>
  <c r="G378" i="19"/>
  <c r="D378" i="19"/>
  <c r="C378" i="19"/>
  <c r="B378" i="19"/>
  <c r="G377" i="19"/>
  <c r="H377" i="19" s="1"/>
  <c r="D377" i="19"/>
  <c r="C377" i="19"/>
  <c r="B377" i="19"/>
  <c r="G376" i="19"/>
  <c r="I376" i="19" s="1"/>
  <c r="D376" i="19"/>
  <c r="C376" i="19"/>
  <c r="B376" i="19"/>
  <c r="J375" i="19"/>
  <c r="H375" i="19"/>
  <c r="G375" i="19"/>
  <c r="D375" i="19"/>
  <c r="C375" i="19"/>
  <c r="B375" i="19"/>
  <c r="G374" i="19"/>
  <c r="H374" i="19" s="1"/>
  <c r="D374" i="19"/>
  <c r="C374" i="19"/>
  <c r="B374" i="19"/>
  <c r="I373" i="19"/>
  <c r="H373" i="19"/>
  <c r="G373" i="19"/>
  <c r="D373" i="19"/>
  <c r="C373" i="19"/>
  <c r="B373" i="19"/>
  <c r="G372" i="19"/>
  <c r="J372" i="19" s="1"/>
  <c r="D372" i="19"/>
  <c r="C372" i="19"/>
  <c r="B372" i="19"/>
  <c r="I371" i="19"/>
  <c r="G371" i="19"/>
  <c r="H371" i="19" s="1"/>
  <c r="D371" i="19"/>
  <c r="C371" i="19"/>
  <c r="B371" i="19"/>
  <c r="G370" i="19"/>
  <c r="H370" i="19" s="1"/>
  <c r="D370" i="19"/>
  <c r="C370" i="19"/>
  <c r="B370" i="19"/>
  <c r="J369" i="19"/>
  <c r="G369" i="19"/>
  <c r="H369" i="19" s="1"/>
  <c r="D369" i="19"/>
  <c r="C369" i="19"/>
  <c r="B369" i="19"/>
  <c r="J368" i="19"/>
  <c r="H368" i="19"/>
  <c r="G368" i="19"/>
  <c r="D368" i="19"/>
  <c r="C368" i="19"/>
  <c r="B368" i="19"/>
  <c r="G367" i="19"/>
  <c r="J367" i="19" s="1"/>
  <c r="D367" i="19"/>
  <c r="C367" i="19"/>
  <c r="B367" i="19"/>
  <c r="H366" i="19"/>
  <c r="G366" i="19"/>
  <c r="J366" i="19" s="1"/>
  <c r="D366" i="19"/>
  <c r="C366" i="19"/>
  <c r="B366" i="19"/>
  <c r="J365" i="19"/>
  <c r="H365" i="19"/>
  <c r="G365" i="19"/>
  <c r="D365" i="19"/>
  <c r="C365" i="19"/>
  <c r="B365" i="19"/>
  <c r="H364" i="19"/>
  <c r="G364" i="19"/>
  <c r="J364" i="19" s="1"/>
  <c r="D364" i="19"/>
  <c r="C364" i="19"/>
  <c r="B364" i="19"/>
  <c r="J363" i="19"/>
  <c r="H363" i="19"/>
  <c r="G363" i="19"/>
  <c r="D363" i="19"/>
  <c r="C363" i="19"/>
  <c r="B363" i="19"/>
  <c r="G362" i="19"/>
  <c r="I362" i="19" s="1"/>
  <c r="D362" i="19"/>
  <c r="C362" i="19"/>
  <c r="B362" i="19"/>
  <c r="J361" i="19"/>
  <c r="G361" i="19"/>
  <c r="H361" i="19" s="1"/>
  <c r="D361" i="19"/>
  <c r="C361" i="19"/>
  <c r="B361" i="19"/>
  <c r="G360" i="19"/>
  <c r="I360" i="19" s="1"/>
  <c r="D360" i="19"/>
  <c r="C360" i="19"/>
  <c r="B360" i="19"/>
  <c r="I359" i="19"/>
  <c r="G359" i="19"/>
  <c r="H359" i="19" s="1"/>
  <c r="D359" i="19"/>
  <c r="C359" i="19"/>
  <c r="B359" i="19"/>
  <c r="J358" i="19"/>
  <c r="H358" i="19"/>
  <c r="G358" i="19"/>
  <c r="D358" i="19"/>
  <c r="C358" i="19"/>
  <c r="B358" i="19"/>
  <c r="G357" i="19"/>
  <c r="I357" i="19" s="1"/>
  <c r="D357" i="19"/>
  <c r="C357" i="19"/>
  <c r="B357" i="19"/>
  <c r="G356" i="19"/>
  <c r="J356" i="19" s="1"/>
  <c r="D356" i="19"/>
  <c r="C356" i="19"/>
  <c r="B356" i="19"/>
  <c r="G355" i="19"/>
  <c r="I355" i="19" s="1"/>
  <c r="D355" i="19"/>
  <c r="C355" i="19"/>
  <c r="B355" i="19"/>
  <c r="H354" i="19"/>
  <c r="G354" i="19"/>
  <c r="J354" i="19" s="1"/>
  <c r="D354" i="19"/>
  <c r="C354" i="19"/>
  <c r="B354" i="19"/>
  <c r="J353" i="19"/>
  <c r="H353" i="19"/>
  <c r="G353" i="19"/>
  <c r="D353" i="19"/>
  <c r="C353" i="19"/>
  <c r="B353" i="19"/>
  <c r="G352" i="19"/>
  <c r="J352" i="19" s="1"/>
  <c r="D352" i="19"/>
  <c r="C352" i="19"/>
  <c r="B352" i="19"/>
  <c r="G351" i="19"/>
  <c r="H351" i="19" s="1"/>
  <c r="D351" i="19"/>
  <c r="C351" i="19"/>
  <c r="B351" i="19"/>
  <c r="J350" i="19"/>
  <c r="H350" i="19"/>
  <c r="G350" i="19"/>
  <c r="D350" i="19"/>
  <c r="C350" i="19"/>
  <c r="B350" i="19"/>
  <c r="J349" i="19"/>
  <c r="G349" i="19"/>
  <c r="H349" i="19" s="1"/>
  <c r="D349" i="19"/>
  <c r="C349" i="19"/>
  <c r="B349" i="19"/>
  <c r="I348" i="19"/>
  <c r="G348" i="19"/>
  <c r="H348" i="19" s="1"/>
  <c r="D348" i="19"/>
  <c r="C348" i="19"/>
  <c r="B348" i="19"/>
  <c r="G347" i="19"/>
  <c r="J347" i="19" s="1"/>
  <c r="D347" i="19"/>
  <c r="C347" i="19"/>
  <c r="B347" i="19"/>
  <c r="H346" i="19"/>
  <c r="G346" i="19"/>
  <c r="J346" i="19" s="1"/>
  <c r="D346" i="19"/>
  <c r="C346" i="19"/>
  <c r="B346" i="19"/>
  <c r="G345" i="19"/>
  <c r="J345" i="19" s="1"/>
  <c r="D345" i="19"/>
  <c r="C345" i="19"/>
  <c r="B345" i="19"/>
  <c r="G344" i="19"/>
  <c r="J344" i="19" s="1"/>
  <c r="D344" i="19"/>
  <c r="C344" i="19"/>
  <c r="B344" i="19"/>
  <c r="I343" i="19"/>
  <c r="H343" i="19"/>
  <c r="G343" i="19"/>
  <c r="D343" i="19"/>
  <c r="C343" i="19"/>
  <c r="B343" i="19"/>
  <c r="G342" i="19"/>
  <c r="J342" i="19" s="1"/>
  <c r="D342" i="19"/>
  <c r="C342" i="19"/>
  <c r="B342" i="19"/>
  <c r="J341" i="19"/>
  <c r="G341" i="19"/>
  <c r="H341" i="19" s="1"/>
  <c r="D341" i="19"/>
  <c r="C341" i="19"/>
  <c r="B341" i="19"/>
  <c r="J340" i="19"/>
  <c r="H340" i="19"/>
  <c r="G340" i="19"/>
  <c r="D340" i="19"/>
  <c r="C340" i="19"/>
  <c r="B340" i="19"/>
  <c r="J339" i="19"/>
  <c r="G339" i="19"/>
  <c r="H339" i="19" s="1"/>
  <c r="D339" i="19"/>
  <c r="C339" i="19"/>
  <c r="B339" i="19"/>
  <c r="G338" i="19"/>
  <c r="H338" i="19" s="1"/>
  <c r="D338" i="19"/>
  <c r="C338" i="19"/>
  <c r="B338" i="19"/>
  <c r="G337" i="19"/>
  <c r="H337" i="19" s="1"/>
  <c r="D337" i="19"/>
  <c r="C337" i="19"/>
  <c r="B337" i="19"/>
  <c r="H336" i="19"/>
  <c r="G336" i="19"/>
  <c r="J336" i="19" s="1"/>
  <c r="D336" i="19"/>
  <c r="C336" i="19"/>
  <c r="B336" i="19"/>
  <c r="G335" i="19"/>
  <c r="I335" i="19" s="1"/>
  <c r="D335" i="19"/>
  <c r="C335" i="19"/>
  <c r="B335" i="19"/>
  <c r="J334" i="19"/>
  <c r="H334" i="19"/>
  <c r="G334" i="19"/>
  <c r="D334" i="19"/>
  <c r="C334" i="19"/>
  <c r="B334" i="19"/>
  <c r="I333" i="19"/>
  <c r="H333" i="19"/>
  <c r="G333" i="19"/>
  <c r="D333" i="19"/>
  <c r="C333" i="19"/>
  <c r="B333" i="19"/>
  <c r="G332" i="19"/>
  <c r="J332" i="19" s="1"/>
  <c r="D332" i="19"/>
  <c r="C332" i="19"/>
  <c r="B332" i="19"/>
  <c r="G331" i="19"/>
  <c r="H331" i="19" s="1"/>
  <c r="D331" i="19"/>
  <c r="C331" i="19"/>
  <c r="B331" i="19"/>
  <c r="G330" i="19"/>
  <c r="J330" i="19" s="1"/>
  <c r="D330" i="19"/>
  <c r="C330" i="19"/>
  <c r="B330" i="19"/>
  <c r="J329" i="19"/>
  <c r="G329" i="19"/>
  <c r="H329" i="19" s="1"/>
  <c r="D329" i="19"/>
  <c r="C329" i="19"/>
  <c r="B329" i="19"/>
  <c r="I328" i="19"/>
  <c r="H328" i="19"/>
  <c r="G328" i="19"/>
  <c r="D328" i="19"/>
  <c r="C328" i="19"/>
  <c r="B328" i="19"/>
  <c r="G327" i="19"/>
  <c r="J327" i="19" s="1"/>
  <c r="D327" i="19"/>
  <c r="C327" i="19"/>
  <c r="B327" i="19"/>
  <c r="G326" i="19"/>
  <c r="J326" i="19" s="1"/>
  <c r="D326" i="19"/>
  <c r="C326" i="19"/>
  <c r="B326" i="19"/>
  <c r="I325" i="19"/>
  <c r="H325" i="19"/>
  <c r="G325" i="19"/>
  <c r="D325" i="19"/>
  <c r="C325" i="19"/>
  <c r="B325" i="19"/>
  <c r="G324" i="19"/>
  <c r="J324" i="19" s="1"/>
  <c r="D324" i="19"/>
  <c r="C324" i="19"/>
  <c r="B324" i="19"/>
  <c r="J323" i="19"/>
  <c r="H323" i="19"/>
  <c r="G323" i="19"/>
  <c r="D323" i="19"/>
  <c r="C323" i="19"/>
  <c r="B323" i="19"/>
  <c r="G322" i="19"/>
  <c r="J322" i="19" s="1"/>
  <c r="D322" i="19"/>
  <c r="C322" i="19"/>
  <c r="B322" i="19"/>
  <c r="J321" i="19"/>
  <c r="G321" i="19"/>
  <c r="H321" i="19" s="1"/>
  <c r="D321" i="19"/>
  <c r="C321" i="19"/>
  <c r="B321" i="19"/>
  <c r="G320" i="19"/>
  <c r="J320" i="19" s="1"/>
  <c r="D320" i="19"/>
  <c r="C320" i="19"/>
  <c r="B320" i="19"/>
  <c r="J319" i="19"/>
  <c r="G319" i="19"/>
  <c r="H319" i="19" s="1"/>
  <c r="D319" i="19"/>
  <c r="C319" i="19"/>
  <c r="B319" i="19"/>
  <c r="I318" i="19"/>
  <c r="H318" i="19"/>
  <c r="G318" i="19"/>
  <c r="D318" i="19"/>
  <c r="C318" i="19"/>
  <c r="B318" i="19"/>
  <c r="G317" i="19"/>
  <c r="J317" i="19" s="1"/>
  <c r="D317" i="19"/>
  <c r="C317" i="19"/>
  <c r="B317" i="19"/>
  <c r="H316" i="19"/>
  <c r="G316" i="19"/>
  <c r="J316" i="19" s="1"/>
  <c r="D316" i="19"/>
  <c r="C316" i="19"/>
  <c r="B316" i="19"/>
  <c r="J315" i="19"/>
  <c r="H315" i="19"/>
  <c r="G315" i="19"/>
  <c r="D315" i="19"/>
  <c r="C315" i="19"/>
  <c r="B315" i="19"/>
  <c r="H314" i="19"/>
  <c r="G314" i="19"/>
  <c r="J314" i="19" s="1"/>
  <c r="D314" i="19"/>
  <c r="C314" i="19"/>
  <c r="B314" i="19"/>
  <c r="J313" i="19"/>
  <c r="H313" i="19"/>
  <c r="G313" i="19"/>
  <c r="D313" i="19"/>
  <c r="C313" i="19"/>
  <c r="B313" i="19"/>
  <c r="G312" i="19"/>
  <c r="J312" i="19" s="1"/>
  <c r="D312" i="19"/>
  <c r="C312" i="19"/>
  <c r="B312" i="19"/>
  <c r="J311" i="19"/>
  <c r="G311" i="19"/>
  <c r="H311" i="19" s="1"/>
  <c r="D311" i="19"/>
  <c r="C311" i="19"/>
  <c r="B311" i="19"/>
  <c r="G310" i="19"/>
  <c r="J310" i="19" s="1"/>
  <c r="D310" i="19"/>
  <c r="C310" i="19"/>
  <c r="B310" i="19"/>
  <c r="J309" i="19"/>
  <c r="G309" i="19"/>
  <c r="H309" i="19" s="1"/>
  <c r="D309" i="19"/>
  <c r="C309" i="19"/>
  <c r="B309" i="19"/>
  <c r="I308" i="19"/>
  <c r="H308" i="19"/>
  <c r="G308" i="19"/>
  <c r="D308" i="19"/>
  <c r="C308" i="19"/>
  <c r="B308" i="19"/>
  <c r="G307" i="19"/>
  <c r="J307" i="19" s="1"/>
  <c r="D307" i="19"/>
  <c r="C307" i="19"/>
  <c r="B307" i="19"/>
  <c r="G306" i="19"/>
  <c r="J306" i="19" s="1"/>
  <c r="D306" i="19"/>
  <c r="C306" i="19"/>
  <c r="B306" i="19"/>
  <c r="G305" i="19"/>
  <c r="J305" i="19" s="1"/>
  <c r="D305" i="19"/>
  <c r="C305" i="19"/>
  <c r="B305" i="19"/>
  <c r="H304" i="19"/>
  <c r="G304" i="19"/>
  <c r="I304" i="19" s="1"/>
  <c r="D304" i="19"/>
  <c r="C304" i="19"/>
  <c r="B304" i="19"/>
  <c r="J303" i="19"/>
  <c r="H303" i="19"/>
  <c r="G303" i="19"/>
  <c r="D303" i="19"/>
  <c r="C303" i="19"/>
  <c r="B303" i="19"/>
  <c r="G302" i="19"/>
  <c r="J302" i="19" s="1"/>
  <c r="D302" i="19"/>
  <c r="C302" i="19"/>
  <c r="B302" i="19"/>
  <c r="G301" i="19"/>
  <c r="H301" i="19" s="1"/>
  <c r="D301" i="19"/>
  <c r="C301" i="19"/>
  <c r="B301" i="19"/>
  <c r="I300" i="19"/>
  <c r="H300" i="19"/>
  <c r="G300" i="19"/>
  <c r="D300" i="19"/>
  <c r="C300" i="19"/>
  <c r="B300" i="19"/>
  <c r="I299" i="19"/>
  <c r="G299" i="19"/>
  <c r="H299" i="19" s="1"/>
  <c r="D299" i="19"/>
  <c r="C299" i="19"/>
  <c r="B299" i="19"/>
  <c r="J298" i="19"/>
  <c r="G298" i="19"/>
  <c r="H298" i="19" s="1"/>
  <c r="D298" i="19"/>
  <c r="C298" i="19"/>
  <c r="B298" i="19"/>
  <c r="G297" i="19"/>
  <c r="J297" i="19" s="1"/>
  <c r="D297" i="19"/>
  <c r="C297" i="19"/>
  <c r="B297" i="19"/>
  <c r="H296" i="19"/>
  <c r="G296" i="19"/>
  <c r="I296" i="19" s="1"/>
  <c r="D296" i="19"/>
  <c r="C296" i="19"/>
  <c r="B296" i="19"/>
  <c r="G295" i="19"/>
  <c r="J295" i="19" s="1"/>
  <c r="D295" i="19"/>
  <c r="C295" i="19"/>
  <c r="B295" i="19"/>
  <c r="G294" i="19"/>
  <c r="J294" i="19" s="1"/>
  <c r="D294" i="19"/>
  <c r="C294" i="19"/>
  <c r="B294" i="19"/>
  <c r="J293" i="19"/>
  <c r="H293" i="19"/>
  <c r="G293" i="19"/>
  <c r="D293" i="19"/>
  <c r="C293" i="19"/>
  <c r="B293" i="19"/>
  <c r="G292" i="19"/>
  <c r="J292" i="19" s="1"/>
  <c r="D292" i="19"/>
  <c r="C292" i="19"/>
  <c r="B292" i="19"/>
  <c r="I291" i="19"/>
  <c r="G291" i="19"/>
  <c r="H291" i="19" s="1"/>
  <c r="D291" i="19"/>
  <c r="C291" i="19"/>
  <c r="B291" i="19"/>
  <c r="J290" i="19"/>
  <c r="H290" i="19"/>
  <c r="G290" i="19"/>
  <c r="D290" i="19"/>
  <c r="C290" i="19"/>
  <c r="B290" i="19"/>
  <c r="J289" i="19"/>
  <c r="G289" i="19"/>
  <c r="H289" i="19" s="1"/>
  <c r="D289" i="19"/>
  <c r="C289" i="19"/>
  <c r="B289" i="19"/>
  <c r="G288" i="19"/>
  <c r="I288" i="19" s="1"/>
  <c r="D288" i="19"/>
  <c r="C288" i="19"/>
  <c r="B288" i="19"/>
  <c r="G287" i="19"/>
  <c r="H287" i="19" s="1"/>
  <c r="D287" i="19"/>
  <c r="C287" i="19"/>
  <c r="B287" i="19"/>
  <c r="H286" i="19"/>
  <c r="G286" i="19"/>
  <c r="J286" i="19" s="1"/>
  <c r="D286" i="19"/>
  <c r="C286" i="19"/>
  <c r="B286" i="19"/>
  <c r="G285" i="19"/>
  <c r="J285" i="19" s="1"/>
  <c r="D285" i="19"/>
  <c r="C285" i="19"/>
  <c r="B285" i="19"/>
  <c r="J284" i="19"/>
  <c r="H284" i="19"/>
  <c r="G284" i="19"/>
  <c r="D284" i="19"/>
  <c r="C284" i="19"/>
  <c r="B284" i="19"/>
  <c r="I283" i="19"/>
  <c r="H283" i="19"/>
  <c r="G283" i="19"/>
  <c r="D283" i="19"/>
  <c r="C283" i="19"/>
  <c r="B283" i="19"/>
  <c r="G282" i="19"/>
  <c r="J282" i="19" s="1"/>
  <c r="D282" i="19"/>
  <c r="C282" i="19"/>
  <c r="B282" i="19"/>
  <c r="G281" i="19"/>
  <c r="H281" i="19" s="1"/>
  <c r="D281" i="19"/>
  <c r="C281" i="19"/>
  <c r="B281" i="19"/>
  <c r="G280" i="19"/>
  <c r="I280" i="19" s="1"/>
  <c r="D280" i="19"/>
  <c r="C280" i="19"/>
  <c r="B280" i="19"/>
  <c r="J279" i="19"/>
  <c r="G279" i="19"/>
  <c r="H279" i="19" s="1"/>
  <c r="D279" i="19"/>
  <c r="C279" i="19"/>
  <c r="B279" i="19"/>
  <c r="J278" i="19"/>
  <c r="H278" i="19"/>
  <c r="G278" i="19"/>
  <c r="D278" i="19"/>
  <c r="C278" i="19"/>
  <c r="B278" i="19"/>
  <c r="G277" i="19"/>
  <c r="I277" i="19" s="1"/>
  <c r="D277" i="19"/>
  <c r="C277" i="19"/>
  <c r="B277" i="19"/>
  <c r="G276" i="19"/>
  <c r="I276" i="19" s="1"/>
  <c r="D276" i="19"/>
  <c r="C276" i="19"/>
  <c r="B276" i="19"/>
  <c r="J275" i="19"/>
  <c r="H275" i="19"/>
  <c r="G275" i="19"/>
  <c r="D275" i="19"/>
  <c r="C275" i="19"/>
  <c r="B275" i="19"/>
  <c r="G274" i="19"/>
  <c r="H274" i="19" s="1"/>
  <c r="D274" i="19"/>
  <c r="C274" i="19"/>
  <c r="B274" i="19"/>
  <c r="I273" i="19"/>
  <c r="H273" i="19"/>
  <c r="G273" i="19"/>
  <c r="D273" i="19"/>
  <c r="C273" i="19"/>
  <c r="B273" i="19"/>
  <c r="G272" i="19"/>
  <c r="I272" i="19" s="1"/>
  <c r="D272" i="19"/>
  <c r="C272" i="19"/>
  <c r="B272" i="19"/>
  <c r="J271" i="19"/>
  <c r="G271" i="19"/>
  <c r="H271" i="19" s="1"/>
  <c r="D271" i="19"/>
  <c r="C271" i="19"/>
  <c r="B271" i="19"/>
  <c r="G270" i="19"/>
  <c r="J270" i="19" s="1"/>
  <c r="D270" i="19"/>
  <c r="C270" i="19"/>
  <c r="B270" i="19"/>
  <c r="J269" i="19"/>
  <c r="G269" i="19"/>
  <c r="H269" i="19" s="1"/>
  <c r="D269" i="19"/>
  <c r="C269" i="19"/>
  <c r="B269" i="19"/>
  <c r="I268" i="19"/>
  <c r="H268" i="19"/>
  <c r="G268" i="19"/>
  <c r="D268" i="19"/>
  <c r="C268" i="19"/>
  <c r="B268" i="19"/>
  <c r="G267" i="19"/>
  <c r="J267" i="19" s="1"/>
  <c r="D267" i="19"/>
  <c r="C267" i="19"/>
  <c r="B267" i="19"/>
  <c r="H266" i="19"/>
  <c r="G266" i="19"/>
  <c r="I266" i="19" s="1"/>
  <c r="D266" i="19"/>
  <c r="C266" i="19"/>
  <c r="B266" i="19"/>
  <c r="J265" i="19"/>
  <c r="H265" i="19"/>
  <c r="G265" i="19"/>
  <c r="D265" i="19"/>
  <c r="C265" i="19"/>
  <c r="B265" i="19"/>
  <c r="H264" i="19"/>
  <c r="G264" i="19"/>
  <c r="I264" i="19" s="1"/>
  <c r="D264" i="19"/>
  <c r="C264" i="19"/>
  <c r="B264" i="19"/>
  <c r="J263" i="19"/>
  <c r="H263" i="19"/>
  <c r="G263" i="19"/>
  <c r="D263" i="19"/>
  <c r="C263" i="19"/>
  <c r="B263" i="19"/>
  <c r="G262" i="19"/>
  <c r="J262" i="19" s="1"/>
  <c r="D262" i="19"/>
  <c r="C262" i="19"/>
  <c r="B262" i="19"/>
  <c r="J261" i="19"/>
  <c r="G261" i="19"/>
  <c r="H261" i="19" s="1"/>
  <c r="D261" i="19"/>
  <c r="C261" i="19"/>
  <c r="B261" i="19"/>
  <c r="G260" i="19"/>
  <c r="J260" i="19" s="1"/>
  <c r="D260" i="19"/>
  <c r="C260" i="19"/>
  <c r="B260" i="19"/>
  <c r="J259" i="19"/>
  <c r="G259" i="19"/>
  <c r="H259" i="19" s="1"/>
  <c r="D259" i="19"/>
  <c r="C259" i="19"/>
  <c r="B259" i="19"/>
  <c r="I258" i="19"/>
  <c r="H258" i="19"/>
  <c r="G258" i="19"/>
  <c r="D258" i="19"/>
  <c r="C258" i="19"/>
  <c r="B258" i="19"/>
  <c r="G257" i="19"/>
  <c r="I257" i="19" s="1"/>
  <c r="D257" i="19"/>
  <c r="C257" i="19"/>
  <c r="B257" i="19"/>
  <c r="G256" i="19"/>
  <c r="J256" i="19" s="1"/>
  <c r="D256" i="19"/>
  <c r="C256" i="19"/>
  <c r="B256" i="19"/>
  <c r="G255" i="19"/>
  <c r="I255" i="19" s="1"/>
  <c r="D255" i="19"/>
  <c r="C255" i="19"/>
  <c r="B255" i="19"/>
  <c r="H254" i="19"/>
  <c r="G254" i="19"/>
  <c r="I254" i="19" s="1"/>
  <c r="D254" i="19"/>
  <c r="C254" i="19"/>
  <c r="B254" i="19"/>
  <c r="I253" i="19"/>
  <c r="H253" i="19"/>
  <c r="G253" i="19"/>
  <c r="D253" i="19"/>
  <c r="C253" i="19"/>
  <c r="B253" i="19"/>
  <c r="G252" i="19"/>
  <c r="J252" i="19" s="1"/>
  <c r="D252" i="19"/>
  <c r="C252" i="19"/>
  <c r="B252" i="19"/>
  <c r="G251" i="19"/>
  <c r="H251" i="19" s="1"/>
  <c r="D251" i="19"/>
  <c r="C251" i="19"/>
  <c r="B251" i="19"/>
  <c r="J250" i="19"/>
  <c r="H250" i="19"/>
  <c r="G250" i="19"/>
  <c r="D250" i="19"/>
  <c r="C250" i="19"/>
  <c r="B250" i="19"/>
  <c r="J249" i="19"/>
  <c r="G249" i="19"/>
  <c r="H249" i="19" s="1"/>
  <c r="D249" i="19"/>
  <c r="C249" i="19"/>
  <c r="B249" i="19"/>
  <c r="I248" i="19"/>
  <c r="G248" i="19"/>
  <c r="H248" i="19" s="1"/>
  <c r="D248" i="19"/>
  <c r="C248" i="19"/>
  <c r="B248" i="19"/>
  <c r="G247" i="19"/>
  <c r="I247" i="19" s="1"/>
  <c r="D247" i="19"/>
  <c r="C247" i="19"/>
  <c r="B247" i="19"/>
  <c r="H246" i="19"/>
  <c r="G246" i="19"/>
  <c r="J246" i="19" s="1"/>
  <c r="D246" i="19"/>
  <c r="C246" i="19"/>
  <c r="B246" i="19"/>
  <c r="G245" i="19"/>
  <c r="H245" i="19" s="1"/>
  <c r="D245" i="19"/>
  <c r="C245" i="19"/>
  <c r="B245" i="19"/>
  <c r="G244" i="19"/>
  <c r="I244" i="19" s="1"/>
  <c r="D244" i="19"/>
  <c r="C244" i="19"/>
  <c r="B244" i="19"/>
  <c r="J243" i="19"/>
  <c r="H243" i="19"/>
  <c r="G243" i="19"/>
  <c r="D243" i="19"/>
  <c r="C243" i="19"/>
  <c r="B243" i="19"/>
  <c r="G242" i="19"/>
  <c r="J242" i="19" s="1"/>
  <c r="D242" i="19"/>
  <c r="C242" i="19"/>
  <c r="B242" i="19"/>
  <c r="I241" i="19"/>
  <c r="G241" i="19"/>
  <c r="H241" i="19" s="1"/>
  <c r="D241" i="19"/>
  <c r="C241" i="19"/>
  <c r="B241" i="19"/>
  <c r="I240" i="19"/>
  <c r="H240" i="19"/>
  <c r="G240" i="19"/>
  <c r="D240" i="19"/>
  <c r="C240" i="19"/>
  <c r="B240" i="19"/>
  <c r="J239" i="19"/>
  <c r="G239" i="19"/>
  <c r="H239" i="19" s="1"/>
  <c r="D239" i="19"/>
  <c r="C239" i="19"/>
  <c r="B239" i="19"/>
  <c r="G238" i="19"/>
  <c r="J238" i="19" s="1"/>
  <c r="D238" i="19"/>
  <c r="C238" i="19"/>
  <c r="B238" i="19"/>
  <c r="G237" i="19"/>
  <c r="H237" i="19" s="1"/>
  <c r="D237" i="19"/>
  <c r="C237" i="19"/>
  <c r="B237" i="19"/>
  <c r="H236" i="19"/>
  <c r="G236" i="19"/>
  <c r="I236" i="19" s="1"/>
  <c r="D236" i="19"/>
  <c r="C236" i="19"/>
  <c r="B236" i="19"/>
  <c r="G235" i="19"/>
  <c r="J235" i="19" s="1"/>
  <c r="D235" i="19"/>
  <c r="C235" i="19"/>
  <c r="B235" i="19"/>
  <c r="I234" i="19"/>
  <c r="H234" i="19"/>
  <c r="G234" i="19"/>
  <c r="D234" i="19"/>
  <c r="C234" i="19"/>
  <c r="B234" i="19"/>
  <c r="I233" i="19"/>
  <c r="H233" i="19"/>
  <c r="G233" i="19"/>
  <c r="D233" i="19"/>
  <c r="C233" i="19"/>
  <c r="B233" i="19"/>
  <c r="G232" i="19"/>
  <c r="J232" i="19" s="1"/>
  <c r="D232" i="19"/>
  <c r="C232" i="19"/>
  <c r="B232" i="19"/>
  <c r="G231" i="19"/>
  <c r="H231" i="19" s="1"/>
  <c r="D231" i="19"/>
  <c r="C231" i="19"/>
  <c r="B231" i="19"/>
  <c r="G230" i="19"/>
  <c r="I230" i="19" s="1"/>
  <c r="D230" i="19"/>
  <c r="C230" i="19"/>
  <c r="B230" i="19"/>
  <c r="I229" i="19"/>
  <c r="G229" i="19"/>
  <c r="H229" i="19" s="1"/>
  <c r="D229" i="19"/>
  <c r="C229" i="19"/>
  <c r="B229" i="19"/>
  <c r="J228" i="19"/>
  <c r="H228" i="19"/>
  <c r="G228" i="19"/>
  <c r="D228" i="19"/>
  <c r="C228" i="19"/>
  <c r="B228" i="19"/>
  <c r="G227" i="19"/>
  <c r="I227" i="19" s="1"/>
  <c r="D227" i="19"/>
  <c r="C227" i="19"/>
  <c r="B227" i="19"/>
  <c r="G226" i="19"/>
  <c r="I226" i="19" s="1"/>
  <c r="D226" i="19"/>
  <c r="C226" i="19"/>
  <c r="B226" i="19"/>
  <c r="J225" i="19"/>
  <c r="H225" i="19"/>
  <c r="G225" i="19"/>
  <c r="D225" i="19"/>
  <c r="C225" i="19"/>
  <c r="B225" i="19"/>
  <c r="G224" i="19"/>
  <c r="H224" i="19" s="1"/>
  <c r="D224" i="19"/>
  <c r="C224" i="19"/>
  <c r="B224" i="19"/>
  <c r="I223" i="19"/>
  <c r="H223" i="19"/>
  <c r="G223" i="19"/>
  <c r="D223" i="19"/>
  <c r="C223" i="19"/>
  <c r="B223" i="19"/>
  <c r="G222" i="19"/>
  <c r="J222" i="19" s="1"/>
  <c r="D222" i="19"/>
  <c r="C222" i="19"/>
  <c r="B222" i="19"/>
  <c r="G221" i="19"/>
  <c r="H221" i="19" s="1"/>
  <c r="D221" i="19"/>
  <c r="C221" i="19"/>
  <c r="B221" i="19"/>
  <c r="G220" i="19"/>
  <c r="I220" i="19" s="1"/>
  <c r="D220" i="19"/>
  <c r="C220" i="19"/>
  <c r="B220" i="19"/>
  <c r="J219" i="19"/>
  <c r="H219" i="19"/>
  <c r="G219" i="19"/>
  <c r="D219" i="19"/>
  <c r="C219" i="19"/>
  <c r="B219" i="19"/>
  <c r="I218" i="19"/>
  <c r="H218" i="19"/>
  <c r="G218" i="19"/>
  <c r="D218" i="19"/>
  <c r="C218" i="19"/>
  <c r="B218" i="19"/>
  <c r="G217" i="19"/>
  <c r="H217" i="19" s="1"/>
  <c r="D217" i="19"/>
  <c r="C217" i="19"/>
  <c r="B217" i="19"/>
  <c r="G216" i="19"/>
  <c r="I216" i="19" s="1"/>
  <c r="D216" i="19"/>
  <c r="C216" i="19"/>
  <c r="B216" i="19"/>
  <c r="G215" i="19"/>
  <c r="J215" i="19" s="1"/>
  <c r="D215" i="19"/>
  <c r="C215" i="19"/>
  <c r="B215" i="19"/>
  <c r="J214" i="19"/>
  <c r="H214" i="19"/>
  <c r="G214" i="19"/>
  <c r="D214" i="19"/>
  <c r="C214" i="19"/>
  <c r="B214" i="19"/>
  <c r="I213" i="19"/>
  <c r="H213" i="19"/>
  <c r="G213" i="19"/>
  <c r="D213" i="19"/>
  <c r="C213" i="19"/>
  <c r="B213" i="19"/>
  <c r="G212" i="19"/>
  <c r="J212" i="19" s="1"/>
  <c r="D212" i="19"/>
  <c r="C212" i="19"/>
  <c r="B212" i="19"/>
  <c r="I211" i="19"/>
  <c r="G211" i="19"/>
  <c r="H211" i="19" s="1"/>
  <c r="D211" i="19"/>
  <c r="C211" i="19"/>
  <c r="B211" i="19"/>
  <c r="G210" i="19"/>
  <c r="I210" i="19" s="1"/>
  <c r="D210" i="19"/>
  <c r="C210" i="19"/>
  <c r="B210" i="19"/>
  <c r="J209" i="19"/>
  <c r="H209" i="19"/>
  <c r="G209" i="19"/>
  <c r="D209" i="19"/>
  <c r="C209" i="19"/>
  <c r="B209" i="19"/>
  <c r="G208" i="19"/>
  <c r="J208" i="19" s="1"/>
  <c r="D208" i="19"/>
  <c r="C208" i="19"/>
  <c r="B208" i="19"/>
  <c r="J207" i="19"/>
  <c r="H207" i="19"/>
  <c r="G207" i="19"/>
  <c r="D207" i="19"/>
  <c r="C207" i="19"/>
  <c r="B207" i="19"/>
  <c r="G206" i="19"/>
  <c r="I206" i="19" s="1"/>
  <c r="D206" i="19"/>
  <c r="C206" i="19"/>
  <c r="B206" i="19"/>
  <c r="G205" i="19"/>
  <c r="H205" i="19" s="1"/>
  <c r="D205" i="19"/>
  <c r="C205" i="19"/>
  <c r="B205" i="19"/>
  <c r="J204" i="19"/>
  <c r="H204" i="19"/>
  <c r="G204" i="19"/>
  <c r="D204" i="19"/>
  <c r="C204" i="19"/>
  <c r="B204" i="19"/>
  <c r="J203" i="19"/>
  <c r="H203" i="19"/>
  <c r="G203" i="19"/>
  <c r="D203" i="19"/>
  <c r="C203" i="19"/>
  <c r="B203" i="19"/>
  <c r="G202" i="19"/>
  <c r="I202" i="19" s="1"/>
  <c r="D202" i="19"/>
  <c r="C202" i="19"/>
  <c r="B202" i="19"/>
  <c r="J201" i="19"/>
  <c r="G201" i="19"/>
  <c r="H201" i="19" s="1"/>
  <c r="D201" i="19"/>
  <c r="C201" i="19"/>
  <c r="B201" i="19"/>
  <c r="G200" i="19"/>
  <c r="I200" i="19" s="1"/>
  <c r="D200" i="19"/>
  <c r="C200" i="19"/>
  <c r="B200" i="19"/>
  <c r="J199" i="19"/>
  <c r="H199" i="19"/>
  <c r="G199" i="19"/>
  <c r="D199" i="19"/>
  <c r="C199" i="19"/>
  <c r="B199" i="19"/>
  <c r="G198" i="19"/>
  <c r="H198" i="19" s="1"/>
  <c r="D198" i="19"/>
  <c r="C198" i="19"/>
  <c r="B198" i="19"/>
  <c r="J197" i="19"/>
  <c r="H197" i="19"/>
  <c r="G197" i="19"/>
  <c r="D197" i="19"/>
  <c r="C197" i="19"/>
  <c r="B197" i="19"/>
  <c r="G196" i="19"/>
  <c r="I196" i="19" s="1"/>
  <c r="D196" i="19"/>
  <c r="C196" i="19"/>
  <c r="B196" i="19"/>
  <c r="J195" i="19"/>
  <c r="G195" i="19"/>
  <c r="H195" i="19" s="1"/>
  <c r="D195" i="19"/>
  <c r="C195" i="19"/>
  <c r="B195" i="19"/>
  <c r="G194" i="19"/>
  <c r="I194" i="19" s="1"/>
  <c r="D194" i="19"/>
  <c r="C194" i="19"/>
  <c r="B194" i="19"/>
  <c r="J193" i="19"/>
  <c r="H193" i="19"/>
  <c r="G193" i="19"/>
  <c r="D193" i="19"/>
  <c r="C193" i="19"/>
  <c r="B193" i="19"/>
  <c r="G192" i="19"/>
  <c r="J192" i="19" s="1"/>
  <c r="D192" i="19"/>
  <c r="C192" i="19"/>
  <c r="B192" i="19"/>
  <c r="G191" i="19"/>
  <c r="H191" i="19" s="1"/>
  <c r="D191" i="19"/>
  <c r="C191" i="19"/>
  <c r="B191" i="19"/>
  <c r="J190" i="19"/>
  <c r="H190" i="19"/>
  <c r="G190" i="19"/>
  <c r="D190" i="19"/>
  <c r="C190" i="19"/>
  <c r="B190" i="19"/>
  <c r="I189" i="19"/>
  <c r="H189" i="19"/>
  <c r="G189" i="19"/>
  <c r="D189" i="19"/>
  <c r="C189" i="19"/>
  <c r="B189" i="19"/>
  <c r="J188" i="19"/>
  <c r="G188" i="19"/>
  <c r="H188" i="19" s="1"/>
  <c r="D188" i="19"/>
  <c r="C188" i="19"/>
  <c r="B188" i="19"/>
  <c r="G187" i="19"/>
  <c r="I187" i="19" s="1"/>
  <c r="D187" i="19"/>
  <c r="C187" i="19"/>
  <c r="B187" i="19"/>
  <c r="G186" i="19"/>
  <c r="J186" i="19" s="1"/>
  <c r="D186" i="19"/>
  <c r="C186" i="19"/>
  <c r="B186" i="19"/>
  <c r="G185" i="19"/>
  <c r="J185" i="19" s="1"/>
  <c r="D185" i="19"/>
  <c r="C185" i="19"/>
  <c r="B185" i="19"/>
  <c r="G184" i="19"/>
  <c r="J184" i="19" s="1"/>
  <c r="D184" i="19"/>
  <c r="C184" i="19"/>
  <c r="B184" i="19"/>
  <c r="J183" i="19"/>
  <c r="H183" i="19"/>
  <c r="G183" i="19"/>
  <c r="D183" i="19"/>
  <c r="C183" i="19"/>
  <c r="B183" i="19"/>
  <c r="G182" i="19"/>
  <c r="J182" i="19" s="1"/>
  <c r="D182" i="19"/>
  <c r="C182" i="19"/>
  <c r="B182" i="19"/>
  <c r="I181" i="19"/>
  <c r="G181" i="19"/>
  <c r="H181" i="19" s="1"/>
  <c r="D181" i="19"/>
  <c r="C181" i="19"/>
  <c r="B181" i="19"/>
  <c r="J180" i="19"/>
  <c r="H180" i="19"/>
  <c r="G180" i="19"/>
  <c r="D180" i="19"/>
  <c r="C180" i="19"/>
  <c r="B180" i="19"/>
  <c r="J179" i="19"/>
  <c r="H179" i="19"/>
  <c r="G179" i="19"/>
  <c r="D179" i="19"/>
  <c r="C179" i="19"/>
  <c r="B179" i="19"/>
  <c r="G178" i="19"/>
  <c r="H178" i="19" s="1"/>
  <c r="D178" i="19"/>
  <c r="C178" i="19"/>
  <c r="B178" i="19"/>
  <c r="G177" i="19"/>
  <c r="J177" i="19" s="1"/>
  <c r="D177" i="19"/>
  <c r="C177" i="19"/>
  <c r="B177" i="19"/>
  <c r="H176" i="19"/>
  <c r="G176" i="19"/>
  <c r="J176" i="19" s="1"/>
  <c r="D176" i="19"/>
  <c r="C176" i="19"/>
  <c r="B176" i="19"/>
  <c r="G175" i="19"/>
  <c r="I175" i="19" s="1"/>
  <c r="D175" i="19"/>
  <c r="C175" i="19"/>
  <c r="B175" i="19"/>
  <c r="J174" i="19"/>
  <c r="G174" i="19"/>
  <c r="H174" i="19" s="1"/>
  <c r="D174" i="19"/>
  <c r="C174" i="19"/>
  <c r="B174" i="19"/>
  <c r="J173" i="19"/>
  <c r="H173" i="19"/>
  <c r="G173" i="19"/>
  <c r="D173" i="19"/>
  <c r="C173" i="19"/>
  <c r="B173" i="19"/>
  <c r="G172" i="19"/>
  <c r="J172" i="19" s="1"/>
  <c r="D172" i="19"/>
  <c r="C172" i="19"/>
  <c r="B172" i="19"/>
  <c r="G171" i="19"/>
  <c r="H171" i="19" s="1"/>
  <c r="D171" i="19"/>
  <c r="C171" i="19"/>
  <c r="B171" i="19"/>
  <c r="G170" i="19"/>
  <c r="H170" i="19" s="1"/>
  <c r="D170" i="19"/>
  <c r="C170" i="19"/>
  <c r="B170" i="19"/>
  <c r="J169" i="19"/>
  <c r="H169" i="19"/>
  <c r="G169" i="19"/>
  <c r="D169" i="19"/>
  <c r="C169" i="19"/>
  <c r="B169" i="19"/>
  <c r="G168" i="19"/>
  <c r="J168" i="19" s="1"/>
  <c r="D168" i="19"/>
  <c r="C168" i="19"/>
  <c r="B168" i="19"/>
  <c r="J167" i="19"/>
  <c r="G167" i="19"/>
  <c r="H167" i="19" s="1"/>
  <c r="D167" i="19"/>
  <c r="C167" i="19"/>
  <c r="B167" i="19"/>
  <c r="H166" i="19"/>
  <c r="G166" i="19"/>
  <c r="I166" i="19" s="1"/>
  <c r="D166" i="19"/>
  <c r="C166" i="19"/>
  <c r="B166" i="19"/>
  <c r="G165" i="19"/>
  <c r="J165" i="19" s="1"/>
  <c r="D165" i="19"/>
  <c r="C165" i="19"/>
  <c r="B165" i="19"/>
  <c r="G164" i="19"/>
  <c r="J164" i="19" s="1"/>
  <c r="D164" i="19"/>
  <c r="C164" i="19"/>
  <c r="B164" i="19"/>
  <c r="J163" i="19"/>
  <c r="H163" i="19"/>
  <c r="G163" i="19"/>
  <c r="D163" i="19"/>
  <c r="C163" i="19"/>
  <c r="B163" i="19"/>
  <c r="H162" i="19"/>
  <c r="G162" i="19"/>
  <c r="J162" i="19" s="1"/>
  <c r="D162" i="19"/>
  <c r="C162" i="19"/>
  <c r="B162" i="19"/>
  <c r="G161" i="19"/>
  <c r="H161" i="19" s="1"/>
  <c r="D161" i="19"/>
  <c r="C161" i="19"/>
  <c r="B161" i="19"/>
  <c r="J160" i="19"/>
  <c r="H160" i="19"/>
  <c r="G160" i="19"/>
  <c r="D160" i="19"/>
  <c r="C160" i="19"/>
  <c r="B160" i="19"/>
  <c r="J159" i="19"/>
  <c r="H159" i="19"/>
  <c r="G159" i="19"/>
  <c r="D159" i="19"/>
  <c r="C159" i="19"/>
  <c r="B159" i="19"/>
  <c r="G158" i="19"/>
  <c r="I158" i="19" s="1"/>
  <c r="D158" i="19"/>
  <c r="C158" i="19"/>
  <c r="B158" i="19"/>
  <c r="G157" i="19"/>
  <c r="H157" i="19" s="1"/>
  <c r="D157" i="19"/>
  <c r="C157" i="19"/>
  <c r="B157" i="19"/>
  <c r="G156" i="19"/>
  <c r="J156" i="19" s="1"/>
  <c r="D156" i="19"/>
  <c r="C156" i="19"/>
  <c r="B156" i="19"/>
  <c r="J155" i="19"/>
  <c r="H155" i="19"/>
  <c r="G155" i="19"/>
  <c r="D155" i="19"/>
  <c r="C155" i="19"/>
  <c r="B155" i="19"/>
  <c r="G154" i="19"/>
  <c r="J154" i="19" s="1"/>
  <c r="D154" i="19"/>
  <c r="C154" i="19"/>
  <c r="B154" i="19"/>
  <c r="J153" i="19"/>
  <c r="H153" i="19"/>
  <c r="G153" i="19"/>
  <c r="D153" i="19"/>
  <c r="C153" i="19"/>
  <c r="B153" i="19"/>
  <c r="H152" i="19"/>
  <c r="G152" i="19"/>
  <c r="J152" i="19" s="1"/>
  <c r="D152" i="19"/>
  <c r="C152" i="19"/>
  <c r="B152" i="19"/>
  <c r="G151" i="19"/>
  <c r="H151" i="19" s="1"/>
  <c r="D151" i="19"/>
  <c r="C151" i="19"/>
  <c r="B151" i="19"/>
  <c r="G150" i="19"/>
  <c r="J150" i="19" s="1"/>
  <c r="D150" i="19"/>
  <c r="C150" i="19"/>
  <c r="B150" i="19"/>
  <c r="I149" i="19"/>
  <c r="H149" i="19"/>
  <c r="G149" i="19"/>
  <c r="D149" i="19"/>
  <c r="C149" i="19"/>
  <c r="B149" i="19"/>
  <c r="J148" i="19"/>
  <c r="H148" i="19"/>
  <c r="G148" i="19"/>
  <c r="D148" i="19"/>
  <c r="C148" i="19"/>
  <c r="B148" i="19"/>
  <c r="G147" i="19"/>
  <c r="J147" i="19" s="1"/>
  <c r="D147" i="19"/>
  <c r="C147" i="19"/>
  <c r="B147" i="19"/>
  <c r="H146" i="19"/>
  <c r="G146" i="19"/>
  <c r="I146" i="19" s="1"/>
  <c r="D146" i="19"/>
  <c r="C146" i="19"/>
  <c r="B146" i="19"/>
  <c r="I145" i="19"/>
  <c r="H145" i="19"/>
  <c r="G145" i="19"/>
  <c r="D145" i="19"/>
  <c r="C145" i="19"/>
  <c r="B145" i="19"/>
  <c r="G144" i="19"/>
  <c r="J144" i="19" s="1"/>
  <c r="D144" i="19"/>
  <c r="C144" i="19"/>
  <c r="B144" i="19"/>
  <c r="I143" i="19"/>
  <c r="H143" i="19"/>
  <c r="G143" i="19"/>
  <c r="D143" i="19"/>
  <c r="C143" i="19"/>
  <c r="B143" i="19"/>
  <c r="G142" i="19"/>
  <c r="J142" i="19" s="1"/>
  <c r="D142" i="19"/>
  <c r="C142" i="19"/>
  <c r="B142" i="19"/>
  <c r="J141" i="19"/>
  <c r="G141" i="19"/>
  <c r="H141" i="19" s="1"/>
  <c r="D141" i="19"/>
  <c r="C141" i="19"/>
  <c r="B141" i="19"/>
  <c r="G140" i="19"/>
  <c r="I140" i="19" s="1"/>
  <c r="D140" i="19"/>
  <c r="C140" i="19"/>
  <c r="B140" i="19"/>
  <c r="J139" i="19"/>
  <c r="H139" i="19"/>
  <c r="G139" i="19"/>
  <c r="D139" i="19"/>
  <c r="C139" i="19"/>
  <c r="B139" i="19"/>
  <c r="J138" i="19"/>
  <c r="H138" i="19"/>
  <c r="G138" i="19"/>
  <c r="D138" i="19"/>
  <c r="C138" i="19"/>
  <c r="B138" i="19"/>
  <c r="G137" i="19"/>
  <c r="J137" i="19" s="1"/>
  <c r="D137" i="19"/>
  <c r="C137" i="19"/>
  <c r="B137" i="19"/>
  <c r="G136" i="19"/>
  <c r="I136" i="19" s="1"/>
  <c r="D136" i="19"/>
  <c r="C136" i="19"/>
  <c r="B136" i="19"/>
  <c r="G135" i="19"/>
  <c r="H135" i="19" s="1"/>
  <c r="D135" i="19"/>
  <c r="C135" i="19"/>
  <c r="B135" i="19"/>
  <c r="J134" i="19"/>
  <c r="H134" i="19"/>
  <c r="G134" i="19"/>
  <c r="D134" i="19"/>
  <c r="C134" i="19"/>
  <c r="B134" i="19"/>
  <c r="J133" i="19"/>
  <c r="H133" i="19"/>
  <c r="G133" i="19"/>
  <c r="D133" i="19"/>
  <c r="C133" i="19"/>
  <c r="B133" i="19"/>
  <c r="H132" i="19"/>
  <c r="G132" i="19"/>
  <c r="J132" i="19" s="1"/>
  <c r="D132" i="19"/>
  <c r="C132" i="19"/>
  <c r="B132" i="19"/>
  <c r="I131" i="19"/>
  <c r="G131" i="19"/>
  <c r="H131" i="19" s="1"/>
  <c r="D131" i="19"/>
  <c r="C131" i="19"/>
  <c r="B131" i="19"/>
  <c r="G130" i="19"/>
  <c r="I130" i="19" s="1"/>
  <c r="D130" i="19"/>
  <c r="C130" i="19"/>
  <c r="B130" i="19"/>
  <c r="J129" i="19"/>
  <c r="H129" i="19"/>
  <c r="G129" i="19"/>
  <c r="D129" i="19"/>
  <c r="C129" i="19"/>
  <c r="B129" i="19"/>
  <c r="G128" i="19"/>
  <c r="H128" i="19" s="1"/>
  <c r="D128" i="19"/>
  <c r="C128" i="19"/>
  <c r="B128" i="19"/>
  <c r="J127" i="19"/>
  <c r="H127" i="19"/>
  <c r="G127" i="19"/>
  <c r="D127" i="19"/>
  <c r="C127" i="19"/>
  <c r="B127" i="19"/>
  <c r="G126" i="19"/>
  <c r="J126" i="19" s="1"/>
  <c r="D126" i="19"/>
  <c r="C126" i="19"/>
  <c r="B126" i="19"/>
  <c r="J125" i="19"/>
  <c r="H125" i="19"/>
  <c r="G125" i="19"/>
  <c r="D125" i="19"/>
  <c r="C125" i="19"/>
  <c r="B125" i="19"/>
  <c r="J124" i="19"/>
  <c r="H124" i="19"/>
  <c r="G124" i="19"/>
  <c r="D124" i="19"/>
  <c r="C124" i="19"/>
  <c r="B124" i="19"/>
  <c r="J123" i="19"/>
  <c r="H123" i="19"/>
  <c r="G123" i="19"/>
  <c r="D123" i="19"/>
  <c r="C123" i="19"/>
  <c r="B123" i="19"/>
  <c r="G122" i="19"/>
  <c r="I122" i="19" s="1"/>
  <c r="D122" i="19"/>
  <c r="C122" i="19"/>
  <c r="B122" i="19"/>
  <c r="G121" i="19"/>
  <c r="H121" i="19" s="1"/>
  <c r="D121" i="19"/>
  <c r="C121" i="19"/>
  <c r="B121" i="19"/>
  <c r="H120" i="19"/>
  <c r="G120" i="19"/>
  <c r="J120" i="19" s="1"/>
  <c r="D120" i="19"/>
  <c r="C120" i="19"/>
  <c r="B120" i="19"/>
  <c r="J119" i="19"/>
  <c r="H119" i="19"/>
  <c r="G119" i="19"/>
  <c r="D119" i="19"/>
  <c r="C119" i="19"/>
  <c r="B119" i="19"/>
  <c r="I118" i="19"/>
  <c r="H118" i="19"/>
  <c r="G118" i="19"/>
  <c r="D118" i="19"/>
  <c r="C118" i="19"/>
  <c r="B118" i="19"/>
  <c r="J117" i="19"/>
  <c r="H117" i="19"/>
  <c r="G117" i="19"/>
  <c r="D117" i="19"/>
  <c r="C117" i="19"/>
  <c r="B117" i="19"/>
  <c r="G116" i="19"/>
  <c r="J116" i="19" s="1"/>
  <c r="D116" i="19"/>
  <c r="C116" i="19"/>
  <c r="B116" i="19"/>
  <c r="G115" i="19"/>
  <c r="I115" i="19" s="1"/>
  <c r="D115" i="19"/>
  <c r="C115" i="19"/>
  <c r="B115" i="19"/>
  <c r="G114" i="19"/>
  <c r="H114" i="19" s="1"/>
  <c r="D114" i="19"/>
  <c r="C114" i="19"/>
  <c r="B114" i="19"/>
  <c r="J113" i="19"/>
  <c r="H113" i="19"/>
  <c r="G113" i="19"/>
  <c r="D113" i="19"/>
  <c r="C113" i="19"/>
  <c r="B113" i="19"/>
  <c r="G112" i="19"/>
  <c r="J112" i="19" s="1"/>
  <c r="D112" i="19"/>
  <c r="C112" i="19"/>
  <c r="B112" i="19"/>
  <c r="G111" i="19"/>
  <c r="H111" i="19" s="1"/>
  <c r="D111" i="19"/>
  <c r="C111" i="19"/>
  <c r="B111" i="19"/>
  <c r="J110" i="19"/>
  <c r="H110" i="19"/>
  <c r="G110" i="19"/>
  <c r="D110" i="19"/>
  <c r="C110" i="19"/>
  <c r="B110" i="19"/>
  <c r="J109" i="19"/>
  <c r="H109" i="19"/>
  <c r="G109" i="19"/>
  <c r="D109" i="19"/>
  <c r="C109" i="19"/>
  <c r="B109" i="19"/>
  <c r="G108" i="19"/>
  <c r="H108" i="19" s="1"/>
  <c r="D108" i="19"/>
  <c r="C108" i="19"/>
  <c r="B108" i="19"/>
  <c r="G107" i="19"/>
  <c r="H107" i="19" s="1"/>
  <c r="D107" i="19"/>
  <c r="C107" i="19"/>
  <c r="B107" i="19"/>
  <c r="H106" i="19"/>
  <c r="G106" i="19"/>
  <c r="J106" i="19" s="1"/>
  <c r="D106" i="19"/>
  <c r="C106" i="19"/>
  <c r="B106" i="19"/>
  <c r="G105" i="19"/>
  <c r="J105" i="19" s="1"/>
  <c r="D105" i="19"/>
  <c r="C105" i="19"/>
  <c r="B105" i="19"/>
  <c r="I104" i="19"/>
  <c r="H104" i="19"/>
  <c r="G104" i="19"/>
  <c r="D104" i="19"/>
  <c r="C104" i="19"/>
  <c r="B104" i="19"/>
  <c r="I103" i="19"/>
  <c r="H103" i="19"/>
  <c r="G103" i="19"/>
  <c r="D103" i="19"/>
  <c r="C103" i="19"/>
  <c r="B103" i="19"/>
  <c r="G102" i="19"/>
  <c r="J102" i="19" s="1"/>
  <c r="D102" i="19"/>
  <c r="C102" i="19"/>
  <c r="B102" i="19"/>
  <c r="G101" i="19"/>
  <c r="H101" i="19" s="1"/>
  <c r="D101" i="19"/>
  <c r="C101" i="19"/>
  <c r="B101" i="19"/>
  <c r="G100" i="19"/>
  <c r="I100" i="19" s="1"/>
  <c r="D100" i="19"/>
  <c r="C100" i="19"/>
  <c r="B100" i="19"/>
  <c r="J99" i="19"/>
  <c r="H99" i="19"/>
  <c r="G99" i="19"/>
  <c r="D99" i="19"/>
  <c r="C99" i="19"/>
  <c r="B99" i="19"/>
  <c r="G98" i="19"/>
  <c r="I98" i="19" s="1"/>
  <c r="D98" i="19"/>
  <c r="C98" i="19"/>
  <c r="B98" i="19"/>
  <c r="I97" i="19"/>
  <c r="H97" i="19"/>
  <c r="G97" i="19"/>
  <c r="D97" i="19"/>
  <c r="C97" i="19"/>
  <c r="B97" i="19"/>
  <c r="H96" i="19"/>
  <c r="G96" i="19"/>
  <c r="J96" i="19" s="1"/>
  <c r="D96" i="19"/>
  <c r="C96" i="19"/>
  <c r="B96" i="19"/>
  <c r="G95" i="19"/>
  <c r="J95" i="19" s="1"/>
  <c r="D95" i="19"/>
  <c r="C95" i="19"/>
  <c r="B95" i="19"/>
  <c r="G94" i="19"/>
  <c r="H94" i="19" s="1"/>
  <c r="D94" i="19"/>
  <c r="C94" i="19"/>
  <c r="B94" i="19"/>
  <c r="J93" i="19"/>
  <c r="H93" i="19"/>
  <c r="G93" i="19"/>
  <c r="D93" i="19"/>
  <c r="C93" i="19"/>
  <c r="B93" i="19"/>
  <c r="H92" i="19"/>
  <c r="G92" i="19"/>
  <c r="I92" i="19" s="1"/>
  <c r="D92" i="19"/>
  <c r="C92" i="19"/>
  <c r="B92" i="19"/>
  <c r="J91" i="19"/>
  <c r="G91" i="19"/>
  <c r="H91" i="19" s="1"/>
  <c r="D91" i="19"/>
  <c r="C91" i="19"/>
  <c r="B91" i="19"/>
  <c r="G90" i="19"/>
  <c r="H90" i="19" s="1"/>
  <c r="D90" i="19"/>
  <c r="C90" i="19"/>
  <c r="B90" i="19"/>
  <c r="I89" i="19"/>
  <c r="H89" i="19"/>
  <c r="G89" i="19"/>
  <c r="D89" i="19"/>
  <c r="C89" i="19"/>
  <c r="B89" i="19"/>
  <c r="G88" i="19"/>
  <c r="J88" i="19" s="1"/>
  <c r="D88" i="19"/>
  <c r="C88" i="19"/>
  <c r="B88" i="19"/>
  <c r="G87" i="19"/>
  <c r="H87" i="19" s="1"/>
  <c r="D87" i="19"/>
  <c r="C87" i="19"/>
  <c r="B87" i="19"/>
  <c r="G86" i="19"/>
  <c r="I86" i="19" s="1"/>
  <c r="D86" i="19"/>
  <c r="C86" i="19"/>
  <c r="B86" i="19"/>
  <c r="H85" i="19"/>
  <c r="G85" i="19"/>
  <c r="I85" i="19" s="1"/>
  <c r="D85" i="19"/>
  <c r="C85" i="19"/>
  <c r="B85" i="19"/>
  <c r="G84" i="19"/>
  <c r="I84" i="19" s="1"/>
  <c r="D84" i="19"/>
  <c r="C84" i="19"/>
  <c r="B84" i="19"/>
  <c r="I83" i="19"/>
  <c r="H83" i="19"/>
  <c r="G83" i="19"/>
  <c r="D83" i="19"/>
  <c r="C83" i="19"/>
  <c r="B83" i="19"/>
  <c r="H82" i="19"/>
  <c r="G82" i="19"/>
  <c r="J82" i="19" s="1"/>
  <c r="D82" i="19"/>
  <c r="C82" i="19"/>
  <c r="B82" i="19"/>
  <c r="J81" i="19"/>
  <c r="G81" i="19"/>
  <c r="H81" i="19" s="1"/>
  <c r="D81" i="19"/>
  <c r="C81" i="19"/>
  <c r="B81" i="19"/>
  <c r="G80" i="19"/>
  <c r="H80" i="19" s="1"/>
  <c r="D80" i="19"/>
  <c r="C80" i="19"/>
  <c r="B80" i="19"/>
  <c r="I79" i="19"/>
  <c r="H79" i="19"/>
  <c r="G79" i="19"/>
  <c r="D79" i="19"/>
  <c r="C79" i="19"/>
  <c r="B79" i="19"/>
  <c r="H78" i="19"/>
  <c r="G78" i="19"/>
  <c r="J78" i="19" s="1"/>
  <c r="D78" i="19"/>
  <c r="C78" i="19"/>
  <c r="B78" i="19"/>
  <c r="G77" i="19"/>
  <c r="J77" i="19" s="1"/>
  <c r="D77" i="19"/>
  <c r="C77" i="19"/>
  <c r="B77" i="19"/>
  <c r="G76" i="19"/>
  <c r="J76" i="19" s="1"/>
  <c r="D76" i="19"/>
  <c r="C76" i="19"/>
  <c r="B76" i="19"/>
  <c r="I75" i="19"/>
  <c r="H75" i="19"/>
  <c r="G75" i="19"/>
  <c r="D75" i="19"/>
  <c r="C75" i="19"/>
  <c r="B75" i="19"/>
  <c r="G74" i="19"/>
  <c r="I74" i="19" s="1"/>
  <c r="D74" i="19"/>
  <c r="C74" i="19"/>
  <c r="B74" i="19"/>
  <c r="J73" i="19"/>
  <c r="H73" i="19"/>
  <c r="G73" i="19"/>
  <c r="D73" i="19"/>
  <c r="C73" i="19"/>
  <c r="B73" i="19"/>
  <c r="G72" i="19"/>
  <c r="J72" i="19" s="1"/>
  <c r="D72" i="19"/>
  <c r="C72" i="19"/>
  <c r="B72" i="19"/>
  <c r="G71" i="19"/>
  <c r="H71" i="19" s="1"/>
  <c r="D71" i="19"/>
  <c r="C71" i="19"/>
  <c r="B71" i="19"/>
  <c r="J70" i="19"/>
  <c r="H70" i="19"/>
  <c r="G70" i="19"/>
  <c r="D70" i="19"/>
  <c r="C70" i="19"/>
  <c r="B70" i="19"/>
  <c r="J69" i="19"/>
  <c r="H69" i="19"/>
  <c r="G69" i="19"/>
  <c r="D69" i="19"/>
  <c r="C69" i="19"/>
  <c r="B69" i="19"/>
  <c r="J68" i="19"/>
  <c r="H68" i="19"/>
  <c r="G68" i="19"/>
  <c r="D68" i="19"/>
  <c r="C68" i="19"/>
  <c r="B68" i="19"/>
  <c r="G67" i="19"/>
  <c r="J67" i="19" s="1"/>
  <c r="D67" i="19"/>
  <c r="C67" i="19"/>
  <c r="B67" i="19"/>
  <c r="G66" i="19"/>
  <c r="I66" i="19" s="1"/>
  <c r="D66" i="19"/>
  <c r="C66" i="19"/>
  <c r="B66" i="19"/>
  <c r="G65" i="19"/>
  <c r="J65" i="19" s="1"/>
  <c r="D65" i="19"/>
  <c r="C65" i="19"/>
  <c r="B65" i="19"/>
  <c r="H64" i="19"/>
  <c r="G64" i="19"/>
  <c r="I64" i="19" s="1"/>
  <c r="D64" i="19"/>
  <c r="C64" i="19"/>
  <c r="B64" i="19"/>
  <c r="J63" i="19"/>
  <c r="H63" i="19"/>
  <c r="G63" i="19"/>
  <c r="D63" i="19"/>
  <c r="C63" i="19"/>
  <c r="B63" i="19"/>
  <c r="G62" i="19"/>
  <c r="I62" i="19" s="1"/>
  <c r="D62" i="19"/>
  <c r="C62" i="19"/>
  <c r="B62" i="19"/>
  <c r="G61" i="19"/>
  <c r="H61" i="19" s="1"/>
  <c r="D61" i="19"/>
  <c r="C61" i="19"/>
  <c r="B61" i="19"/>
  <c r="I60" i="19"/>
  <c r="H60" i="19"/>
  <c r="G60" i="19"/>
  <c r="D60" i="19"/>
  <c r="C60" i="19"/>
  <c r="B60" i="19"/>
  <c r="J59" i="19"/>
  <c r="H59" i="19"/>
  <c r="G59" i="19"/>
  <c r="D59" i="19"/>
  <c r="C59" i="19"/>
  <c r="B59" i="19"/>
  <c r="G58" i="19"/>
  <c r="J58" i="19" s="1"/>
  <c r="D58" i="19"/>
  <c r="C58" i="19"/>
  <c r="B58" i="19"/>
  <c r="H57" i="19"/>
  <c r="G57" i="19"/>
  <c r="J57" i="19" s="1"/>
  <c r="D57" i="19"/>
  <c r="C57" i="19"/>
  <c r="B57" i="19"/>
  <c r="H56" i="19"/>
  <c r="G56" i="19"/>
  <c r="J56" i="19" s="1"/>
  <c r="D56" i="19"/>
  <c r="C56" i="19"/>
  <c r="B56" i="19"/>
  <c r="G55" i="19"/>
  <c r="H55" i="19" s="1"/>
  <c r="D55" i="19"/>
  <c r="C55" i="19"/>
  <c r="B55" i="19"/>
  <c r="J54" i="19"/>
  <c r="H54" i="19"/>
  <c r="G54" i="19"/>
  <c r="D54" i="19"/>
  <c r="C54" i="19"/>
  <c r="B54" i="19"/>
  <c r="J53" i="19"/>
  <c r="H53" i="19"/>
  <c r="G53" i="19"/>
  <c r="D53" i="19"/>
  <c r="C53" i="19"/>
  <c r="B53" i="19"/>
  <c r="G52" i="19"/>
  <c r="J52" i="19" s="1"/>
  <c r="D52" i="19"/>
  <c r="C52" i="19"/>
  <c r="B52" i="19"/>
  <c r="G51" i="19"/>
  <c r="H51" i="19" s="1"/>
  <c r="D51" i="19"/>
  <c r="C51" i="19"/>
  <c r="B51" i="19"/>
  <c r="G50" i="19"/>
  <c r="I50" i="19" s="1"/>
  <c r="D50" i="19"/>
  <c r="C50" i="19"/>
  <c r="B50" i="19"/>
  <c r="I49" i="19"/>
  <c r="H49" i="19"/>
  <c r="G49" i="19"/>
  <c r="D49" i="19"/>
  <c r="C49" i="19"/>
  <c r="B49" i="19"/>
  <c r="G48" i="19"/>
  <c r="H48" i="19" s="1"/>
  <c r="D48" i="19"/>
  <c r="C48" i="19"/>
  <c r="B48" i="19"/>
  <c r="J47" i="19"/>
  <c r="H47" i="19"/>
  <c r="G47" i="19"/>
  <c r="D47" i="19"/>
  <c r="C47" i="19"/>
  <c r="B47" i="19"/>
  <c r="H46" i="19"/>
  <c r="G46" i="19"/>
  <c r="J46" i="19" s="1"/>
  <c r="D46" i="19"/>
  <c r="C46" i="19"/>
  <c r="B46" i="19"/>
  <c r="G45" i="19"/>
  <c r="H45" i="19" s="1"/>
  <c r="D45" i="19"/>
  <c r="C45" i="19"/>
  <c r="B45" i="19"/>
  <c r="G44" i="19"/>
  <c r="J44" i="19" s="1"/>
  <c r="D44" i="19"/>
  <c r="C44" i="19"/>
  <c r="B44" i="19"/>
  <c r="J43" i="19"/>
  <c r="H43" i="19"/>
  <c r="G43" i="19"/>
  <c r="D43" i="19"/>
  <c r="C43" i="19"/>
  <c r="B43" i="19"/>
  <c r="H42" i="19"/>
  <c r="G42" i="19"/>
  <c r="J42" i="19" s="1"/>
  <c r="D42" i="19"/>
  <c r="C42" i="19"/>
  <c r="B42" i="19"/>
  <c r="G41" i="19"/>
  <c r="H41" i="19" s="1"/>
  <c r="D41" i="19"/>
  <c r="C41" i="19"/>
  <c r="B41" i="19"/>
  <c r="G40" i="19"/>
  <c r="J40" i="19" s="1"/>
  <c r="D40" i="19"/>
  <c r="C40" i="19"/>
  <c r="B40" i="19"/>
  <c r="I39" i="19"/>
  <c r="H39" i="19"/>
  <c r="G39" i="19"/>
  <c r="D39" i="19"/>
  <c r="C39" i="19"/>
  <c r="B39" i="19"/>
  <c r="G38" i="19"/>
  <c r="J38" i="19" s="1"/>
  <c r="D38" i="19"/>
  <c r="C38" i="19"/>
  <c r="B38" i="19"/>
  <c r="G37" i="19"/>
  <c r="J37" i="19" s="1"/>
  <c r="D37" i="19"/>
  <c r="C37" i="19"/>
  <c r="B37" i="19"/>
  <c r="G36" i="19"/>
  <c r="J36" i="19" s="1"/>
  <c r="D36" i="19"/>
  <c r="C36" i="19"/>
  <c r="B36" i="19"/>
  <c r="H35" i="19"/>
  <c r="G35" i="19"/>
  <c r="J35" i="19" s="1"/>
  <c r="D35" i="19"/>
  <c r="C35" i="19"/>
  <c r="B35" i="19"/>
  <c r="G34" i="19"/>
  <c r="J34" i="19" s="1"/>
  <c r="D34" i="19"/>
  <c r="C34" i="19"/>
  <c r="B34" i="19"/>
  <c r="J33" i="19"/>
  <c r="H33" i="19"/>
  <c r="G33" i="19"/>
  <c r="D33" i="19"/>
  <c r="C33" i="19"/>
  <c r="B33" i="19"/>
  <c r="H32" i="19"/>
  <c r="G32" i="19"/>
  <c r="J32" i="19" s="1"/>
  <c r="D32" i="19"/>
  <c r="C32" i="19"/>
  <c r="B32" i="19"/>
  <c r="G31" i="19"/>
  <c r="H31" i="19" s="1"/>
  <c r="D31" i="19"/>
  <c r="C31" i="19"/>
  <c r="B31" i="19"/>
  <c r="J30" i="19"/>
  <c r="G30" i="19"/>
  <c r="H30" i="19" s="1"/>
  <c r="D30" i="19"/>
  <c r="C30" i="19"/>
  <c r="B30" i="19"/>
  <c r="J29" i="19"/>
  <c r="H29" i="19"/>
  <c r="G29" i="19"/>
  <c r="D29" i="19"/>
  <c r="C29" i="19"/>
  <c r="B29" i="19"/>
  <c r="H28" i="19"/>
  <c r="G28" i="19"/>
  <c r="J28" i="19" s="1"/>
  <c r="D28" i="19"/>
  <c r="C28" i="19"/>
  <c r="B28" i="19"/>
  <c r="G27" i="19"/>
  <c r="H27" i="19" s="1"/>
  <c r="D27" i="19"/>
  <c r="C27" i="19"/>
  <c r="B27" i="19"/>
  <c r="G26" i="19"/>
  <c r="I26" i="19" s="1"/>
  <c r="D26" i="19"/>
  <c r="C26" i="19"/>
  <c r="B26" i="19"/>
  <c r="J25" i="19"/>
  <c r="H25" i="19"/>
  <c r="G25" i="19"/>
  <c r="D25" i="19"/>
  <c r="C25" i="19"/>
  <c r="B25" i="19"/>
  <c r="G24" i="19"/>
  <c r="J24" i="19" s="1"/>
  <c r="D24" i="19"/>
  <c r="C24" i="19"/>
  <c r="B24" i="19"/>
  <c r="J23" i="19"/>
  <c r="H23" i="19"/>
  <c r="G23" i="19"/>
  <c r="D23" i="19"/>
  <c r="C23" i="19"/>
  <c r="B23" i="19"/>
  <c r="G22" i="19"/>
  <c r="J22" i="19" s="1"/>
  <c r="D22" i="19"/>
  <c r="C22" i="19"/>
  <c r="B22" i="19"/>
  <c r="G21" i="19"/>
  <c r="H21" i="19" s="1"/>
  <c r="D21" i="19"/>
  <c r="C21" i="19"/>
  <c r="B21" i="19"/>
  <c r="G20" i="19"/>
  <c r="H20" i="19" s="1"/>
  <c r="D20" i="19"/>
  <c r="C20" i="19"/>
  <c r="B20" i="19"/>
  <c r="J19" i="19"/>
  <c r="H19" i="19"/>
  <c r="G19" i="19"/>
  <c r="D19" i="19"/>
  <c r="C19" i="19"/>
  <c r="B19" i="19"/>
  <c r="I18" i="19"/>
  <c r="H18" i="19"/>
  <c r="G18" i="19"/>
  <c r="D18" i="19"/>
  <c r="C18" i="19"/>
  <c r="B18" i="19"/>
  <c r="G17" i="19"/>
  <c r="H17" i="19" s="1"/>
  <c r="D17" i="19"/>
  <c r="C17" i="19"/>
  <c r="B17" i="19"/>
  <c r="G16" i="19"/>
  <c r="J16" i="19" s="1"/>
  <c r="D16" i="19"/>
  <c r="C16" i="19"/>
  <c r="B16" i="19"/>
  <c r="G15" i="19"/>
  <c r="J15" i="19" s="1"/>
  <c r="D15" i="19"/>
  <c r="C15" i="19"/>
  <c r="B15" i="19"/>
  <c r="H14" i="19"/>
  <c r="G14" i="19"/>
  <c r="J14" i="19" s="1"/>
  <c r="D14" i="19"/>
  <c r="C14" i="19"/>
  <c r="B14" i="19"/>
  <c r="I13" i="19"/>
  <c r="H13" i="19"/>
  <c r="G13" i="19"/>
  <c r="D13" i="19"/>
  <c r="C13" i="19"/>
  <c r="B13" i="19"/>
  <c r="G12" i="19"/>
  <c r="J12" i="19" s="1"/>
  <c r="D12" i="19"/>
  <c r="C12" i="19"/>
  <c r="B12" i="19"/>
  <c r="I11" i="19"/>
  <c r="G11" i="19"/>
  <c r="H11" i="19" s="1"/>
  <c r="D11" i="19"/>
  <c r="C11" i="19"/>
  <c r="B11" i="19"/>
  <c r="G10" i="19"/>
  <c r="I10" i="19" s="1"/>
  <c r="D10" i="19"/>
  <c r="C10" i="19"/>
  <c r="B10" i="19"/>
  <c r="J9" i="19"/>
  <c r="H9" i="19"/>
  <c r="G9" i="19"/>
  <c r="D9" i="19"/>
  <c r="C9" i="19"/>
  <c r="B9" i="19"/>
  <c r="G8" i="19"/>
  <c r="J8" i="19" s="1"/>
  <c r="D8" i="19"/>
  <c r="C8" i="19"/>
  <c r="B8" i="19"/>
  <c r="H7" i="19"/>
  <c r="G7" i="19"/>
  <c r="J7" i="19" s="1"/>
  <c r="D7" i="19"/>
  <c r="C7" i="19"/>
  <c r="B7" i="19"/>
  <c r="G6" i="19"/>
  <c r="J6" i="19" s="1"/>
  <c r="D6" i="19"/>
  <c r="C6" i="19"/>
  <c r="B6" i="19"/>
  <c r="G5" i="19"/>
  <c r="H5" i="19" s="1"/>
  <c r="D5" i="19"/>
  <c r="C5" i="19"/>
  <c r="B5" i="19"/>
  <c r="H4" i="19"/>
  <c r="G4" i="19"/>
  <c r="D4" i="19"/>
  <c r="C4" i="19"/>
  <c r="B4" i="19"/>
  <c r="H38" i="18"/>
  <c r="G37" i="18"/>
  <c r="I37" i="18" s="1"/>
  <c r="J37" i="18" s="1"/>
  <c r="E37" i="18"/>
  <c r="D37" i="18"/>
  <c r="G36" i="18"/>
  <c r="I36" i="18" s="1"/>
  <c r="J36" i="18" s="1"/>
  <c r="D36" i="18"/>
  <c r="E36" i="18" s="1"/>
  <c r="G35" i="18"/>
  <c r="I35" i="18" s="1"/>
  <c r="J35" i="18" s="1"/>
  <c r="E35" i="18"/>
  <c r="D35" i="18"/>
  <c r="I34" i="18"/>
  <c r="J34" i="18" s="1"/>
  <c r="G34" i="18"/>
  <c r="D34" i="18"/>
  <c r="E34" i="18" s="1"/>
  <c r="G33" i="18"/>
  <c r="I33" i="18" s="1"/>
  <c r="J33" i="18" s="1"/>
  <c r="D33" i="18"/>
  <c r="E33" i="18" s="1"/>
  <c r="I32" i="18"/>
  <c r="J32" i="18" s="1"/>
  <c r="G32" i="18"/>
  <c r="D32" i="18"/>
  <c r="E32" i="18" s="1"/>
  <c r="G31" i="18"/>
  <c r="I31" i="18" s="1"/>
  <c r="J31" i="18" s="1"/>
  <c r="E31" i="18"/>
  <c r="D31" i="18"/>
  <c r="J30" i="18"/>
  <c r="I30" i="18"/>
  <c r="G30" i="18"/>
  <c r="D30" i="18"/>
  <c r="E30" i="18" s="1"/>
  <c r="G29" i="18"/>
  <c r="I29" i="18" s="1"/>
  <c r="J29" i="18" s="1"/>
  <c r="D29" i="18"/>
  <c r="E29" i="18" s="1"/>
  <c r="G28" i="18"/>
  <c r="I28" i="18" s="1"/>
  <c r="J28" i="18" s="1"/>
  <c r="D28" i="18"/>
  <c r="E28" i="18" s="1"/>
  <c r="G27" i="18"/>
  <c r="I27" i="18" s="1"/>
  <c r="J27" i="18" s="1"/>
  <c r="D27" i="18"/>
  <c r="E27" i="18" s="1"/>
  <c r="J26" i="18"/>
  <c r="I26" i="18"/>
  <c r="G26" i="18"/>
  <c r="E26" i="18"/>
  <c r="D26" i="18"/>
  <c r="G25" i="18"/>
  <c r="I25" i="18" s="1"/>
  <c r="J25" i="18" s="1"/>
  <c r="D25" i="18"/>
  <c r="E25" i="18" s="1"/>
  <c r="G24" i="18"/>
  <c r="I24" i="18" s="1"/>
  <c r="J24" i="18" s="1"/>
  <c r="D24" i="18"/>
  <c r="E24" i="18" s="1"/>
  <c r="G23" i="18"/>
  <c r="I23" i="18" s="1"/>
  <c r="E23" i="18"/>
  <c r="D23" i="18"/>
  <c r="D38" i="18" s="1"/>
  <c r="E38" i="18" s="1"/>
  <c r="L19" i="18"/>
  <c r="K19" i="18"/>
  <c r="J19" i="18"/>
  <c r="I19" i="18"/>
  <c r="H19" i="18"/>
  <c r="G19" i="18"/>
  <c r="F19" i="18"/>
  <c r="E19" i="18"/>
  <c r="D19" i="18"/>
  <c r="C19" i="18"/>
  <c r="B19" i="18"/>
  <c r="G15" i="20"/>
  <c r="F15" i="20"/>
  <c r="C15" i="20"/>
  <c r="B15" i="20"/>
  <c r="I38" i="18" l="1"/>
  <c r="J23" i="18"/>
  <c r="I744" i="19"/>
  <c r="H744" i="19"/>
  <c r="L702" i="21"/>
  <c r="H702" i="21"/>
  <c r="I702" i="21" s="1"/>
  <c r="K1043" i="21"/>
  <c r="H1043" i="21"/>
  <c r="I1043" i="21" s="1"/>
  <c r="H174" i="22"/>
  <c r="I174" i="22" s="1"/>
  <c r="J174" i="22"/>
  <c r="S174" i="22" s="1"/>
  <c r="H394" i="19"/>
  <c r="G1200" i="19"/>
  <c r="H1200" i="19" s="1"/>
  <c r="K457" i="21"/>
  <c r="H457" i="21"/>
  <c r="I457" i="21" s="1"/>
  <c r="S9" i="22"/>
  <c r="H8" i="19"/>
  <c r="H15" i="19"/>
  <c r="H22" i="19"/>
  <c r="H36" i="19"/>
  <c r="H50" i="19"/>
  <c r="J71" i="19"/>
  <c r="H187" i="19"/>
  <c r="H194" i="19"/>
  <c r="H208" i="19"/>
  <c r="H215" i="19"/>
  <c r="H222" i="19"/>
  <c r="H247" i="19"/>
  <c r="H272" i="19"/>
  <c r="H297" i="19"/>
  <c r="H322" i="19"/>
  <c r="H347" i="19"/>
  <c r="H372" i="19"/>
  <c r="H397" i="19"/>
  <c r="H422" i="19"/>
  <c r="H447" i="19"/>
  <c r="H472" i="19"/>
  <c r="H497" i="19"/>
  <c r="H522" i="19"/>
  <c r="H540" i="19"/>
  <c r="H580" i="19"/>
  <c r="H620" i="19"/>
  <c r="H660" i="19"/>
  <c r="J722" i="19"/>
  <c r="H722" i="19"/>
  <c r="I726" i="19"/>
  <c r="H726" i="19"/>
  <c r="H807" i="19"/>
  <c r="H833" i="19"/>
  <c r="H907" i="19"/>
  <c r="H933" i="19"/>
  <c r="H1007" i="19"/>
  <c r="H1033" i="19"/>
  <c r="H1127" i="19"/>
  <c r="H28" i="21"/>
  <c r="I28" i="21" s="1"/>
  <c r="K68" i="21"/>
  <c r="H68" i="21"/>
  <c r="I68" i="21" s="1"/>
  <c r="H203" i="21"/>
  <c r="I203" i="21" s="1"/>
  <c r="H255" i="21"/>
  <c r="I255" i="21" s="1"/>
  <c r="N389" i="21"/>
  <c r="H389" i="21"/>
  <c r="I389" i="21" s="1"/>
  <c r="K401" i="21"/>
  <c r="N453" i="21"/>
  <c r="H453" i="21"/>
  <c r="I453" i="21" s="1"/>
  <c r="M694" i="21"/>
  <c r="H694" i="21"/>
  <c r="I694" i="21" s="1"/>
  <c r="K1012" i="21"/>
  <c r="H1012" i="21"/>
  <c r="I1012" i="21" s="1"/>
  <c r="N1137" i="21"/>
  <c r="H1137" i="21"/>
  <c r="I1137" i="21" s="1"/>
  <c r="L1177" i="21"/>
  <c r="H1177" i="21"/>
  <c r="I1177" i="21" s="1"/>
  <c r="H526" i="19"/>
  <c r="H679" i="21"/>
  <c r="I679" i="21" s="1"/>
  <c r="O679" i="21"/>
  <c r="L21" i="21"/>
  <c r="N40" i="21"/>
  <c r="H40" i="21"/>
  <c r="I40" i="21" s="1"/>
  <c r="L64" i="21"/>
  <c r="H64" i="21"/>
  <c r="I64" i="21" s="1"/>
  <c r="K100" i="21"/>
  <c r="H100" i="21"/>
  <c r="I100" i="21" s="1"/>
  <c r="L216" i="21"/>
  <c r="H216" i="21"/>
  <c r="I216" i="21" s="1"/>
  <c r="N309" i="21"/>
  <c r="H309" i="21"/>
  <c r="I309" i="21" s="1"/>
  <c r="L405" i="21"/>
  <c r="H405" i="21"/>
  <c r="I405" i="21" s="1"/>
  <c r="K469" i="21"/>
  <c r="H469" i="21"/>
  <c r="I469" i="21" s="1"/>
  <c r="L531" i="21"/>
  <c r="L915" i="21"/>
  <c r="H915" i="21"/>
  <c r="I915" i="21" s="1"/>
  <c r="L1052" i="21"/>
  <c r="H1052" i="21"/>
  <c r="I1052" i="21" s="1"/>
  <c r="H12" i="19"/>
  <c r="H244" i="19"/>
  <c r="J301" i="19"/>
  <c r="H326" i="19"/>
  <c r="H344" i="19"/>
  <c r="I401" i="19"/>
  <c r="H1030" i="19"/>
  <c r="H1143" i="19"/>
  <c r="H432" i="21"/>
  <c r="I432" i="21" s="1"/>
  <c r="M939" i="21"/>
  <c r="H939" i="21"/>
  <c r="I939" i="21" s="1"/>
  <c r="I198" i="19"/>
  <c r="H437" i="19"/>
  <c r="H548" i="19"/>
  <c r="J577" i="19"/>
  <c r="J697" i="19"/>
  <c r="J730" i="19"/>
  <c r="H793" i="19"/>
  <c r="I930" i="19"/>
  <c r="H362" i="19"/>
  <c r="J537" i="19"/>
  <c r="H867" i="19"/>
  <c r="H967" i="19"/>
  <c r="H993" i="19"/>
  <c r="H1067" i="19"/>
  <c r="H1097" i="19"/>
  <c r="H52" i="21"/>
  <c r="I52" i="21" s="1"/>
  <c r="N302" i="21"/>
  <c r="H302" i="21"/>
  <c r="I302" i="21" s="1"/>
  <c r="H477" i="21"/>
  <c r="I477" i="21" s="1"/>
  <c r="H44" i="19"/>
  <c r="H72" i="19"/>
  <c r="H86" i="19"/>
  <c r="H100" i="19"/>
  <c r="J107" i="19"/>
  <c r="J114" i="19"/>
  <c r="I121" i="19"/>
  <c r="I128" i="19"/>
  <c r="I135" i="19"/>
  <c r="J170" i="19"/>
  <c r="H230" i="19"/>
  <c r="I237" i="19"/>
  <c r="H255" i="19"/>
  <c r="H280" i="19"/>
  <c r="I287" i="19"/>
  <c r="H305" i="19"/>
  <c r="H330" i="19"/>
  <c r="J337" i="19"/>
  <c r="H355" i="19"/>
  <c r="H380" i="19"/>
  <c r="J387" i="19"/>
  <c r="H405" i="19"/>
  <c r="H430" i="19"/>
  <c r="H455" i="19"/>
  <c r="H480" i="19"/>
  <c r="I487" i="19"/>
  <c r="H505" i="19"/>
  <c r="H530" i="19"/>
  <c r="H570" i="19"/>
  <c r="J588" i="19"/>
  <c r="H610" i="19"/>
  <c r="J628" i="19"/>
  <c r="H650" i="19"/>
  <c r="J668" i="19"/>
  <c r="H690" i="19"/>
  <c r="H727" i="19"/>
  <c r="H738" i="19"/>
  <c r="H760" i="19"/>
  <c r="H771" i="19"/>
  <c r="H808" i="19"/>
  <c r="H860" i="19"/>
  <c r="J893" i="19"/>
  <c r="H908" i="19"/>
  <c r="H960" i="19"/>
  <c r="H1008" i="19"/>
  <c r="H1060" i="19"/>
  <c r="H1128" i="19"/>
  <c r="J1193" i="19"/>
  <c r="H406" i="21"/>
  <c r="I406" i="21" s="1"/>
  <c r="K406" i="21"/>
  <c r="K908" i="21"/>
  <c r="H908" i="21"/>
  <c r="I908" i="21" s="1"/>
  <c r="L916" i="21"/>
  <c r="H916" i="21"/>
  <c r="I916" i="21" s="1"/>
  <c r="M1072" i="21"/>
  <c r="H1072" i="21"/>
  <c r="I1072" i="21" s="1"/>
  <c r="J251" i="19"/>
  <c r="I205" i="19"/>
  <c r="J494" i="19"/>
  <c r="J708" i="19"/>
  <c r="J734" i="19"/>
  <c r="H734" i="19"/>
  <c r="I745" i="19"/>
  <c r="I830" i="19"/>
  <c r="H1147" i="19"/>
  <c r="H149" i="21"/>
  <c r="I149" i="21" s="1"/>
  <c r="H153" i="21"/>
  <c r="I153" i="21" s="1"/>
  <c r="K888" i="21"/>
  <c r="H888" i="21"/>
  <c r="I888" i="21" s="1"/>
  <c r="H210" i="22"/>
  <c r="I210" i="22" s="1"/>
  <c r="J210" i="22"/>
  <c r="S210" i="22" s="1"/>
  <c r="H1181" i="22"/>
  <c r="I1181" i="22" s="1"/>
  <c r="P1181" i="22"/>
  <c r="S1181" i="22" s="1"/>
  <c r="H37" i="19"/>
  <c r="H58" i="19"/>
  <c r="H65" i="19"/>
  <c r="H16" i="19"/>
  <c r="J51" i="19"/>
  <c r="H202" i="19"/>
  <c r="H216" i="19"/>
  <c r="H552" i="19"/>
  <c r="H592" i="19"/>
  <c r="H632" i="19"/>
  <c r="H672" i="19"/>
  <c r="J712" i="19"/>
  <c r="H712" i="19"/>
  <c r="J716" i="19"/>
  <c r="H716" i="19"/>
  <c r="H797" i="19"/>
  <c r="H897" i="19"/>
  <c r="H997" i="19"/>
  <c r="H1170" i="19"/>
  <c r="H22" i="21"/>
  <c r="I22" i="21" s="1"/>
  <c r="H116" i="21"/>
  <c r="I116" i="21" s="1"/>
  <c r="K185" i="21"/>
  <c r="H241" i="21"/>
  <c r="I241" i="21" s="1"/>
  <c r="L333" i="21"/>
  <c r="H333" i="21"/>
  <c r="I333" i="21" s="1"/>
  <c r="M509" i="21"/>
  <c r="H509" i="21"/>
  <c r="I509" i="21" s="1"/>
  <c r="K770" i="21"/>
  <c r="H770" i="21"/>
  <c r="I770" i="21" s="1"/>
  <c r="N1000" i="21"/>
  <c r="K1081" i="21"/>
  <c r="H1081" i="21"/>
  <c r="I1081" i="21" s="1"/>
  <c r="O393" i="22"/>
  <c r="S393" i="22" s="1"/>
  <c r="H393" i="22"/>
  <c r="I393" i="22" s="1"/>
  <c r="N36" i="21"/>
  <c r="H36" i="21"/>
  <c r="I36" i="21" s="1"/>
  <c r="L465" i="21"/>
  <c r="H465" i="21"/>
  <c r="I465" i="21" s="1"/>
  <c r="H40" i="19"/>
  <c r="H566" i="19"/>
  <c r="H206" i="19"/>
  <c r="J527" i="19"/>
  <c r="H538" i="19"/>
  <c r="J567" i="19"/>
  <c r="J607" i="19"/>
  <c r="H618" i="19"/>
  <c r="J647" i="19"/>
  <c r="H658" i="19"/>
  <c r="J687" i="19"/>
  <c r="H698" i="19"/>
  <c r="H720" i="19"/>
  <c r="H735" i="19"/>
  <c r="H768" i="19"/>
  <c r="H820" i="19"/>
  <c r="J853" i="19"/>
  <c r="H868" i="19"/>
  <c r="H920" i="19"/>
  <c r="J953" i="19"/>
  <c r="H968" i="19"/>
  <c r="H1020" i="19"/>
  <c r="J1053" i="19"/>
  <c r="H1068" i="19"/>
  <c r="H1083" i="19"/>
  <c r="H1098" i="19"/>
  <c r="H1148" i="19"/>
  <c r="J1163" i="19"/>
  <c r="H1186" i="19"/>
  <c r="H15" i="21"/>
  <c r="I15" i="21" s="1"/>
  <c r="H234" i="21"/>
  <c r="I234" i="21" s="1"/>
  <c r="L451" i="21"/>
  <c r="H451" i="21"/>
  <c r="I451" i="21" s="1"/>
  <c r="H700" i="21"/>
  <c r="I700" i="21" s="1"/>
  <c r="H831" i="21"/>
  <c r="I831" i="21" s="1"/>
  <c r="S831" i="21"/>
  <c r="L893" i="21"/>
  <c r="H893" i="21"/>
  <c r="I893" i="21" s="1"/>
  <c r="I245" i="19"/>
  <c r="J495" i="19"/>
  <c r="H560" i="19"/>
  <c r="J578" i="19"/>
  <c r="H600" i="19"/>
  <c r="H640" i="19"/>
  <c r="H680" i="19"/>
  <c r="J724" i="19"/>
  <c r="H724" i="19"/>
  <c r="H783" i="19"/>
  <c r="H857" i="19"/>
  <c r="H957" i="19"/>
  <c r="H1057" i="19"/>
  <c r="H1167" i="19"/>
  <c r="H1190" i="19"/>
  <c r="H93" i="21"/>
  <c r="I93" i="21" s="1"/>
  <c r="H280" i="21"/>
  <c r="I280" i="21" s="1"/>
  <c r="H498" i="21"/>
  <c r="I498" i="21" s="1"/>
  <c r="L498" i="21"/>
  <c r="K792" i="21"/>
  <c r="N824" i="21"/>
  <c r="H909" i="21"/>
  <c r="I909" i="21" s="1"/>
  <c r="K1058" i="21"/>
  <c r="H1058" i="21"/>
  <c r="I1058" i="21" s="1"/>
  <c r="N1069" i="21"/>
  <c r="H1069" i="21"/>
  <c r="I1069" i="21" s="1"/>
  <c r="H150" i="19"/>
  <c r="M34" i="21"/>
  <c r="M1200" i="21" s="1"/>
  <c r="H34" i="21"/>
  <c r="I34" i="21" s="1"/>
  <c r="K70" i="21"/>
  <c r="H70" i="21"/>
  <c r="I70" i="21" s="1"/>
  <c r="H399" i="21"/>
  <c r="I399" i="21" s="1"/>
  <c r="L399" i="21"/>
  <c r="H418" i="21"/>
  <c r="I418" i="21" s="1"/>
  <c r="M418" i="21"/>
  <c r="K463" i="21"/>
  <c r="H463" i="21"/>
  <c r="I463" i="21" s="1"/>
  <c r="O645" i="21"/>
  <c r="H645" i="21"/>
  <c r="I645" i="21" s="1"/>
  <c r="H720" i="21"/>
  <c r="I720" i="21" s="1"/>
  <c r="S720" i="21"/>
  <c r="J756" i="19"/>
  <c r="H756" i="19"/>
  <c r="H212" i="19"/>
  <c r="H226" i="19"/>
  <c r="H276" i="19"/>
  <c r="H294" i="19"/>
  <c r="I451" i="19"/>
  <c r="H606" i="19"/>
  <c r="H617" i="19"/>
  <c r="H686" i="19"/>
  <c r="H1078" i="19"/>
  <c r="H1181" i="19"/>
  <c r="H627" i="21"/>
  <c r="I627" i="21" s="1"/>
  <c r="H156" i="19"/>
  <c r="H1077" i="21"/>
  <c r="I1077" i="21" s="1"/>
  <c r="M1077" i="21"/>
  <c r="H352" i="19"/>
  <c r="H827" i="19"/>
  <c r="H952" i="21"/>
  <c r="I952" i="21" s="1"/>
  <c r="O952" i="21"/>
  <c r="M1041" i="21"/>
  <c r="H1041" i="21"/>
  <c r="I1041" i="21" s="1"/>
  <c r="N1158" i="21"/>
  <c r="H6" i="19"/>
  <c r="J27" i="19"/>
  <c r="I90" i="19"/>
  <c r="H164" i="19"/>
  <c r="H185" i="19"/>
  <c r="H395" i="19"/>
  <c r="H288" i="19"/>
  <c r="H388" i="19"/>
  <c r="H438" i="19"/>
  <c r="J87" i="19"/>
  <c r="J281" i="19"/>
  <c r="H324" i="19"/>
  <c r="J338" i="19"/>
  <c r="H356" i="19"/>
  <c r="H524" i="19"/>
  <c r="H582" i="19"/>
  <c r="H10" i="19"/>
  <c r="J17" i="19"/>
  <c r="J80" i="19"/>
  <c r="H147" i="19"/>
  <c r="H154" i="19"/>
  <c r="H168" i="19"/>
  <c r="H175" i="19"/>
  <c r="H182" i="19"/>
  <c r="H196" i="19"/>
  <c r="H210" i="19"/>
  <c r="J217" i="19"/>
  <c r="I224" i="19"/>
  <c r="H242" i="19"/>
  <c r="H267" i="19"/>
  <c r="J274" i="19"/>
  <c r="H292" i="19"/>
  <c r="H317" i="19"/>
  <c r="H342" i="19"/>
  <c r="H367" i="19"/>
  <c r="I374" i="19"/>
  <c r="H392" i="19"/>
  <c r="H417" i="19"/>
  <c r="I424" i="19"/>
  <c r="H442" i="19"/>
  <c r="H467" i="19"/>
  <c r="J474" i="19"/>
  <c r="H492" i="19"/>
  <c r="H517" i="19"/>
  <c r="H535" i="19"/>
  <c r="H564" i="19"/>
  <c r="H575" i="19"/>
  <c r="H604" i="19"/>
  <c r="H615" i="19"/>
  <c r="H644" i="19"/>
  <c r="H655" i="19"/>
  <c r="H684" i="19"/>
  <c r="H695" i="19"/>
  <c r="J702" i="19"/>
  <c r="H702" i="19"/>
  <c r="J706" i="19"/>
  <c r="H706" i="19"/>
  <c r="J754" i="19"/>
  <c r="H754" i="19"/>
  <c r="H787" i="19"/>
  <c r="H813" i="19"/>
  <c r="H887" i="19"/>
  <c r="H913" i="19"/>
  <c r="H987" i="19"/>
  <c r="H1013" i="19"/>
  <c r="H1137" i="19"/>
  <c r="I1160" i="19"/>
  <c r="L42" i="21"/>
  <c r="L1199" i="21" s="1"/>
  <c r="H42" i="21"/>
  <c r="I42" i="21" s="1"/>
  <c r="H338" i="21"/>
  <c r="I338" i="21" s="1"/>
  <c r="M353" i="21"/>
  <c r="M411" i="21"/>
  <c r="K471" i="21"/>
  <c r="H471" i="21"/>
  <c r="I471" i="21" s="1"/>
  <c r="K514" i="21"/>
  <c r="H978" i="21"/>
  <c r="I978" i="21" s="1"/>
  <c r="L978" i="21"/>
  <c r="K1163" i="21"/>
  <c r="H1163" i="21"/>
  <c r="I1163" i="21" s="1"/>
  <c r="J704" i="19"/>
  <c r="H704" i="19"/>
  <c r="H184" i="19"/>
  <c r="J351" i="19"/>
  <c r="H476" i="19"/>
  <c r="J501" i="19"/>
  <c r="H646" i="19"/>
  <c r="H262" i="19"/>
  <c r="H312" i="19"/>
  <c r="H227" i="19"/>
  <c r="H327" i="19"/>
  <c r="H477" i="19"/>
  <c r="H636" i="19"/>
  <c r="H676" i="19"/>
  <c r="H927" i="19"/>
  <c r="H1117" i="19"/>
  <c r="H691" i="21"/>
  <c r="I691" i="21" s="1"/>
  <c r="J48" i="19"/>
  <c r="H270" i="19"/>
  <c r="H420" i="19"/>
  <c r="H122" i="19"/>
  <c r="H136" i="19"/>
  <c r="J370" i="19"/>
  <c r="J470" i="19"/>
  <c r="H24" i="19"/>
  <c r="H38" i="19"/>
  <c r="J94" i="19"/>
  <c r="I108" i="19"/>
  <c r="J488" i="19"/>
  <c r="H622" i="19"/>
  <c r="H77" i="19"/>
  <c r="H84" i="19"/>
  <c r="H98" i="19"/>
  <c r="H105" i="19"/>
  <c r="H112" i="19"/>
  <c r="H126" i="19"/>
  <c r="H140" i="19"/>
  <c r="J161" i="19"/>
  <c r="H235" i="19"/>
  <c r="H260" i="19"/>
  <c r="H285" i="19"/>
  <c r="H310" i="19"/>
  <c r="H335" i="19"/>
  <c r="H360" i="19"/>
  <c r="H385" i="19"/>
  <c r="H410" i="19"/>
  <c r="H435" i="19"/>
  <c r="H460" i="19"/>
  <c r="H485" i="19"/>
  <c r="H510" i="19"/>
  <c r="H546" i="19"/>
  <c r="H557" i="19"/>
  <c r="H586" i="19"/>
  <c r="H597" i="19"/>
  <c r="H626" i="19"/>
  <c r="H637" i="19"/>
  <c r="H666" i="19"/>
  <c r="H677" i="19"/>
  <c r="H747" i="19"/>
  <c r="H758" i="19"/>
  <c r="H765" i="19"/>
  <c r="H780" i="19"/>
  <c r="H791" i="19"/>
  <c r="H828" i="19"/>
  <c r="H880" i="19"/>
  <c r="H928" i="19"/>
  <c r="H980" i="19"/>
  <c r="H1028" i="19"/>
  <c r="J1080" i="19"/>
  <c r="H1118" i="19"/>
  <c r="I1183" i="19"/>
  <c r="H8" i="21"/>
  <c r="I8" i="21" s="1"/>
  <c r="K16" i="21"/>
  <c r="K1200" i="21" s="1"/>
  <c r="H16" i="21"/>
  <c r="I16" i="21" s="1"/>
  <c r="H315" i="21"/>
  <c r="I315" i="21" s="1"/>
  <c r="P970" i="21"/>
  <c r="P1199" i="21" s="1"/>
  <c r="H970" i="21"/>
  <c r="I970" i="21" s="1"/>
  <c r="K1074" i="21"/>
  <c r="H1074" i="21"/>
  <c r="I1074" i="21" s="1"/>
  <c r="L865" i="21"/>
  <c r="H865" i="21"/>
  <c r="I865" i="21" s="1"/>
  <c r="H376" i="19"/>
  <c r="H657" i="19"/>
  <c r="K60" i="21"/>
  <c r="K200" i="21"/>
  <c r="H200" i="21"/>
  <c r="I200" i="21" s="1"/>
  <c r="J5" i="19"/>
  <c r="H142" i="19"/>
  <c r="N1114" i="21"/>
  <c r="H1114" i="21"/>
  <c r="I1114" i="21" s="1"/>
  <c r="H502" i="19"/>
  <c r="H556" i="19"/>
  <c r="H596" i="19"/>
  <c r="J742" i="19"/>
  <c r="H742" i="19"/>
  <c r="H1027" i="19"/>
  <c r="H77" i="21"/>
  <c r="I77" i="21" s="1"/>
  <c r="H192" i="19"/>
  <c r="H320" i="19"/>
  <c r="J377" i="19"/>
  <c r="I20" i="19"/>
  <c r="I1200" i="19" s="1"/>
  <c r="H52" i="19"/>
  <c r="H66" i="19"/>
  <c r="J431" i="19"/>
  <c r="H688" i="19"/>
  <c r="J732" i="19"/>
  <c r="H732" i="19"/>
  <c r="I736" i="19"/>
  <c r="H736" i="19"/>
  <c r="H769" i="19"/>
  <c r="H817" i="19"/>
  <c r="H843" i="19"/>
  <c r="H917" i="19"/>
  <c r="H943" i="19"/>
  <c r="H1017" i="19"/>
  <c r="H1043" i="19"/>
  <c r="J1168" i="19"/>
  <c r="I1168" i="19"/>
  <c r="K1168" i="19" s="1"/>
  <c r="H54" i="21"/>
  <c r="I54" i="21" s="1"/>
  <c r="H58" i="21"/>
  <c r="I58" i="21" s="1"/>
  <c r="M94" i="21"/>
  <c r="H94" i="21"/>
  <c r="I94" i="21" s="1"/>
  <c r="H143" i="21"/>
  <c r="I143" i="21" s="1"/>
  <c r="L143" i="21"/>
  <c r="H155" i="21"/>
  <c r="I155" i="21" s="1"/>
  <c r="K491" i="21"/>
  <c r="H499" i="21"/>
  <c r="I499" i="21" s="1"/>
  <c r="L499" i="21"/>
  <c r="K764" i="21"/>
  <c r="H764" i="21"/>
  <c r="I764" i="21" s="1"/>
  <c r="N789" i="21"/>
  <c r="H789" i="21"/>
  <c r="I789" i="21" s="1"/>
  <c r="M821" i="21"/>
  <c r="H821" i="21"/>
  <c r="I821" i="21" s="1"/>
  <c r="M1193" i="21"/>
  <c r="H1193" i="21"/>
  <c r="I1193" i="21" s="1"/>
  <c r="H26" i="19"/>
  <c r="H177" i="19"/>
  <c r="H878" i="19"/>
  <c r="J1120" i="19"/>
  <c r="H726" i="21"/>
  <c r="I726" i="21" s="1"/>
  <c r="Q726" i="21"/>
  <c r="Q1199" i="21" s="1"/>
  <c r="H767" i="19"/>
  <c r="H505" i="21"/>
  <c r="I505" i="21" s="1"/>
  <c r="R505" i="21"/>
  <c r="Q1130" i="21"/>
  <c r="H1130" i="21"/>
  <c r="I1130" i="21" s="1"/>
  <c r="G38" i="18"/>
  <c r="J111" i="19"/>
  <c r="H277" i="19"/>
  <c r="H57" i="21"/>
  <c r="I57" i="21" s="1"/>
  <c r="K57" i="21"/>
  <c r="H478" i="21"/>
  <c r="I478" i="21" s="1"/>
  <c r="M478" i="21"/>
  <c r="J55" i="19"/>
  <c r="H295" i="19"/>
  <c r="J178" i="19"/>
  <c r="H238" i="19"/>
  <c r="H256" i="19"/>
  <c r="J331" i="19"/>
  <c r="I381" i="19"/>
  <c r="J481" i="19"/>
  <c r="H542" i="19"/>
  <c r="J45" i="19"/>
  <c r="H144" i="19"/>
  <c r="H158" i="19"/>
  <c r="H186" i="19"/>
  <c r="H1010" i="19"/>
  <c r="K27" i="21"/>
  <c r="L90" i="21"/>
  <c r="H90" i="21"/>
  <c r="I90" i="21" s="1"/>
  <c r="H392" i="21"/>
  <c r="I392" i="21" s="1"/>
  <c r="K392" i="21"/>
  <c r="H614" i="21"/>
  <c r="I614" i="21" s="1"/>
  <c r="L614" i="21"/>
  <c r="H653" i="21"/>
  <c r="I653" i="21" s="1"/>
  <c r="M1019" i="21"/>
  <c r="H1019" i="21"/>
  <c r="I1019" i="21" s="1"/>
  <c r="J120" i="22"/>
  <c r="S120" i="22" s="1"/>
  <c r="H120" i="22"/>
  <c r="I120" i="22" s="1"/>
  <c r="L223" i="22"/>
  <c r="S223" i="22" s="1"/>
  <c r="H223" i="22"/>
  <c r="I223" i="22" s="1"/>
  <c r="H978" i="19"/>
  <c r="J191" i="19"/>
  <c r="H462" i="19"/>
  <c r="H1065" i="21"/>
  <c r="I1065" i="21" s="1"/>
  <c r="O1065" i="21"/>
  <c r="H302" i="19"/>
  <c r="H402" i="19"/>
  <c r="H429" i="21"/>
  <c r="I429" i="21" s="1"/>
  <c r="H839" i="21"/>
  <c r="I839" i="21" s="1"/>
  <c r="H220" i="19"/>
  <c r="H345" i="19"/>
  <c r="I427" i="19"/>
  <c r="H520" i="19"/>
  <c r="I157" i="19"/>
  <c r="J171" i="19"/>
  <c r="J101" i="19"/>
  <c r="H306" i="19"/>
  <c r="H456" i="19"/>
  <c r="H506" i="19"/>
  <c r="J21" i="19"/>
  <c r="H137" i="19"/>
  <c r="H165" i="19"/>
  <c r="H172" i="19"/>
  <c r="H200" i="19"/>
  <c r="J221" i="19"/>
  <c r="H67" i="19"/>
  <c r="H74" i="19"/>
  <c r="H88" i="19"/>
  <c r="H95" i="19"/>
  <c r="H102" i="19"/>
  <c r="H116" i="19"/>
  <c r="H130" i="19"/>
  <c r="I151" i="19"/>
  <c r="H232" i="19"/>
  <c r="H257" i="19"/>
  <c r="H282" i="19"/>
  <c r="H307" i="19"/>
  <c r="H332" i="19"/>
  <c r="H357" i="19"/>
  <c r="H382" i="19"/>
  <c r="H407" i="19"/>
  <c r="H432" i="19"/>
  <c r="H457" i="19"/>
  <c r="H482" i="19"/>
  <c r="H507" i="19"/>
  <c r="H532" i="19"/>
  <c r="H572" i="19"/>
  <c r="H612" i="19"/>
  <c r="H652" i="19"/>
  <c r="H692" i="19"/>
  <c r="J714" i="19"/>
  <c r="H714" i="19"/>
  <c r="I762" i="19"/>
  <c r="K762" i="19" s="1"/>
  <c r="H762" i="19"/>
  <c r="H773" i="19"/>
  <c r="H847" i="19"/>
  <c r="H873" i="19"/>
  <c r="H947" i="19"/>
  <c r="H973" i="19"/>
  <c r="H1047" i="19"/>
  <c r="H1073" i="19"/>
  <c r="H1088" i="19"/>
  <c r="H1107" i="19"/>
  <c r="H67" i="21"/>
  <c r="I67" i="21" s="1"/>
  <c r="O136" i="21"/>
  <c r="O1200" i="21" s="1"/>
  <c r="H136" i="21"/>
  <c r="I136" i="21" s="1"/>
  <c r="L173" i="21"/>
  <c r="L339" i="21"/>
  <c r="H339" i="21"/>
  <c r="I339" i="21" s="1"/>
  <c r="L519" i="21"/>
  <c r="H519" i="21"/>
  <c r="I519" i="21" s="1"/>
  <c r="L693" i="21"/>
  <c r="L1200" i="21" s="1"/>
  <c r="H693" i="21"/>
  <c r="I693" i="21" s="1"/>
  <c r="H768" i="21"/>
  <c r="I768" i="21" s="1"/>
  <c r="O768" i="21"/>
  <c r="L841" i="21"/>
  <c r="H841" i="21"/>
  <c r="I841" i="21" s="1"/>
  <c r="H856" i="21"/>
  <c r="I856" i="21" s="1"/>
  <c r="K987" i="21"/>
  <c r="H987" i="21"/>
  <c r="I987" i="21" s="1"/>
  <c r="L1095" i="21"/>
  <c r="H1095" i="21"/>
  <c r="I1095" i="21" s="1"/>
  <c r="Q1176" i="21"/>
  <c r="H1176" i="21"/>
  <c r="I1176" i="21" s="1"/>
  <c r="J752" i="19"/>
  <c r="H752" i="19"/>
  <c r="J61" i="19"/>
  <c r="H426" i="19"/>
  <c r="H444" i="19"/>
  <c r="H778" i="19"/>
  <c r="N968" i="21"/>
  <c r="H968" i="21"/>
  <c r="I968" i="21" s="1"/>
  <c r="H412" i="19"/>
  <c r="H512" i="19"/>
  <c r="H398" i="21"/>
  <c r="I398" i="21" s="1"/>
  <c r="O398" i="21"/>
  <c r="M738" i="21"/>
  <c r="H738" i="21"/>
  <c r="I738" i="21" s="1"/>
  <c r="H34" i="19"/>
  <c r="H62" i="19"/>
  <c r="H76" i="19"/>
  <c r="H252" i="19"/>
  <c r="H452" i="19"/>
  <c r="J746" i="19"/>
  <c r="H746" i="19"/>
  <c r="H425" i="21"/>
  <c r="I425" i="21" s="1"/>
  <c r="L474" i="21"/>
  <c r="H474" i="21"/>
  <c r="I474" i="21" s="1"/>
  <c r="J385" i="22"/>
  <c r="S385" i="22" s="1"/>
  <c r="J41" i="19"/>
  <c r="H445" i="19"/>
  <c r="H115" i="19"/>
  <c r="I231" i="19"/>
  <c r="H406" i="19"/>
  <c r="J31" i="19"/>
  <c r="H988" i="19"/>
  <c r="H1138" i="19"/>
  <c r="H1157" i="19"/>
  <c r="H31" i="21"/>
  <c r="I31" i="21" s="1"/>
  <c r="H39" i="21"/>
  <c r="I39" i="21" s="1"/>
  <c r="K79" i="21"/>
  <c r="P312" i="21"/>
  <c r="H312" i="21"/>
  <c r="I312" i="21" s="1"/>
  <c r="H316" i="21"/>
  <c r="I316" i="21" s="1"/>
  <c r="L316" i="21"/>
  <c r="H468" i="21"/>
  <c r="I468" i="21" s="1"/>
  <c r="H488" i="21"/>
  <c r="I488" i="21" s="1"/>
  <c r="N488" i="21"/>
  <c r="H630" i="21"/>
  <c r="I630" i="21" s="1"/>
  <c r="K1047" i="21"/>
  <c r="H1047" i="21"/>
  <c r="I1047" i="21" s="1"/>
  <c r="P984" i="22"/>
  <c r="S984" i="22" s="1"/>
  <c r="H984" i="22"/>
  <c r="I984" i="22" s="1"/>
  <c r="P680" i="21"/>
  <c r="K692" i="21"/>
  <c r="R721" i="21"/>
  <c r="L1129" i="21"/>
  <c r="K199" i="22"/>
  <c r="S199" i="22" s="1"/>
  <c r="H199" i="22"/>
  <c r="I199" i="22" s="1"/>
  <c r="K233" i="22"/>
  <c r="S233" i="22" s="1"/>
  <c r="H233" i="22"/>
  <c r="I233" i="22" s="1"/>
  <c r="H569" i="22"/>
  <c r="I569" i="22" s="1"/>
  <c r="K569" i="22"/>
  <c r="S569" i="22" s="1"/>
  <c r="J114" i="22"/>
  <c r="S114" i="22" s="1"/>
  <c r="H114" i="22"/>
  <c r="I114" i="22" s="1"/>
  <c r="J188" i="22"/>
  <c r="S188" i="22" s="1"/>
  <c r="H188" i="22"/>
  <c r="I188" i="22" s="1"/>
  <c r="K508" i="22"/>
  <c r="S508" i="22" s="1"/>
  <c r="H508" i="22"/>
  <c r="I508" i="22" s="1"/>
  <c r="K558" i="22"/>
  <c r="S558" i="22" s="1"/>
  <c r="H558" i="22"/>
  <c r="I558" i="22" s="1"/>
  <c r="J659" i="22"/>
  <c r="S659" i="22" s="1"/>
  <c r="H659" i="22"/>
  <c r="I659" i="22" s="1"/>
  <c r="K972" i="22"/>
  <c r="S972" i="22" s="1"/>
  <c r="H972" i="22"/>
  <c r="I972" i="22" s="1"/>
  <c r="N976" i="22"/>
  <c r="S976" i="22" s="1"/>
  <c r="H976" i="22"/>
  <c r="I976" i="22" s="1"/>
  <c r="J625" i="22"/>
  <c r="S625" i="22" s="1"/>
  <c r="H625" i="22"/>
  <c r="I625" i="22" s="1"/>
  <c r="M158" i="21"/>
  <c r="L258" i="21"/>
  <c r="L795" i="21"/>
  <c r="P827" i="21"/>
  <c r="R1029" i="21"/>
  <c r="M361" i="22"/>
  <c r="S361" i="22" s="1"/>
  <c r="H652" i="22"/>
  <c r="I652" i="22" s="1"/>
  <c r="R652" i="22"/>
  <c r="S652" i="22" s="1"/>
  <c r="J247" i="22"/>
  <c r="S247" i="22" s="1"/>
  <c r="H247" i="22"/>
  <c r="I247" i="22" s="1"/>
  <c r="H709" i="21"/>
  <c r="I709" i="21" s="1"/>
  <c r="H835" i="21"/>
  <c r="I835" i="21" s="1"/>
  <c r="H848" i="21"/>
  <c r="I848" i="21" s="1"/>
  <c r="O855" i="21"/>
  <c r="H905" i="21"/>
  <c r="I905" i="21" s="1"/>
  <c r="H945" i="21"/>
  <c r="I945" i="21" s="1"/>
  <c r="H974" i="21"/>
  <c r="I974" i="21" s="1"/>
  <c r="H1040" i="21"/>
  <c r="I1040" i="21" s="1"/>
  <c r="H1071" i="21"/>
  <c r="I1071" i="21" s="1"/>
  <c r="O1085" i="21"/>
  <c r="H1085" i="21"/>
  <c r="I1085" i="21" s="1"/>
  <c r="H1102" i="21"/>
  <c r="I1102" i="21" s="1"/>
  <c r="M1109" i="21"/>
  <c r="H1109" i="21"/>
  <c r="I1109" i="21" s="1"/>
  <c r="K1155" i="21"/>
  <c r="H1155" i="21"/>
  <c r="I1155" i="21" s="1"/>
  <c r="S12" i="22"/>
  <c r="K19" i="22"/>
  <c r="S19" i="22" s="1"/>
  <c r="H134" i="22"/>
  <c r="I134" i="22" s="1"/>
  <c r="H1104" i="19"/>
  <c r="H1114" i="19"/>
  <c r="H1124" i="19"/>
  <c r="H1134" i="19"/>
  <c r="H1144" i="19"/>
  <c r="H1177" i="19"/>
  <c r="H1187" i="19"/>
  <c r="H113" i="21"/>
  <c r="I113" i="21" s="1"/>
  <c r="H227" i="21"/>
  <c r="I227" i="21" s="1"/>
  <c r="H367" i="21"/>
  <c r="I367" i="21" s="1"/>
  <c r="H495" i="21"/>
  <c r="I495" i="21" s="1"/>
  <c r="H525" i="21"/>
  <c r="I525" i="21" s="1"/>
  <c r="H566" i="21"/>
  <c r="I566" i="21" s="1"/>
  <c r="H576" i="21"/>
  <c r="I576" i="21" s="1"/>
  <c r="H579" i="21"/>
  <c r="I579" i="21" s="1"/>
  <c r="H593" i="21"/>
  <c r="I593" i="21" s="1"/>
  <c r="K678" i="21"/>
  <c r="H716" i="21"/>
  <c r="I716" i="21" s="1"/>
  <c r="S719" i="21"/>
  <c r="S1200" i="21" s="1"/>
  <c r="H742" i="21"/>
  <c r="I742" i="21" s="1"/>
  <c r="H761" i="21"/>
  <c r="H892" i="21"/>
  <c r="I892" i="21" s="1"/>
  <c r="H928" i="21"/>
  <c r="I928" i="21" s="1"/>
  <c r="H956" i="21"/>
  <c r="I956" i="21" s="1"/>
  <c r="M963" i="21"/>
  <c r="L1051" i="21"/>
  <c r="H1113" i="21"/>
  <c r="I1113" i="21" s="1"/>
  <c r="N1113" i="21"/>
  <c r="H1127" i="21"/>
  <c r="I1127" i="21" s="1"/>
  <c r="H1192" i="21"/>
  <c r="I1192" i="21" s="1"/>
  <c r="O1192" i="21"/>
  <c r="H12" i="22"/>
  <c r="I12" i="22" s="1"/>
  <c r="H204" i="22"/>
  <c r="I204" i="22" s="1"/>
  <c r="H486" i="22"/>
  <c r="I486" i="22" s="1"/>
  <c r="G1199" i="21"/>
  <c r="H1199" i="21" s="1"/>
  <c r="R189" i="21"/>
  <c r="R1200" i="21" s="1"/>
  <c r="L206" i="21"/>
  <c r="N552" i="21"/>
  <c r="M603" i="21"/>
  <c r="K610" i="21"/>
  <c r="O732" i="21"/>
  <c r="Q997" i="21"/>
  <c r="J317" i="22"/>
  <c r="S317" i="22" s="1"/>
  <c r="H317" i="22"/>
  <c r="I317" i="22" s="1"/>
  <c r="K423" i="22"/>
  <c r="S423" i="22" s="1"/>
  <c r="H423" i="22"/>
  <c r="I423" i="22" s="1"/>
  <c r="J513" i="22"/>
  <c r="S513" i="22" s="1"/>
  <c r="H513" i="22"/>
  <c r="I513" i="22" s="1"/>
  <c r="J483" i="22"/>
  <c r="S483" i="22" s="1"/>
  <c r="H483" i="22"/>
  <c r="I483" i="22" s="1"/>
  <c r="H548" i="22"/>
  <c r="I548" i="22" s="1"/>
  <c r="L548" i="22"/>
  <c r="S548" i="22" s="1"/>
  <c r="K582" i="22"/>
  <c r="S582" i="22" s="1"/>
  <c r="H582" i="22"/>
  <c r="I582" i="22" s="1"/>
  <c r="K868" i="22"/>
  <c r="S868" i="22" s="1"/>
  <c r="H868" i="22"/>
  <c r="I868" i="22" s="1"/>
  <c r="H1032" i="22"/>
  <c r="I1032" i="22" s="1"/>
  <c r="L1032" i="22"/>
  <c r="S1032" i="22" s="1"/>
  <c r="H932" i="21"/>
  <c r="I932" i="21" s="1"/>
  <c r="L1013" i="21"/>
  <c r="H1013" i="21"/>
  <c r="I1013" i="21" s="1"/>
  <c r="M1059" i="21"/>
  <c r="H1059" i="21"/>
  <c r="I1059" i="21" s="1"/>
  <c r="H1075" i="21"/>
  <c r="I1075" i="21" s="1"/>
  <c r="L1148" i="21"/>
  <c r="K48" i="22"/>
  <c r="S48" i="22" s="1"/>
  <c r="S78" i="22"/>
  <c r="H88" i="22"/>
  <c r="I88" i="22" s="1"/>
  <c r="M197" i="22"/>
  <c r="H197" i="22"/>
  <c r="I197" i="22" s="1"/>
  <c r="H201" i="22"/>
  <c r="I201" i="22" s="1"/>
  <c r="H235" i="22"/>
  <c r="I235" i="22" s="1"/>
  <c r="J634" i="22"/>
  <c r="S634" i="22" s="1"/>
  <c r="H634" i="22"/>
  <c r="I634" i="22" s="1"/>
  <c r="J657" i="22"/>
  <c r="S657" i="22" s="1"/>
  <c r="H657" i="22"/>
  <c r="I657" i="22" s="1"/>
  <c r="H801" i="22"/>
  <c r="I801" i="22" s="1"/>
  <c r="L929" i="22"/>
  <c r="S929" i="22" s="1"/>
  <c r="H929" i="22"/>
  <c r="I929" i="22" s="1"/>
  <c r="R966" i="22"/>
  <c r="S966" i="22" s="1"/>
  <c r="H966" i="22"/>
  <c r="I966" i="22" s="1"/>
  <c r="J186" i="22"/>
  <c r="S186" i="22" s="1"/>
  <c r="H571" i="22"/>
  <c r="I571" i="22" s="1"/>
  <c r="M953" i="21"/>
  <c r="L225" i="22"/>
  <c r="S225" i="22" s="1"/>
  <c r="H225" i="22"/>
  <c r="I225" i="22" s="1"/>
  <c r="K252" i="22"/>
  <c r="S252" i="22" s="1"/>
  <c r="J342" i="22"/>
  <c r="S342" i="22" s="1"/>
  <c r="H342" i="22"/>
  <c r="I342" i="22" s="1"/>
  <c r="L506" i="22"/>
  <c r="S506" i="22" s="1"/>
  <c r="H506" i="22"/>
  <c r="I506" i="22" s="1"/>
  <c r="K683" i="22"/>
  <c r="S683" i="22" s="1"/>
  <c r="P933" i="22"/>
  <c r="S933" i="22" s="1"/>
  <c r="H933" i="22"/>
  <c r="I933" i="22" s="1"/>
  <c r="L985" i="21"/>
  <c r="H985" i="21"/>
  <c r="I985" i="21" s="1"/>
  <c r="K1079" i="21"/>
  <c r="H1079" i="21"/>
  <c r="I1079" i="21" s="1"/>
  <c r="N387" i="22"/>
  <c r="S387" i="22" s="1"/>
  <c r="H387" i="22"/>
  <c r="I387" i="22" s="1"/>
  <c r="J518" i="22"/>
  <c r="S518" i="22" s="1"/>
  <c r="H518" i="22"/>
  <c r="I518" i="22" s="1"/>
  <c r="L1045" i="22"/>
  <c r="S1045" i="22" s="1"/>
  <c r="H1045" i="22"/>
  <c r="I1045" i="22" s="1"/>
  <c r="H4" i="21"/>
  <c r="I4" i="21" s="1"/>
  <c r="H46" i="21"/>
  <c r="I46" i="21" s="1"/>
  <c r="H62" i="21"/>
  <c r="I62" i="21" s="1"/>
  <c r="H98" i="21"/>
  <c r="I98" i="21" s="1"/>
  <c r="H108" i="21"/>
  <c r="I108" i="21" s="1"/>
  <c r="H111" i="21"/>
  <c r="I111" i="21" s="1"/>
  <c r="H147" i="21"/>
  <c r="I147" i="21" s="1"/>
  <c r="H160" i="21"/>
  <c r="I160" i="21" s="1"/>
  <c r="H166" i="21"/>
  <c r="I166" i="21" s="1"/>
  <c r="H214" i="21"/>
  <c r="I214" i="21" s="1"/>
  <c r="H260" i="21"/>
  <c r="I260" i="21" s="1"/>
  <c r="H270" i="21"/>
  <c r="I270" i="21" s="1"/>
  <c r="H277" i="21"/>
  <c r="I277" i="21" s="1"/>
  <c r="H284" i="21"/>
  <c r="I284" i="21" s="1"/>
  <c r="H304" i="21"/>
  <c r="I304" i="21" s="1"/>
  <c r="H330" i="21"/>
  <c r="I330" i="21" s="1"/>
  <c r="N368" i="21"/>
  <c r="N1199" i="21" s="1"/>
  <c r="H448" i="21"/>
  <c r="I448" i="21" s="1"/>
  <c r="H482" i="21"/>
  <c r="I482" i="21" s="1"/>
  <c r="H543" i="21"/>
  <c r="I543" i="21" s="1"/>
  <c r="H550" i="21"/>
  <c r="I550" i="21" s="1"/>
  <c r="O553" i="21"/>
  <c r="H637" i="21"/>
  <c r="I637" i="21" s="1"/>
  <c r="L762" i="21"/>
  <c r="L787" i="21"/>
  <c r="N800" i="21"/>
  <c r="K819" i="21"/>
  <c r="H880" i="21"/>
  <c r="I880" i="21" s="1"/>
  <c r="H903" i="21"/>
  <c r="I903" i="21" s="1"/>
  <c r="H923" i="21"/>
  <c r="I923" i="21" s="1"/>
  <c r="H926" i="21"/>
  <c r="I926" i="21" s="1"/>
  <c r="K943" i="21"/>
  <c r="H943" i="21"/>
  <c r="I943" i="21" s="1"/>
  <c r="H1002" i="21"/>
  <c r="I1002" i="21" s="1"/>
  <c r="H1010" i="21"/>
  <c r="I1010" i="21" s="1"/>
  <c r="H1021" i="21"/>
  <c r="I1021" i="21" s="1"/>
  <c r="K1034" i="21"/>
  <c r="H1125" i="21"/>
  <c r="I1125" i="21" s="1"/>
  <c r="L1142" i="21"/>
  <c r="H1174" i="21"/>
  <c r="I1174" i="21" s="1"/>
  <c r="S17" i="22"/>
  <c r="H85" i="22"/>
  <c r="I85" i="22" s="1"/>
  <c r="K165" i="22"/>
  <c r="S165" i="22" s="1"/>
  <c r="H165" i="22"/>
  <c r="I165" i="22" s="1"/>
  <c r="K545" i="22"/>
  <c r="S545" i="22" s="1"/>
  <c r="H545" i="22"/>
  <c r="I545" i="22" s="1"/>
  <c r="J695" i="22"/>
  <c r="S695" i="22" s="1"/>
  <c r="H695" i="22"/>
  <c r="H221" i="21"/>
  <c r="I221" i="21" s="1"/>
  <c r="M297" i="21"/>
  <c r="H320" i="21"/>
  <c r="I320" i="21" s="1"/>
  <c r="H362" i="21"/>
  <c r="I362" i="21" s="1"/>
  <c r="H493" i="21"/>
  <c r="I493" i="21" s="1"/>
  <c r="L536" i="21"/>
  <c r="M650" i="21"/>
  <c r="M661" i="21"/>
  <c r="M707" i="21"/>
  <c r="H714" i="21"/>
  <c r="I714" i="21" s="1"/>
  <c r="N775" i="21"/>
  <c r="H781" i="21"/>
  <c r="I781" i="21" s="1"/>
  <c r="H784" i="21"/>
  <c r="I784" i="21" s="1"/>
  <c r="P807" i="21"/>
  <c r="H813" i="21"/>
  <c r="I813" i="21" s="1"/>
  <c r="H816" i="21"/>
  <c r="I816" i="21" s="1"/>
  <c r="H1167" i="21"/>
  <c r="G1199" i="22"/>
  <c r="H1199" i="22" s="1"/>
  <c r="K3" i="22"/>
  <c r="H17" i="22"/>
  <c r="I17" i="22" s="1"/>
  <c r="I1199" i="22" s="1"/>
  <c r="H89" i="22"/>
  <c r="I89" i="22" s="1"/>
  <c r="J96" i="22"/>
  <c r="S96" i="22" s="1"/>
  <c r="L232" i="22"/>
  <c r="S232" i="22" s="1"/>
  <c r="H740" i="22"/>
  <c r="I740" i="22" s="1"/>
  <c r="H854" i="22"/>
  <c r="I854" i="22" s="1"/>
  <c r="K854" i="22"/>
  <c r="S854" i="22" s="1"/>
  <c r="M877" i="22"/>
  <c r="S877" i="22" s="1"/>
  <c r="H877" i="22"/>
  <c r="I877" i="22" s="1"/>
  <c r="H1107" i="21"/>
  <c r="I1107" i="21" s="1"/>
  <c r="N1107" i="21"/>
  <c r="H1153" i="21"/>
  <c r="I1153" i="21" s="1"/>
  <c r="K1153" i="21"/>
  <c r="J117" i="22"/>
  <c r="S117" i="22" s="1"/>
  <c r="H117" i="22"/>
  <c r="I117" i="22" s="1"/>
  <c r="H639" i="22"/>
  <c r="I639" i="22" s="1"/>
  <c r="K639" i="22"/>
  <c r="S639" i="22" s="1"/>
  <c r="H1018" i="22"/>
  <c r="I1018" i="22" s="1"/>
  <c r="K1018" i="22"/>
  <c r="S1018" i="22" s="1"/>
  <c r="H1057" i="22"/>
  <c r="I1057" i="22" s="1"/>
  <c r="L1057" i="22"/>
  <c r="S1057" i="22" s="1"/>
  <c r="H1117" i="22"/>
  <c r="I1117" i="22" s="1"/>
  <c r="J1117" i="22"/>
  <c r="S1117" i="22" s="1"/>
  <c r="N1007" i="21"/>
  <c r="H1007" i="21"/>
  <c r="I1007" i="21" s="1"/>
  <c r="N1053" i="21"/>
  <c r="H1053" i="21"/>
  <c r="I1053" i="21" s="1"/>
  <c r="M1115" i="21"/>
  <c r="H1115" i="21"/>
  <c r="I1115" i="21" s="1"/>
  <c r="L1194" i="21"/>
  <c r="H1194" i="21"/>
  <c r="I1194" i="21" s="1"/>
  <c r="N1199" i="22"/>
  <c r="S10" i="22"/>
  <c r="K253" i="22"/>
  <c r="S253" i="22" s="1"/>
  <c r="H253" i="22"/>
  <c r="I253" i="22" s="1"/>
  <c r="H95" i="21"/>
  <c r="I95" i="21" s="1"/>
  <c r="H218" i="21"/>
  <c r="I218" i="21" s="1"/>
  <c r="H346" i="21"/>
  <c r="I346" i="21" s="1"/>
  <c r="H390" i="21"/>
  <c r="I390" i="21" s="1"/>
  <c r="H407" i="21"/>
  <c r="I407" i="21" s="1"/>
  <c r="M410" i="21"/>
  <c r="H430" i="21"/>
  <c r="I430" i="21" s="1"/>
  <c r="H433" i="21"/>
  <c r="I433" i="21" s="1"/>
  <c r="H520" i="21"/>
  <c r="I520" i="21" s="1"/>
  <c r="K547" i="21"/>
  <c r="H605" i="21"/>
  <c r="I605" i="21" s="1"/>
  <c r="K608" i="21"/>
  <c r="H628" i="21"/>
  <c r="I628" i="21" s="1"/>
  <c r="H631" i="21"/>
  <c r="I631" i="21" s="1"/>
  <c r="H695" i="21"/>
  <c r="H711" i="21"/>
  <c r="I711" i="21" s="1"/>
  <c r="N769" i="21"/>
  <c r="H837" i="21"/>
  <c r="I837" i="21" s="1"/>
  <c r="H840" i="21"/>
  <c r="I840" i="21" s="1"/>
  <c r="H1097" i="21"/>
  <c r="I1097" i="21" s="1"/>
  <c r="H1119" i="21"/>
  <c r="I1119" i="21" s="1"/>
  <c r="P1119" i="21"/>
  <c r="H1190" i="21"/>
  <c r="I1190" i="21" s="1"/>
  <c r="H1198" i="21"/>
  <c r="I1198" i="21" s="1"/>
  <c r="H388" i="22"/>
  <c r="I388" i="22" s="1"/>
  <c r="K458" i="22"/>
  <c r="S458" i="22" s="1"/>
  <c r="H458" i="22"/>
  <c r="I458" i="22" s="1"/>
  <c r="K624" i="22"/>
  <c r="S624" i="22" s="1"/>
  <c r="H829" i="22"/>
  <c r="I829" i="22" s="1"/>
  <c r="N829" i="22"/>
  <c r="S829" i="22" s="1"/>
  <c r="H900" i="22"/>
  <c r="I900" i="22" s="1"/>
  <c r="J900" i="22"/>
  <c r="S900" i="22" s="1"/>
  <c r="J949" i="22"/>
  <c r="S949" i="22" s="1"/>
  <c r="H949" i="22"/>
  <c r="I949" i="22" s="1"/>
  <c r="J1084" i="22"/>
  <c r="S1084" i="22" s="1"/>
  <c r="H1084" i="22"/>
  <c r="I1084" i="22" s="1"/>
  <c r="L376" i="21"/>
  <c r="L615" i="21"/>
  <c r="O979" i="21"/>
  <c r="H1046" i="21"/>
  <c r="I1046" i="21" s="1"/>
  <c r="H1073" i="21"/>
  <c r="I1073" i="21" s="1"/>
  <c r="H1104" i="21"/>
  <c r="I1104" i="21" s="1"/>
  <c r="J129" i="22"/>
  <c r="S129" i="22" s="1"/>
  <c r="H129" i="22"/>
  <c r="I129" i="22" s="1"/>
  <c r="K481" i="22"/>
  <c r="S481" i="22" s="1"/>
  <c r="H481" i="22"/>
  <c r="I481" i="22" s="1"/>
  <c r="H538" i="22"/>
  <c r="I538" i="22" s="1"/>
  <c r="H710" i="22"/>
  <c r="I710" i="22" s="1"/>
  <c r="J417" i="22"/>
  <c r="S417" i="22" s="1"/>
  <c r="H417" i="22"/>
  <c r="I417" i="22" s="1"/>
  <c r="J557" i="22"/>
  <c r="S557" i="22" s="1"/>
  <c r="J735" i="22"/>
  <c r="S735" i="22" s="1"/>
  <c r="H993" i="22"/>
  <c r="I993" i="22" s="1"/>
  <c r="Q993" i="22"/>
  <c r="S993" i="22" s="1"/>
  <c r="J528" i="22"/>
  <c r="S528" i="22" s="1"/>
  <c r="H528" i="22"/>
  <c r="I528" i="22" s="1"/>
  <c r="J1036" i="22"/>
  <c r="S1036" i="22" s="1"/>
  <c r="H1036" i="22"/>
  <c r="I1036" i="22" s="1"/>
  <c r="K1090" i="22"/>
  <c r="S1090" i="22" s="1"/>
  <c r="H1090" i="22"/>
  <c r="I1090" i="22" s="1"/>
  <c r="H535" i="22"/>
  <c r="I535" i="22" s="1"/>
  <c r="H998" i="22"/>
  <c r="I998" i="22" s="1"/>
  <c r="K1005" i="22"/>
  <c r="S1005" i="22" s="1"/>
  <c r="H1005" i="22"/>
  <c r="I1005" i="22" s="1"/>
  <c r="H954" i="22"/>
  <c r="I954" i="22" s="1"/>
  <c r="L954" i="22"/>
  <c r="S954" i="22" s="1"/>
  <c r="M1087" i="22"/>
  <c r="S1087" i="22" s="1"/>
  <c r="H1087" i="22"/>
  <c r="I1087" i="22" s="1"/>
  <c r="K1101" i="22"/>
  <c r="S1101" i="22" s="1"/>
  <c r="J619" i="22"/>
  <c r="S619" i="22" s="1"/>
  <c r="H619" i="22"/>
  <c r="I619" i="22" s="1"/>
  <c r="S359" i="22"/>
  <c r="H446" i="22"/>
  <c r="I446" i="22" s="1"/>
  <c r="H539" i="22"/>
  <c r="I539" i="22" s="1"/>
  <c r="H562" i="22"/>
  <c r="I562" i="22" s="1"/>
  <c r="H951" i="22"/>
  <c r="I951" i="22" s="1"/>
  <c r="O951" i="22"/>
  <c r="S951" i="22" s="1"/>
  <c r="H964" i="22"/>
  <c r="I964" i="22" s="1"/>
  <c r="H967" i="22"/>
  <c r="I967" i="22" s="1"/>
  <c r="O1131" i="22"/>
  <c r="S1131" i="22" s="1"/>
  <c r="H1131" i="22"/>
  <c r="I1131" i="22" s="1"/>
  <c r="J426" i="22"/>
  <c r="S426" i="22" s="1"/>
  <c r="H426" i="22"/>
  <c r="I426" i="22" s="1"/>
  <c r="K872" i="22"/>
  <c r="S872" i="22" s="1"/>
  <c r="H872" i="22"/>
  <c r="I872" i="22" s="1"/>
  <c r="H999" i="22"/>
  <c r="I999" i="22" s="1"/>
  <c r="O999" i="22"/>
  <c r="S999" i="22" s="1"/>
  <c r="J546" i="22"/>
  <c r="S546" i="22" s="1"/>
  <c r="K675" i="22"/>
  <c r="S675" i="22" s="1"/>
  <c r="H675" i="22"/>
  <c r="I675" i="22" s="1"/>
  <c r="K958" i="22"/>
  <c r="S958" i="22" s="1"/>
  <c r="J1003" i="22"/>
  <c r="S1003" i="22" s="1"/>
  <c r="H1003" i="22"/>
  <c r="I1003" i="22" s="1"/>
  <c r="N1023" i="22"/>
  <c r="S1023" i="22" s="1"/>
  <c r="H1023" i="22"/>
  <c r="I1023" i="22" s="1"/>
  <c r="L1037" i="22"/>
  <c r="S1037" i="22" s="1"/>
  <c r="J609" i="22"/>
  <c r="S609" i="22" s="1"/>
  <c r="H609" i="22"/>
  <c r="I609" i="22" s="1"/>
  <c r="J890" i="22"/>
  <c r="S890" i="22" s="1"/>
  <c r="H890" i="22"/>
  <c r="I890" i="22" s="1"/>
  <c r="H1017" i="22"/>
  <c r="I1017" i="22" s="1"/>
  <c r="M1017" i="22"/>
  <c r="S1017" i="22" s="1"/>
  <c r="K504" i="22"/>
  <c r="S504" i="22" s="1"/>
  <c r="H507" i="22"/>
  <c r="I507" i="22" s="1"/>
  <c r="H517" i="22"/>
  <c r="I517" i="22" s="1"/>
  <c r="K592" i="22"/>
  <c r="S592" i="22" s="1"/>
  <c r="J771" i="22"/>
  <c r="S771" i="22" s="1"/>
  <c r="J921" i="22"/>
  <c r="S921" i="22" s="1"/>
  <c r="H921" i="22"/>
  <c r="I921" i="22" s="1"/>
  <c r="R1027" i="22"/>
  <c r="S1027" i="22" s="1"/>
  <c r="H1121" i="22"/>
  <c r="I1121" i="22" s="1"/>
  <c r="H1161" i="22"/>
  <c r="I1161" i="22" s="1"/>
  <c r="H1164" i="22"/>
  <c r="I1164" i="22" s="1"/>
  <c r="H1168" i="22"/>
  <c r="I1168" i="22" s="1"/>
  <c r="H1171" i="22"/>
  <c r="I1171" i="22" s="1"/>
  <c r="L1199" i="22" l="1"/>
  <c r="N1200" i="21"/>
  <c r="Q1200" i="21"/>
  <c r="Q1199" i="22"/>
  <c r="N1200" i="22"/>
  <c r="R1199" i="22"/>
  <c r="L1200" i="22"/>
  <c r="Q1200" i="22"/>
  <c r="R1200" i="22"/>
  <c r="I1199" i="21"/>
  <c r="O1199" i="22"/>
  <c r="O1200" i="22"/>
  <c r="J1200" i="19"/>
  <c r="M1199" i="21"/>
  <c r="P1200" i="21"/>
  <c r="R1199" i="21"/>
  <c r="K1200" i="22"/>
  <c r="S3" i="22"/>
  <c r="K1199" i="22"/>
  <c r="P1199" i="22"/>
  <c r="O1199" i="21"/>
  <c r="P1200" i="22"/>
  <c r="J38" i="18"/>
  <c r="S1199" i="21"/>
  <c r="M1200" i="22"/>
  <c r="J1199" i="22"/>
  <c r="K1199" i="21"/>
  <c r="S197" i="22"/>
  <c r="M1199" i="22"/>
  <c r="J1200" i="22"/>
</calcChain>
</file>

<file path=xl/sharedStrings.xml><?xml version="1.0" encoding="utf-8"?>
<sst xmlns="http://schemas.openxmlformats.org/spreadsheetml/2006/main" count="5090" uniqueCount="1435">
  <si>
    <t>DIRETORIA REGIONAL</t>
  </si>
  <si>
    <t>Parcela</t>
  </si>
  <si>
    <t>BAIXADAS LITORANEAS</t>
  </si>
  <si>
    <t>CENTRO SUL</t>
  </si>
  <si>
    <t>DIESP - DIRETORIA ESPECIAL DE UNIDADES ESCOLARES PRISIONAIS E SOCIOEDUCATIVAS</t>
  </si>
  <si>
    <t>METROPOLITANA I</t>
  </si>
  <si>
    <t>METROPOLITANA II</t>
  </si>
  <si>
    <t>METROPOLITANA III</t>
  </si>
  <si>
    <t>METROPOLITANA IV</t>
  </si>
  <si>
    <t>METROPOLITANA V</t>
  </si>
  <si>
    <t>METROPOLITANA VI</t>
  </si>
  <si>
    <t>METROPOLITANA VII</t>
  </si>
  <si>
    <t>NOROESTE FLUMINENSE</t>
  </si>
  <si>
    <t>NORTE FLUMINENSE</t>
  </si>
  <si>
    <t>SERRANA I</t>
  </si>
  <si>
    <t>SERRANA II</t>
  </si>
  <si>
    <t>SUL FLUMINENSE</t>
  </si>
  <si>
    <t>TOTAL POR REGIONAL</t>
  </si>
  <si>
    <t>Total Geral</t>
  </si>
  <si>
    <t>CENSO</t>
  </si>
  <si>
    <t>DRA</t>
  </si>
  <si>
    <t>MUNICÍPIO</t>
  </si>
  <si>
    <t>ESCOLA</t>
  </si>
  <si>
    <t>INDIGENA</t>
  </si>
  <si>
    <t>QUILOMBOLA</t>
  </si>
  <si>
    <t>CONCOMITANTE</t>
  </si>
  <si>
    <t>SUBSEQUENTE</t>
  </si>
  <si>
    <t>TOTAL</t>
  </si>
  <si>
    <t>Bom Jesus do Itabapoana</t>
  </si>
  <si>
    <t>CE GOVERNADOR ROBERTO SILVEIRA</t>
  </si>
  <si>
    <t>CE PADRE MELLO</t>
  </si>
  <si>
    <t>CE ALCINDA LOPES PEREIRA PINTO</t>
  </si>
  <si>
    <t>CE EUCLIDES FELICIANO TARDIN</t>
  </si>
  <si>
    <t>IE EBER TEIXEIRA DE FIGUEIREDO</t>
  </si>
  <si>
    <t>CE MARCILIO DIAS</t>
  </si>
  <si>
    <t>CE MARIA DA CONCEICAO PEREIRA PINTO</t>
  </si>
  <si>
    <t>Italva</t>
  </si>
  <si>
    <t>CIEP 141 VEREADOR SAID TANUS JOSE</t>
  </si>
  <si>
    <t>CE JOAO GUIMARAES</t>
  </si>
  <si>
    <t>Itaperuna</t>
  </si>
  <si>
    <t>CE AGRICOLA PROFESSOR LUIZ PAULO RODRIGUES</t>
  </si>
  <si>
    <t>CE DEZ DE MAIO</t>
  </si>
  <si>
    <t>CE BUARQUE DE NAZARETH</t>
  </si>
  <si>
    <t>CE LUIZ FERRAZ</t>
  </si>
  <si>
    <t>CE ROMUALDO MONTEIRO DE BARROS</t>
  </si>
  <si>
    <t>CE ROTARY</t>
  </si>
  <si>
    <t>CE CHEQUER JORGE</t>
  </si>
  <si>
    <t>CE LIONS CLUBE DE ITAPERUNA</t>
  </si>
  <si>
    <t>CE SENADOR SA TINOCO</t>
  </si>
  <si>
    <t>CE NICOLAO BASTOS FILHO</t>
  </si>
  <si>
    <t>CE DOUTOR JOSE BASTOS FRANCA</t>
  </si>
  <si>
    <t>CE ETELVINA ALVES DA SILVA</t>
  </si>
  <si>
    <t>CE JOSE GARCIA DE FREITAS</t>
  </si>
  <si>
    <t>Natividade</t>
  </si>
  <si>
    <t>CIEP 468 OLGA THURLER MENDONCA DA FONSECA</t>
  </si>
  <si>
    <t>CE FLAVIO RIBEIRO DE REZENDE</t>
  </si>
  <si>
    <t>CE FRANCISCO PORTELLA</t>
  </si>
  <si>
    <t>Porciúncula</t>
  </si>
  <si>
    <t>CE JOSE DE LANNES DANTAS BRANDAO</t>
  </si>
  <si>
    <t>CE GERALDINO SILVA</t>
  </si>
  <si>
    <t>CE DEPUTADO CARLOS PINTO FILHO</t>
  </si>
  <si>
    <t>Varre-Sai</t>
  </si>
  <si>
    <t>CIEP DOUTOR MIGUEL COUTO FILHO</t>
  </si>
  <si>
    <t>Aperibé</t>
  </si>
  <si>
    <t>CE LOURENCA GUIMARAES</t>
  </si>
  <si>
    <t>Cambuci</t>
  </si>
  <si>
    <t>CIEP 276 ERNESTO PAIVA</t>
  </si>
  <si>
    <t>CE WALDEMIRO PITA</t>
  </si>
  <si>
    <t>CE OSCAR BATISTA</t>
  </si>
  <si>
    <t>São José de Ubá</t>
  </si>
  <si>
    <t>CE MARIA LENY VIEIRA FERREIRA SILVA</t>
  </si>
  <si>
    <t>Itaocara</t>
  </si>
  <si>
    <t>CE FREI TOMAS</t>
  </si>
  <si>
    <t>CE LAURINDO PITA</t>
  </si>
  <si>
    <t>CE JOHENIR HENRIQUES VIEGAS</t>
  </si>
  <si>
    <t>CE JAIME QUEIROZ DE SOUZA</t>
  </si>
  <si>
    <t>Miracema</t>
  </si>
  <si>
    <t>IE DE MIRACEMA</t>
  </si>
  <si>
    <t>CE DEODATO LINHARES</t>
  </si>
  <si>
    <t>CE MANOEL RODRIGUES DE BARROS</t>
  </si>
  <si>
    <t>Santo Antônio de Pádua</t>
  </si>
  <si>
    <t>CE RUI GUIMARAES DE ALMEIDA</t>
  </si>
  <si>
    <t>CE ALMIRANTE BARAO DE TEFFE</t>
  </si>
  <si>
    <t>CE DOUTOR LEONEL HOMEM DA COSTA</t>
  </si>
  <si>
    <t>CE TEMISTOCLES DE ALMEIDA</t>
  </si>
  <si>
    <t>Campos dos Goytacazes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</si>
  <si>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</si>
  <si>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</si>
  <si>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</si>
  <si>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</si>
  <si>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</si>
  <si>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</si>
  <si>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</si>
  <si>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JOSE DO PATROCINIO</t>
  </si>
  <si>
    <t>CE NILO PECANHA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</si>
  <si>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</si>
  <si>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</si>
  <si>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</si>
  <si>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</si>
  <si>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</si>
  <si>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</si>
  <si>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</si>
  <si>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</si>
  <si>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</si>
  <si>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</si>
  <si>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</si>
  <si>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</si>
  <si>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</si>
  <si>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</si>
  <si>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</si>
  <si>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</si>
  <si>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</si>
  <si>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</si>
  <si>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</si>
  <si>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</si>
  <si>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</si>
  <si>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</si>
  <si>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</si>
  <si>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</si>
  <si>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</si>
  <si>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</si>
  <si>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</si>
  <si>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</si>
  <si>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</si>
  <si>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</si>
  <si>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</si>
  <si>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</si>
  <si>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Cardoso Moreira</t>
  </si>
  <si>
    <t>CE BALTAZAR CARNEIRO</t>
  </si>
  <si>
    <t>São Fidélis</t>
  </si>
  <si>
    <t>CE DE SAO FIDELIS</t>
  </si>
  <si>
    <t>CE MONTESE</t>
  </si>
  <si>
    <t>CE BARAO DE MACAUBAS</t>
  </si>
  <si>
    <t>CE ELVIDIO COSTA</t>
  </si>
  <si>
    <t>CE GERAQUE COLLET</t>
  </si>
  <si>
    <t>São João da Barra</t>
  </si>
  <si>
    <t>CE ALBERTO TORRES</t>
  </si>
  <si>
    <t>CE ADMARDO ALVES TORRES</t>
  </si>
  <si>
    <t>CE DOUTOR NEWTON ALVES</t>
  </si>
  <si>
    <t>CE RAIMUNDO DE MAGALHAES</t>
  </si>
  <si>
    <t>CE DOUTOR OLIMPIO SATURNINO DE BRITO</t>
  </si>
  <si>
    <t>São Francisco de Itabapoana</t>
  </si>
  <si>
    <t>CE SAO FRANCISCO DE PAULA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</si>
  <si>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</si>
  <si>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</si>
  <si>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</si>
  <si>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</si>
  <si>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</si>
  <si>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</si>
  <si>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CE JOAO COELHO DA SILVA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</si>
  <si>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</si>
  <si>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</si>
  <si>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</si>
  <si>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</si>
  <si>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</si>
  <si>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</si>
  <si>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</si>
  <si>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</si>
  <si>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</si>
  <si>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</si>
  <si>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</si>
  <si>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</si>
  <si>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</si>
  <si>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</si>
  <si>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</si>
  <si>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</si>
  <si>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</si>
  <si>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Carapebus</t>
  </si>
  <si>
    <t>CE THOMAZ GOMES</t>
  </si>
  <si>
    <t>Quissamã</t>
  </si>
  <si>
    <t>CE VISCONDE DE QUISSAMA</t>
  </si>
  <si>
    <t>Areal</t>
  </si>
  <si>
    <t>CE MARIANO PROCOPIO</t>
  </si>
  <si>
    <t>Comendador Levy Gasparian</t>
  </si>
  <si>
    <t>CE CORONEL ANTONIO PECANHA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</si>
  <si>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</si>
  <si>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</si>
  <si>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</si>
  <si>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</si>
  <si>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</si>
  <si>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</si>
  <si>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Sapucaia</t>
  </si>
  <si>
    <t>CE MAURICIO DE ABREU</t>
  </si>
  <si>
    <t>CE REPUBLICA DO LIBANO</t>
  </si>
  <si>
    <t>CE PAULINO FERNANDES</t>
  </si>
  <si>
    <t>CE PROFESSORA MARIA APARECIDA BASTOS</t>
  </si>
  <si>
    <t>Três Rios</t>
  </si>
  <si>
    <t>CIEP 456 PROFESSOR MARCOS COSTA REIS DUTRA</t>
  </si>
  <si>
    <t>CE DOUTOR VALMIR PECANHA</t>
  </si>
  <si>
    <t>CE MOACYR PADILHA</t>
  </si>
  <si>
    <t>CE PROFESSOR KOPKE</t>
  </si>
  <si>
    <t>CE ROBERTO COELHO PEDROSO</t>
  </si>
  <si>
    <t>CE CONDESSA DO RIO NOVO</t>
  </si>
  <si>
    <t>CE URBANO CARLOS DE ALMEIDA</t>
  </si>
  <si>
    <t>IE PROFESSOR JOEL MONNERAT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</si>
  <si>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</si>
  <si>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</si>
  <si>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</si>
  <si>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</si>
  <si>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</si>
  <si>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</si>
  <si>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</si>
  <si>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</si>
  <si>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</si>
  <si>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</si>
  <si>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Cordeiro</t>
  </si>
  <si>
    <t>CIEP 145 DOUTOR OSWALDO CRUZ</t>
  </si>
  <si>
    <t>CE ANTONIO PECLY</t>
  </si>
  <si>
    <t>CE CONSTANCA SOARES TEIXEIRA</t>
  </si>
  <si>
    <t>IE INOCENCIO DE ANDRADE</t>
  </si>
  <si>
    <t>Macuco</t>
  </si>
  <si>
    <t>CE JOSE CARLOS BOARETTO</t>
  </si>
  <si>
    <t>CE FARMACEUTICO RODOLFO ALBINO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</si>
  <si>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</si>
  <si>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</si>
  <si>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</si>
  <si>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</si>
  <si>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</si>
  <si>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</si>
  <si>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Duas Barras</t>
  </si>
  <si>
    <t>CE ALMIRANTE PROTOGENES</t>
  </si>
  <si>
    <t>CE MARIA ROSA TEIXEIRA</t>
  </si>
  <si>
    <t>Nova Friburgo</t>
  </si>
  <si>
    <t>CE CANADA</t>
  </si>
  <si>
    <t>CE PROFESSOR JAMIL EL JAICK</t>
  </si>
  <si>
    <t>CE AUGUSTO SPINELLI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</si>
  <si>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</si>
  <si>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</si>
  <si>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</si>
  <si>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</si>
  <si>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</si>
  <si>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</si>
  <si>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</si>
  <si>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</si>
  <si>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</si>
  <si>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</si>
  <si>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</si>
  <si>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IE DE NOVA FRIBURGO</t>
  </si>
  <si>
    <t>CE EDUARDO BREDER</t>
  </si>
  <si>
    <t>CE DOUTOR VICENTE DE MORAES</t>
  </si>
  <si>
    <t>CE CARLOS MARIA MARCHON</t>
  </si>
  <si>
    <t>CE EMILIA ROSCHEMANT</t>
  </si>
  <si>
    <t>CE JOSE MARTINS DA COSTA</t>
  </si>
  <si>
    <t>Sumidouro</t>
  </si>
  <si>
    <t>CIEP 283 MARIA AMELIA PACHECO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</si>
  <si>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</si>
  <si>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</si>
  <si>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</si>
  <si>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</si>
  <si>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</si>
  <si>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</si>
  <si>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</si>
  <si>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</si>
  <si>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</si>
  <si>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</si>
  <si>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</si>
  <si>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</si>
  <si>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</si>
  <si>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</si>
  <si>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</si>
  <si>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</si>
  <si>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Rio das Ostras</t>
  </si>
  <si>
    <t>CE JACINTHO XAVIER MARTINS</t>
  </si>
  <si>
    <t>CE CINAMOMO</t>
  </si>
  <si>
    <t>CE ROCHA LEAO</t>
  </si>
  <si>
    <t>Silva Jardim</t>
  </si>
  <si>
    <t>CE SERVULO MELO</t>
  </si>
  <si>
    <t>CE SAO SEBASTIAO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</si>
  <si>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</si>
  <si>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</si>
  <si>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</si>
  <si>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</si>
  <si>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</si>
  <si>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</si>
  <si>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</si>
  <si>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</si>
  <si>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</si>
  <si>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Arraial do Cabo</t>
  </si>
  <si>
    <t>CE VINTE DE JULHO</t>
  </si>
  <si>
    <t>CE ALMIRANTE FREDERICO VILLAR</t>
  </si>
  <si>
    <t>Cabo Frio</t>
  </si>
  <si>
    <t>CIEP 458 HERMES BARCELOS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</si>
  <si>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</si>
  <si>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</si>
  <si>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</si>
  <si>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</si>
  <si>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</si>
  <si>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</si>
  <si>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</si>
  <si>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Armação dos Búzios</t>
  </si>
  <si>
    <t>CE JOAO DE OLIVEIRA BOTAS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</si>
  <si>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</si>
  <si>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</si>
  <si>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</si>
  <si>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</si>
  <si>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</si>
  <si>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</si>
  <si>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</si>
  <si>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</si>
  <si>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Iguaba Grande</t>
  </si>
  <si>
    <t>CIEP 457 DOUTOR JOSE ELIAS MELLO DOS SANTOS</t>
  </si>
  <si>
    <t>CE DOUTOR FRANCISCO DE PAULA PARANHOS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</si>
  <si>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</si>
  <si>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</si>
  <si>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</si>
  <si>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</si>
  <si>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</si>
  <si>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</si>
  <si>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</si>
  <si>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</si>
  <si>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</si>
  <si>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</si>
  <si>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</si>
  <si>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</si>
  <si>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</si>
  <si>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</si>
  <si>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</si>
  <si>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</si>
  <si>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</si>
  <si>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</si>
  <si>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</si>
  <si>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Itatiaia</t>
  </si>
  <si>
    <t>CIEP 488 EZEQUIEL FREIRE</t>
  </si>
  <si>
    <t>Piraí</t>
  </si>
  <si>
    <t>CE AFFONSINA MAZZILLO TEIXEIRA CAMPOS</t>
  </si>
  <si>
    <t>CE OCTAVIO TEIXEIRA CAMPOS</t>
  </si>
  <si>
    <t>Pinheiral</t>
  </si>
  <si>
    <t>CIEP 291 DOM MARTINHO SCHLUDE</t>
  </si>
  <si>
    <t>CE CORONEL CAMISAO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</si>
  <si>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</si>
  <si>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</si>
  <si>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</si>
  <si>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</si>
  <si>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</si>
  <si>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</si>
  <si>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</si>
  <si>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</si>
  <si>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</si>
  <si>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OLAVO BILAC</t>
  </si>
  <si>
    <t>CE PROFESSOR JOSE MEDEIROS DE CAMARGO</t>
  </si>
  <si>
    <t>CE ENGENHEIRO PASSOS</t>
  </si>
  <si>
    <t>Porto Real</t>
  </si>
  <si>
    <t>CE REPUBLICA ITALIANA</t>
  </si>
  <si>
    <t>Rio Claro</t>
  </si>
  <si>
    <t>CE FAGUNDES VARELA</t>
  </si>
  <si>
    <t>CIEP 296 PRESIDENTE BENES</t>
  </si>
  <si>
    <t>CE ALFREDO PUJOL</t>
  </si>
  <si>
    <t>Volta Redonda</t>
  </si>
  <si>
    <t>CIEP 299 JIULIO CARUSO</t>
  </si>
  <si>
    <t>CIEP 053 DOUTOR NELSON DOS SANTOS GONCALVES</t>
  </si>
  <si>
    <t>CIEP 295 PROFESSORA GLORIA ROUSSIM GUEDES PINTO</t>
  </si>
  <si>
    <t>CE BARAO DE MAUA</t>
  </si>
  <si>
    <t>CE PIAUI</t>
  </si>
  <si>
    <t>CE PREFEITO FRANCISCO FONTES TORRES</t>
  </si>
  <si>
    <t>CE RIO DE JANEIRO</t>
  </si>
  <si>
    <t>CE SANTOS DUMONT</t>
  </si>
  <si>
    <t>CE ACACIA AMARELA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</si>
  <si>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</si>
  <si>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</si>
  <si>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</si>
  <si>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</si>
  <si>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</si>
  <si>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</si>
  <si>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</si>
  <si>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</si>
  <si>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</si>
  <si>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BRIZOLAO 484 GP TONINHO MARQUES</t>
  </si>
  <si>
    <t>IE PROFESSOR MANUEL MARINHO</t>
  </si>
  <si>
    <t>Barra do Piraí</t>
  </si>
  <si>
    <t>CIEP 287 ANGELINA TEIXEIRA NETTO SYM</t>
  </si>
  <si>
    <t>CE BARAO DO RIO BONITO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</si>
  <si>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</si>
  <si>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</si>
  <si>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</si>
  <si>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</si>
  <si>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</si>
  <si>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</si>
  <si>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Rio das Flores</t>
  </si>
  <si>
    <t>CIEP 298 MANUEL DUARTE</t>
  </si>
  <si>
    <t>CE NEPHTALINA CARVALHO AVILA</t>
  </si>
  <si>
    <t>Valença</t>
  </si>
  <si>
    <t>CIA MONSENHOR TOMAS TEJERINA DE PRADO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</si>
  <si>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</si>
  <si>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</si>
  <si>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</si>
  <si>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</si>
  <si>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</si>
  <si>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</si>
  <si>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</si>
  <si>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</si>
  <si>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</si>
  <si>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</si>
  <si>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Angra dos Reis</t>
  </si>
  <si>
    <t>CE NAZIRA SALOMAO</t>
  </si>
  <si>
    <t>CIEP 055 JOAO GREGORIO GALINDO</t>
  </si>
  <si>
    <t>CE DOUTOR ARTUR VARGAS</t>
  </si>
  <si>
    <t>CE CONDE PEREIRA CARNEIRO</t>
  </si>
  <si>
    <t>CE HONORIO LIMA</t>
  </si>
  <si>
    <t>CE ANTONIO DIAS LIMA</t>
  </si>
  <si>
    <t>CE LEOPOLDO AMERICO M DE MELLO</t>
  </si>
  <si>
    <t>CE ROBERTO MONTENEGRO</t>
  </si>
  <si>
    <t>Paraty</t>
  </si>
  <si>
    <t>CIE GUARANI TAVÁ MIRIM</t>
  </si>
  <si>
    <t>CIEP 999 DOM PEDRO DALCANTARA DE BRAGANCA PRIMEIRO IMPERADOR DO BRASIL</t>
  </si>
  <si>
    <t>CE ENGENHEIRO MARIO MOURA BRASIL DO AMARAL</t>
  </si>
  <si>
    <t>CE ALMIRANTE ALVARO ALBERTO</t>
  </si>
  <si>
    <t>Engenheiro Paulo de Frontin</t>
  </si>
  <si>
    <t>CE JOAO KOPKE</t>
  </si>
  <si>
    <t>CE SACRA FAMILIA DO TINGUA</t>
  </si>
  <si>
    <t>Mendes</t>
  </si>
  <si>
    <t>CE PROFESSOR ARAGAO GOMES</t>
  </si>
  <si>
    <t>CE DOUTOR JOAO NERY</t>
  </si>
  <si>
    <t>Miguel Pereira</t>
  </si>
  <si>
    <t>CE DOUTOR ANTONIO FERNANDES</t>
  </si>
  <si>
    <t>CE VERA CRUZ</t>
  </si>
  <si>
    <t>CE CARMEM DE LUCA ANDREIOLO</t>
  </si>
  <si>
    <t>CE ALVARO ALVIM</t>
  </si>
  <si>
    <t>Paracambi</t>
  </si>
  <si>
    <t>CIEP 500 ANTONIO BOTELHO</t>
  </si>
  <si>
    <t>CIEP 152 GARRINCHA ALEGRIA DO POVO</t>
  </si>
  <si>
    <t>CE PRESIDENTE RODRIGUES ALVES</t>
  </si>
  <si>
    <t>Paty do Alferes</t>
  </si>
  <si>
    <t>CE EDMUNDO PERALTA BERNARDES</t>
  </si>
  <si>
    <t>CE RIBEIRO DE AVELAR</t>
  </si>
  <si>
    <t>Vassouras</t>
  </si>
  <si>
    <t>CE MINISTRO RAUL FERNANDES</t>
  </si>
  <si>
    <t>CE ANTONIO DE JESUS GOMES</t>
  </si>
  <si>
    <t>CE CENTENARIO</t>
  </si>
  <si>
    <t>Petrópolis</t>
  </si>
  <si>
    <t>CE DOM PEDRO II</t>
  </si>
  <si>
    <t>CE PRINCESA ISABEL</t>
  </si>
  <si>
    <t>CE RUI BARBOSA</t>
  </si>
  <si>
    <t>CE CARDOSO FONTES</t>
  </si>
  <si>
    <t>CIEP 137 CECILIA MEIRELES</t>
  </si>
  <si>
    <t>CE IRMA CECILIA JARDIM</t>
  </si>
  <si>
    <t>CE DE ARARAS</t>
  </si>
  <si>
    <t>CIEP 038 SANTOS DUMONT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</si>
  <si>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</si>
  <si>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</si>
  <si>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</si>
  <si>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</si>
  <si>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</si>
  <si>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</si>
  <si>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</si>
  <si>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</si>
  <si>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</si>
  <si>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</si>
  <si>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</si>
  <si>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</si>
  <si>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</si>
  <si>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</si>
  <si>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Cachoeiras de Macacu</t>
  </si>
  <si>
    <t>CIEP 140 MARIO CESAR GOMES DA SILVA</t>
  </si>
  <si>
    <t>CE QUINTINO BOCAIUVA</t>
  </si>
  <si>
    <t>CIEP 479 DOUTOR MARIO SIMAO ASSAF</t>
  </si>
  <si>
    <t>CIEP 353 BROCHADO DA ROCHA</t>
  </si>
  <si>
    <t>CE BACCOPARO MARTINS</t>
  </si>
  <si>
    <t>CE SOL NASCENTE</t>
  </si>
  <si>
    <t>CE MARIA VERALBA FERRAZ</t>
  </si>
  <si>
    <t>CE SAO JOSE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</si>
  <si>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</si>
  <si>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</si>
  <si>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</si>
  <si>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</si>
  <si>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</si>
  <si>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</si>
  <si>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</si>
  <si>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</si>
  <si>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</si>
  <si>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</si>
  <si>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</si>
  <si>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</si>
  <si>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</si>
  <si>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 BRASIL JAPAO</t>
  </si>
  <si>
    <t>CE PIRANEMA</t>
  </si>
  <si>
    <t>CE SANDRA ROLDAN BARBOZA</t>
  </si>
  <si>
    <t>CIEP 368 JOAO CONCEICAO CANUTO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</si>
  <si>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</si>
  <si>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</si>
  <si>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</si>
  <si>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</si>
  <si>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</si>
  <si>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</si>
  <si>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</si>
  <si>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</si>
  <si>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</si>
  <si>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Mangaratiba</t>
  </si>
  <si>
    <t>CE JOAO PAULO II</t>
  </si>
  <si>
    <t>CE MONTEBELLO BONDIM</t>
  </si>
  <si>
    <t>Belford Roxo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</si>
  <si>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</si>
  <si>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</si>
  <si>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</si>
  <si>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</si>
  <si>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</si>
  <si>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Nova Iguaçu</t>
  </si>
  <si>
    <t>CIEP 351 MINISTRO SALGADO FILHO</t>
  </si>
  <si>
    <t>CIEP 375 WILSON GREY</t>
  </si>
  <si>
    <t>CIEP 376 CLAUDIO COUTINHO</t>
  </si>
  <si>
    <t>CIEP 377 CARMEM DA SILVA</t>
  </si>
  <si>
    <t>CIEP 037 ERNESTO GUEVARA</t>
  </si>
  <si>
    <t>CIEP 374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</si>
  <si>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</si>
  <si>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</si>
  <si>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</si>
  <si>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</si>
  <si>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</si>
  <si>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</si>
  <si>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</si>
  <si>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</si>
  <si>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</si>
  <si>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CE PROFESSOR ANDRE CAVALCANTE DE CARVALHO</t>
  </si>
  <si>
    <t>CE TENENTE OTAVIO PINHEIRO BRASILRUSSIA</t>
  </si>
  <si>
    <t>CE BOM PASTOR</t>
  </si>
  <si>
    <t>CE BAIRRO JARDIM AMERICA</t>
  </si>
  <si>
    <t>EE CASTRO ALVES</t>
  </si>
  <si>
    <t>CIEP 210 MARIO ALVES DE SOUZA VIEIRA</t>
  </si>
  <si>
    <t>CE NOVA ALVORADA</t>
  </si>
  <si>
    <t>CE PAULINO BARBOSA</t>
  </si>
  <si>
    <t>CE PRESIDENTE JOAO GOULART</t>
  </si>
  <si>
    <t>CE SAO BERNARDO</t>
  </si>
  <si>
    <t>CE SANTA TEREZA</t>
  </si>
  <si>
    <t>EE VITAL BRASIL</t>
  </si>
  <si>
    <t>CE BRANDAO MONTEIRO</t>
  </si>
  <si>
    <t>CE VARZEA DA ALEGRIA</t>
  </si>
  <si>
    <t>CE JARDIM IPE</t>
  </si>
  <si>
    <t>CE PARQUE AMORIM</t>
  </si>
  <si>
    <t>CIEP 380 JORACY CAMARGO</t>
  </si>
  <si>
    <t>São João de Meriti</t>
  </si>
  <si>
    <t>CIEP 398 MARIO LIMA</t>
  </si>
  <si>
    <t>Duque de Caxias</t>
  </si>
  <si>
    <t>CIEP 087 CLEMENTINA DE JESUS</t>
  </si>
  <si>
    <t>CIEP 031 LIRIO DO LAGUNA</t>
  </si>
  <si>
    <t>CIEP 226 PORTO DA ESTRELA</t>
  </si>
  <si>
    <t>CIEP 131 PROFESSORA ARMANDA ALVARO ALBERTO</t>
  </si>
  <si>
    <t>CIEP 098 PROFESSORA HILDA DO CARMO SIQUEIRA</t>
  </si>
  <si>
    <t>CIEP 198 PROFESSORA ROZA FERREIRA DE MATTOS</t>
  </si>
  <si>
    <t>CE ALVARO NEGROMONTE</t>
  </si>
  <si>
    <t>CE AURA BARRETO</t>
  </si>
  <si>
    <t>CE DULCE PETRI</t>
  </si>
  <si>
    <t>CE DUQUE DE CAXIAS</t>
  </si>
  <si>
    <t>CE FIDELIS MEDEIROS</t>
  </si>
  <si>
    <t>CE GUADALAJARA</t>
  </si>
  <si>
    <t>CE IRINEU MARINHO</t>
  </si>
  <si>
    <t>CE PROFESSORA NORMA TOOP URUGUAY</t>
  </si>
  <si>
    <t>EE ARARIBOIA</t>
  </si>
  <si>
    <t>EE BAIRRO SENHOR DO BONFIM</t>
  </si>
  <si>
    <t>CE DOUTOR IGNACIO BEZERRA DE MENEZES</t>
  </si>
  <si>
    <t>CE EUCLIDES DA CUNHA</t>
  </si>
  <si>
    <t>CE EVANGELINA PORTO DA MOTTA</t>
  </si>
  <si>
    <t>CE GETULIO VARGAS</t>
  </si>
  <si>
    <t>EE GILBERTO FREIRE</t>
  </si>
  <si>
    <t>CE HERBERT MOSES</t>
  </si>
  <si>
    <t>CE LARA VILLELA</t>
  </si>
  <si>
    <t>CE LIA MARCIA GONCALVES PANARO</t>
  </si>
  <si>
    <t>CE PROFESSOR JOSE DE SOUZA HERDY</t>
  </si>
  <si>
    <t>CE SAO BENTO</t>
  </si>
  <si>
    <t>CE VINICIUS DE MORAES</t>
  </si>
  <si>
    <t>CE ZUMBI DOS PALMARES</t>
  </si>
  <si>
    <t>IE GOVERNADOR ROBERTO SILVEIRA</t>
  </si>
  <si>
    <t>CIEP 032 CORA CORALINA</t>
  </si>
  <si>
    <t>CIEP 369 JORNALISTA SANDRO MOREYRA</t>
  </si>
  <si>
    <t>CIEP 208 ALCEU AMOROSO LIMA</t>
  </si>
  <si>
    <t>CIEP 228 DARCY VARGAS</t>
  </si>
  <si>
    <t>CIEP 089 GRACILIANO RAMOS</t>
  </si>
  <si>
    <t>CIEP 035 MARECHAL HENRIQUE TEIXEIRA LOTT</t>
  </si>
  <si>
    <t>CIEP 118 VEREADOR VILSON CAMPOS DE MACEDO</t>
  </si>
  <si>
    <t>CE ADELINA CASTRO</t>
  </si>
  <si>
    <t>CE ALEXANDER GRAHAM BELL</t>
  </si>
  <si>
    <t>CE FREI HENRIQUE DE COIMBRA</t>
  </si>
  <si>
    <t>CE SANTO INACIO</t>
  </si>
  <si>
    <t>CE ABDALA CHAMA</t>
  </si>
  <si>
    <t>EE ASSIS CHATEAUBRIAND</t>
  </si>
  <si>
    <t>CE EMBAIXADOR RAUL FERNANDES</t>
  </si>
  <si>
    <t>CE HELIO RANGEL</t>
  </si>
  <si>
    <t>EE JOAO XXIII</t>
  </si>
  <si>
    <t>CE MARECHAL RONDON</t>
  </si>
  <si>
    <t>CE MINAS GERAIS</t>
  </si>
  <si>
    <t>CE PROFESSORA VERA LUCIA TAVARES ROMAO</t>
  </si>
  <si>
    <t>EE PROFESSORA CORDELIA PAIVA</t>
  </si>
  <si>
    <t>EE PROFESSORA SARAH FARIA BRAZ</t>
  </si>
  <si>
    <t>CE FERNANDO FIGUEIREDO</t>
  </si>
  <si>
    <t>CE PADRE ANCHIETA</t>
  </si>
  <si>
    <t>CE DOUTOR ALFREDO BACKER</t>
  </si>
  <si>
    <t>CE MANOEL BANDEIRA</t>
  </si>
  <si>
    <t>CE NOVA AMERICA</t>
  </si>
  <si>
    <t>CE OPERARIO JOAO VICENTE</t>
  </si>
  <si>
    <t>CE PARADA ANGELICA</t>
  </si>
  <si>
    <t>CE PROFESSOR FRANCISCO PORTUGAL NEVES</t>
  </si>
  <si>
    <t>CE PROFESSORA MINERVINA BARBOSA DE CASTRO</t>
  </si>
  <si>
    <t>CE CIRCULO OPERARIO</t>
  </si>
  <si>
    <t>CE ALEMY TAVARES DA SILVA</t>
  </si>
  <si>
    <t>CE HERVALINA DINIZ PIRES</t>
  </si>
  <si>
    <t>CE MONTEIRO LOBATO</t>
  </si>
  <si>
    <t>CE SANTO ANTONIO</t>
  </si>
  <si>
    <t>Magé</t>
  </si>
  <si>
    <t>CIEP 444 ISRAEL JACOB AVERBACH</t>
  </si>
  <si>
    <t>Guapimirim</t>
  </si>
  <si>
    <t>CE ALCINDO GUANABARA</t>
  </si>
  <si>
    <t>CE PROFESSORA ALVINA VALERIO DA SILVA</t>
  </si>
  <si>
    <t>CE CORTUME CARIOCA</t>
  </si>
  <si>
    <t>Itaboraí</t>
  </si>
  <si>
    <t>CIEP 130 DOUTOR ELIAS DE MIRANDA SARAIVA</t>
  </si>
  <si>
    <t>CIEP 129 JOSE MARIA NANCI</t>
  </si>
  <si>
    <t>CE VISCONDE DE ITABORAI</t>
  </si>
  <si>
    <t>CE SALVADOR DE MENDONCA</t>
  </si>
  <si>
    <t>CE FRANCESCA CAREY</t>
  </si>
  <si>
    <t>CE HILKA DE ARAUJO PECANHA</t>
  </si>
  <si>
    <t>São Gonçalo</t>
  </si>
  <si>
    <t>CE DOUTOR MOACYR MEIRELLES PADILHA</t>
  </si>
  <si>
    <t>CE PROFESSORA MARIA INOCENCIA FERREIRA</t>
  </si>
  <si>
    <t>Tanguá</t>
  </si>
  <si>
    <t>CE ANTONIO FRANCISCO LEAL</t>
  </si>
  <si>
    <t>CE JOVINA AMARAL DE OLIVEIRA</t>
  </si>
  <si>
    <t>Japeri</t>
  </si>
  <si>
    <t>CE ARMANDO DIAS</t>
  </si>
  <si>
    <t>CE JOAO SANTOS SOUTO</t>
  </si>
  <si>
    <t>CE ENGENHEIRO PEDREIRA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</si>
  <si>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</si>
  <si>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</si>
  <si>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</si>
  <si>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</si>
  <si>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</si>
  <si>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</si>
  <si>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MAUA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</si>
  <si>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</si>
  <si>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</si>
  <si>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</si>
  <si>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</si>
  <si>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</si>
  <si>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</si>
  <si>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</si>
  <si>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</si>
  <si>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</si>
  <si>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</si>
  <si>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</si>
  <si>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</si>
  <si>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</si>
  <si>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</si>
  <si>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</si>
  <si>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</si>
  <si>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</si>
  <si>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</si>
  <si>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</si>
  <si>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</si>
  <si>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</si>
  <si>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</si>
  <si>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</si>
  <si>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</si>
  <si>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</si>
  <si>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</si>
  <si>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</si>
  <si>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</si>
  <si>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</si>
  <si>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Niterói</t>
  </si>
  <si>
    <t>CIEP 251 DONA MARIA PORTUGAL - BRASIL-PARAGUAI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</si>
  <si>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</si>
  <si>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</si>
  <si>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</si>
  <si>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</si>
  <si>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</si>
  <si>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</si>
  <si>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</si>
  <si>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</si>
  <si>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</si>
  <si>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</si>
  <si>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</si>
  <si>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</si>
  <si>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</si>
  <si>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</si>
  <si>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</si>
  <si>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</si>
  <si>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</si>
  <si>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EEEE ANNE SULLIVAN</t>
  </si>
  <si>
    <t>CE JOSE BONIFACIO</t>
  </si>
  <si>
    <t>CE LEOPOLDO FROES</t>
  </si>
  <si>
    <t>CE MANUEL DE ABREU</t>
  </si>
  <si>
    <t>CE MARIA PEREIRA DAS NEVES</t>
  </si>
  <si>
    <t>EE MENEZES VIEIRA</t>
  </si>
  <si>
    <t>CE PINTO LIMA</t>
  </si>
  <si>
    <t>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</si>
  <si>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</si>
  <si>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</si>
  <si>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</si>
  <si>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</si>
  <si>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</si>
  <si>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119 AUSTIN</t>
  </si>
  <si>
    <t>CIEP 167 JARDIM PARAISO</t>
  </si>
  <si>
    <t>CIEP 200 PROFESSOR TERLI FIORAVANTE DA ROCHA</t>
  </si>
  <si>
    <t>CIEP 216 PREFEITO JUAREZ ANTUNES</t>
  </si>
  <si>
    <t>CIEP 324 MAHATMA GANDHI</t>
  </si>
  <si>
    <t>CIEP 334 MOACYR JOSE PEREIRA GERK</t>
  </si>
  <si>
    <t>CIEP 356 AUGUSTO RUSCHI</t>
  </si>
  <si>
    <t>CIEP 359 CHARLES PERRAULT</t>
  </si>
  <si>
    <t>CIEP 365 ASA BRANCA</t>
  </si>
  <si>
    <t>CIEP 387 HANS CRISTIAN ANDERSEN</t>
  </si>
  <si>
    <t>CIEP 390 CHAO DE ESTRELAS</t>
  </si>
  <si>
    <t>CIEP 394 CANDIDO AUGUSTO RIBEIRO NETO</t>
  </si>
  <si>
    <t>CIEP 075 JARDIM CABUCU</t>
  </si>
  <si>
    <t>CIEP 166 ABILIO AUGUSTO TAVORA</t>
  </si>
  <si>
    <t>CIEP 317 AURELIO BUARQUE DE HOLANDA</t>
  </si>
  <si>
    <t>CIEP 117 CARLOS DRUMMOND DE ANDRADE BRASIL ESTADOS UNIDOS</t>
  </si>
  <si>
    <t>CIEP 025 GETULIO SALES RODRIGUES</t>
  </si>
  <si>
    <t>CIEP 395 LUIZ HENRIQUE REZENDE NOVAES</t>
  </si>
  <si>
    <t>CIEP 188 MARIANO FLOR CAVALCANTE</t>
  </si>
  <si>
    <t>CIEP 113 PROFESSOR WALDICK PEREIRA</t>
  </si>
  <si>
    <t>CIEP 196 SAO TEODORO</t>
  </si>
  <si>
    <t>CIEP 026 SAO VICENTE DE PAULA - BRASIL-SUÉCIA</t>
  </si>
  <si>
    <t>CIEP 134 VEREADOR JOSE LOPES DE ARAUJO</t>
  </si>
  <si>
    <t>COLEGIO ESTADUAL ANTONIO DA SILVA</t>
  </si>
  <si>
    <t>CE ARRUDA NEGREIROS</t>
  </si>
  <si>
    <t>CE CALIFORNIA</t>
  </si>
  <si>
    <t>CE DOM WALMOR</t>
  </si>
  <si>
    <t>CE ENGENHEIRO AREA LEAO</t>
  </si>
  <si>
    <t>CE FRANCISCO ASSUMPCAO</t>
  </si>
  <si>
    <t>CE JARDIM ALVORADA</t>
  </si>
  <si>
    <t>CE MILTON CAMPOS</t>
  </si>
  <si>
    <t>CE ABDIAS NASCIMENTO</t>
  </si>
  <si>
    <t>CE PROFESSORA EVANGELINA SOARES DE MOURA</t>
  </si>
  <si>
    <t>CE PROFESSORA MARIA JOSE RAUNHEITTI DUCCINI</t>
  </si>
  <si>
    <t>CE SAO JUDAS TADEU</t>
  </si>
  <si>
    <t>CE SARGENTO ANTONIO ERNESTO</t>
  </si>
  <si>
    <t>CE VICENTINA GOULART</t>
  </si>
  <si>
    <t>CE COMENDADOR SOARES</t>
  </si>
  <si>
    <t>CE ALFREDO NEVES</t>
  </si>
  <si>
    <t>CE BERNARDINO MELO JUNIOR</t>
  </si>
  <si>
    <t>CE CAPITAO JOAQUIM QUARESMA DE OLIVEIRA</t>
  </si>
  <si>
    <t>CE DOUTOR MARIO GUIMARAES</t>
  </si>
  <si>
    <t>CE LEOPOLDO MACHADO</t>
  </si>
  <si>
    <t>EE MACHADO DE ASSIS</t>
  </si>
  <si>
    <t>CE MARIA JUSTINIANO FERNANDES</t>
  </si>
  <si>
    <t>EE MESTRE HIRAM</t>
  </si>
  <si>
    <t>EE MONSENHOR JOAO MUSH</t>
  </si>
  <si>
    <t>CE NATIVIDADE PATRICIO ANTUNES</t>
  </si>
  <si>
    <t>CE PROFESSOR AMAZOR VIEIRA BORGES</t>
  </si>
  <si>
    <t>CE PROFESSORA VENINA CORREA TORRES</t>
  </si>
  <si>
    <t>EE JOAO DO VALE</t>
  </si>
  <si>
    <t>CE SAO JORGE</t>
  </si>
  <si>
    <t>CE SANTO ANTONIO DE PADUA</t>
  </si>
  <si>
    <t>CE VEREADOR PERCY BATISTA CRISPIN</t>
  </si>
  <si>
    <t>CE YONNE MARIA SIQUEIRA DE ANDRADE</t>
  </si>
  <si>
    <t>CIEP 358 ALBERTO PASQUALINI</t>
  </si>
  <si>
    <t>CIEP 383 MAXIMO GORKI</t>
  </si>
  <si>
    <t>CIEP 354 MARTINS PENA</t>
  </si>
  <si>
    <t>IE RANGEL PESTANA</t>
  </si>
  <si>
    <t>CIEP 352 SENADOR SEVERO GOMES</t>
  </si>
  <si>
    <t>CIEP 021 GENERAL OSORIO</t>
  </si>
  <si>
    <t>CE MARECHAL JUAREZ TAVORA</t>
  </si>
  <si>
    <t>CE SANTA RITA DE CASSIA</t>
  </si>
  <si>
    <t>CE AMBAI</t>
  </si>
  <si>
    <t>CE BARAO DE TINGUA</t>
  </si>
  <si>
    <t>CE DOS LIRIOS</t>
  </si>
  <si>
    <t>CE FIGUEIRA</t>
  </si>
  <si>
    <t>CE JARDIM MARILICE</t>
  </si>
  <si>
    <t>CE MARIA EMILIA AMARAL FONTOURA</t>
  </si>
  <si>
    <t>EE NILO PECANHA</t>
  </si>
  <si>
    <t>CE PROFESSORA MARINA BENTO</t>
  </si>
  <si>
    <t>Mesquita</t>
  </si>
  <si>
    <t>CIEP 364 NELSON RAMOS</t>
  </si>
  <si>
    <t>CIEP 111 GELSON FREITAS</t>
  </si>
  <si>
    <t>CIEP 100 SAO FRANCISCO DE ASSIS BRASIL FRANCA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</si>
  <si>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</si>
  <si>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</si>
  <si>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</si>
  <si>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</si>
  <si>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</si>
  <si>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</si>
  <si>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Queimados</t>
  </si>
  <si>
    <t>CE PREFEITO LUIZ GUIMARAES</t>
  </si>
  <si>
    <t>CE SAO CRISTOVAO</t>
  </si>
  <si>
    <t>CE DOM JOAO VI</t>
  </si>
  <si>
    <t>CE DOM BOSCO</t>
  </si>
  <si>
    <t>EE HUMBERTO DE CAMPOS</t>
  </si>
  <si>
    <t>CE RAYMUNDO CORREA</t>
  </si>
  <si>
    <t>CE SAO JOAO</t>
  </si>
  <si>
    <t>Rio de Janeiro</t>
  </si>
  <si>
    <t>CE ALDEBARA</t>
  </si>
  <si>
    <t>CE CUBA</t>
  </si>
  <si>
    <t>CE CHARLES DICKENS</t>
  </si>
  <si>
    <t>CE REVERENDO HUGH CLARENCE TUCKER</t>
  </si>
  <si>
    <t>CE JULIA KUBITSCHEK</t>
  </si>
  <si>
    <t>CE SOUZA AGUIAR</t>
  </si>
  <si>
    <t>CE PAULO DE FRONTIN</t>
  </si>
  <si>
    <t>CE TOMAS ANTONIO GONZAGA</t>
  </si>
  <si>
    <t>CE MARIO QUINTANA</t>
  </si>
  <si>
    <t>CE MEM DE SA</t>
  </si>
  <si>
    <t>CE RUBEM BRAGA</t>
  </si>
  <si>
    <t>CE CHICO ANYSIO</t>
  </si>
  <si>
    <t>CE AMARO CAVALCANTI</t>
  </si>
  <si>
    <t>CE MEXICO</t>
  </si>
  <si>
    <t>CE DEODORO</t>
  </si>
  <si>
    <t>CE PROFESSOR JOAO BORGES DE MORAES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</si>
  <si>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</si>
  <si>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</si>
  <si>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</si>
  <si>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</si>
  <si>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</si>
  <si>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</si>
  <si>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</si>
  <si>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PROFESSOR ERNESTO FARIA</t>
  </si>
  <si>
    <t>CE ANACLETO DE MEDEIROS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</si>
  <si>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</si>
  <si>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</si>
  <si>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</si>
  <si>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</si>
  <si>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</si>
  <si>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</si>
  <si>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AFONSO PENA</t>
  </si>
  <si>
    <t>CE BAHIA</t>
  </si>
  <si>
    <t>CE PROFESSOR CLOVIS MONTEIRO</t>
  </si>
  <si>
    <t>CE RUY BARBOSA</t>
  </si>
  <si>
    <t>CE TENENTE GENERAL NAPION</t>
  </si>
  <si>
    <t>CE GOMES FREIRE DE ANDRADE</t>
  </si>
  <si>
    <t>CE HEITOR LIRA</t>
  </si>
  <si>
    <t>CE JOSE MARTI</t>
  </si>
  <si>
    <t>CE REPUBLICA DE ANGOLA</t>
  </si>
  <si>
    <t>CE REPUBLICA DE GUINE BISSAU</t>
  </si>
  <si>
    <t>CE BRANT HORTA</t>
  </si>
  <si>
    <t>CE CHILE</t>
  </si>
  <si>
    <t>CE CONDE DE AGROLONGO</t>
  </si>
  <si>
    <t>CE EMBAIXADOR BARROS HURTADO</t>
  </si>
  <si>
    <t>CE JOAO MARQUES DOS REIS</t>
  </si>
  <si>
    <t>CE TERESA CRISTINA</t>
  </si>
  <si>
    <t>CE AGRIPINO GRIECO</t>
  </si>
  <si>
    <t>CE BOLIVAR</t>
  </si>
  <si>
    <t>CE CENTRAL DO BRASIL</t>
  </si>
  <si>
    <t>CE DELFIM MOREIRA</t>
  </si>
  <si>
    <t>CE FRANCISCO JOBIM</t>
  </si>
  <si>
    <t>CE MARANHAO</t>
  </si>
  <si>
    <t>CE OLINTO DA GAMA BOTELHO</t>
  </si>
  <si>
    <t>CE REPUBLICA DO PERU</t>
  </si>
  <si>
    <t>CE VISCONDE DE CAIRU</t>
  </si>
  <si>
    <t>CE JOSE EDUARDO DE MACEDO SOARES</t>
  </si>
  <si>
    <t>CE LAURO SODRE</t>
  </si>
  <si>
    <t>CE HISPANO BRASILEIRO JOAO CABRAL DE MELO NETO</t>
  </si>
  <si>
    <t>CE PERNAMBUCO</t>
  </si>
  <si>
    <t>CE SARMIENTO</t>
  </si>
  <si>
    <t>CE VIRGILIO DE MELO FRANCO</t>
  </si>
  <si>
    <t>CE PASTOR MIRANDA PINTO</t>
  </si>
  <si>
    <t>CE ITALIA</t>
  </si>
  <si>
    <t>CE JOSUE DE CASTRO</t>
  </si>
  <si>
    <t>CE NUNO ALVARES PEREIRA</t>
  </si>
  <si>
    <t>CE MATO GROSSO</t>
  </si>
  <si>
    <t>CE ADLAI STEVENSON</t>
  </si>
  <si>
    <t>CE OLIMPIA DO COUTO</t>
  </si>
  <si>
    <t>CE RODRIGO OTAVIO FILHO</t>
  </si>
  <si>
    <t>CE AMAPA</t>
  </si>
  <si>
    <t>IE CARMELA DUTRA</t>
  </si>
  <si>
    <t>CE CHARLES CHAPLIN</t>
  </si>
  <si>
    <t>CE CIDADE DE LISBOA</t>
  </si>
  <si>
    <t>CE LUIZ DE CAMOES</t>
  </si>
  <si>
    <t>CE MARQUES REBELO</t>
  </si>
  <si>
    <t>CE PROFESSOR JOSE ACCIOLI</t>
  </si>
  <si>
    <t>CE PROFESSOR SOUSA DA SILVEIRA</t>
  </si>
  <si>
    <t>CE CARDEAL ARCOVERDE</t>
  </si>
  <si>
    <t>CE CONDE AFONSO CELSO</t>
  </si>
  <si>
    <t>CE FRANCISCO PALHETA</t>
  </si>
  <si>
    <t>CE OLEGARIO MARIANO</t>
  </si>
  <si>
    <t>CE PARANA</t>
  </si>
  <si>
    <t>CE SENADOR FRANCISCO GALLOTTI</t>
  </si>
  <si>
    <t>CE VIRIATO CORREA</t>
  </si>
  <si>
    <t>CE WALDEMIRO POTSCH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</si>
  <si>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</si>
  <si>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</si>
  <si>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</si>
  <si>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</si>
  <si>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</si>
  <si>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</si>
  <si>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</si>
  <si>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</si>
  <si>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</si>
  <si>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</si>
  <si>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</si>
  <si>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</si>
  <si>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</si>
  <si>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</si>
  <si>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</si>
  <si>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</si>
  <si>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</si>
  <si>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</si>
  <si>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</si>
  <si>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</si>
  <si>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</si>
  <si>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</si>
  <si>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</si>
  <si>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</si>
  <si>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</si>
  <si>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</si>
  <si>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</si>
  <si>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ANGENOR DE OLIVEIRA CARTOLA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</si>
  <si>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</si>
  <si>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</si>
  <si>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</si>
  <si>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</si>
  <si>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</si>
  <si>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</si>
  <si>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HENRIQUE DE SOUZA FILHO HENFIL</t>
  </si>
  <si>
    <t>CE RAMIZ GALVAO</t>
  </si>
  <si>
    <t>CE ROBERTO BURLE MARX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</si>
  <si>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</si>
  <si>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</si>
  <si>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</si>
  <si>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</si>
  <si>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</si>
  <si>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</si>
  <si>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</si>
  <si>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</si>
  <si>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</si>
  <si>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</si>
  <si>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</si>
  <si>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</si>
  <si>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</si>
  <si>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</si>
  <si>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</si>
  <si>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</si>
  <si>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</si>
  <si>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</si>
  <si>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ANITA GARIBALDI</t>
  </si>
  <si>
    <t>CE LEONEL AZEVEDO</t>
  </si>
  <si>
    <t>CE PREFEITO MENDES DE MORAES</t>
  </si>
  <si>
    <t>CE DUNSHEE DE ABRANCHES</t>
  </si>
  <si>
    <t>CE AUGUSTO RUSCHI</t>
  </si>
  <si>
    <t>CE ACARI</t>
  </si>
  <si>
    <t>CE GRACILIANO RAMOS</t>
  </si>
  <si>
    <t>CE GUADALUPE</t>
  </si>
  <si>
    <t>CE MARECHAL JOAO BAPTISTA DE MATTOS</t>
  </si>
  <si>
    <t>CE PROFESSOR JOEL DE OLIVEIRA</t>
  </si>
  <si>
    <t>CE PROFESSOR MANUEL MAURICIO DE ALBUQUERQUE</t>
  </si>
  <si>
    <t>CE PROFESSORA ELIANE MARTINS DANTAS BRASIL ALEMANHA</t>
  </si>
  <si>
    <t>CE BELGICA</t>
  </si>
  <si>
    <t>CE COELHO NETO</t>
  </si>
  <si>
    <t>CE CYRO MONTEIRO</t>
  </si>
  <si>
    <t>CE PARAIBA</t>
  </si>
  <si>
    <t>CE VICENTE JANNUZZI</t>
  </si>
  <si>
    <t>CE GILSON AMADO</t>
  </si>
  <si>
    <t>CE GOLDA MEIR</t>
  </si>
  <si>
    <t>CE JORNALISTA RODOLFO FERNANDES</t>
  </si>
  <si>
    <t>CE GENERAL OSORIO</t>
  </si>
  <si>
    <t>CE MAX FLEIUSS</t>
  </si>
  <si>
    <t>CE DEBORAH MENDES DE MORAES</t>
  </si>
  <si>
    <t>CIEP 430 CARLOS MARIGHELLA</t>
  </si>
  <si>
    <t>CIEP 306 DEPUTADO DAVID QUINDERE</t>
  </si>
  <si>
    <t>CIEP 249 PASTOR WALDEMAR ZARRO</t>
  </si>
  <si>
    <t>CIEP 240 PROFESSOR HAROLDO TEIXEIRA VALLADAO</t>
  </si>
  <si>
    <t>CIEP 248 PROFESSOR TULIO RODRIGUES PERLINGEIRO</t>
  </si>
  <si>
    <t>CIEP 052 PROFESSORA ROMANDA GOUVEIA GONCALVES</t>
  </si>
  <si>
    <t>CIEP 041 VITAL BRAZIL</t>
  </si>
  <si>
    <t>CE ARMANDO GONCALVES</t>
  </si>
  <si>
    <t>CE DOUTOR ADINO XAVIER</t>
  </si>
  <si>
    <t>CE ISMAEL BRANCO</t>
  </si>
  <si>
    <t>CE MINISTRO JOSE DE MOURA E SILVA</t>
  </si>
  <si>
    <t>CE PANDIA CALOGERAS</t>
  </si>
  <si>
    <t>CE PADRE MANUEL DA NOBREGA</t>
  </si>
  <si>
    <t>EE CAPITAO BELARMINO DE MATTOS</t>
  </si>
  <si>
    <t>EE CRUZEIRO DO SUL</t>
  </si>
  <si>
    <t>CE FREDERICO AZEVEDO</t>
  </si>
  <si>
    <t>CE LAURO CORREA</t>
  </si>
  <si>
    <t>CE MONSENHOR BARENCO COELHO</t>
  </si>
  <si>
    <t>CE PROFESSORA ANTONIETA PALMEIRA</t>
  </si>
  <si>
    <t>IE CLELIA NANCI</t>
  </si>
  <si>
    <t>CIEP 122 ERMEZINDA DIONISIO NECCO</t>
  </si>
  <si>
    <t>CIEP 126 ALMEDORINA AZEREDO</t>
  </si>
  <si>
    <t>CIEP 440 MAJOR JOAQUIM DE AZEVEDO COUTINHO</t>
  </si>
  <si>
    <t>CIEP 410 PATRICIA GALVAO PAGU</t>
  </si>
  <si>
    <t>CE DORVAL FERREIRA DA CUNHA</t>
  </si>
  <si>
    <t>CE AMANDA VELASCO</t>
  </si>
  <si>
    <t>CE AUGUSTO CEZARIO DIAZ ANDRE</t>
  </si>
  <si>
    <t>CE DESEMBARGADOR FERREIRA PINTO</t>
  </si>
  <si>
    <t>CE DOUTOR HUMBERTO SOEIRO DE CARVALHO</t>
  </si>
  <si>
    <t>CE DOUTOR RODOLPHO SIQUEIRA</t>
  </si>
  <si>
    <t>CE ELIZA MARIA DUTRA</t>
  </si>
  <si>
    <t>EE FREDERICO OZANAM</t>
  </si>
  <si>
    <t>CE PROFESSORA ADELIA MARTINS</t>
  </si>
  <si>
    <t>CE PROFESSORA DALILA DE OLIVEIRA COSTA</t>
  </si>
  <si>
    <t>CE PROFESSOR FRANCISCO DE PAULA ACHILLES</t>
  </si>
  <si>
    <t>CE PROFESSORA ODYSSEA SILVEIRA DE SIQUEIRA</t>
  </si>
  <si>
    <t>CE VITAL BRASIL</t>
  </si>
  <si>
    <t>CIEP 121 PROFESSOR JOADELIO CODECO</t>
  </si>
  <si>
    <t>CIEP 050 PABLO NERUDA</t>
  </si>
  <si>
    <t>CIEP 239 PROFESSORA ELZA VIANNA FIALHO</t>
  </si>
  <si>
    <t>CE TRASILBO FILGUEIRAS</t>
  </si>
  <si>
    <t>CE ALECRIM</t>
  </si>
  <si>
    <t>CE CORONEL SERRADO</t>
  </si>
  <si>
    <t>CE DOM ANTONIO DE ALMEIDA MORAES JUNIOR</t>
  </si>
  <si>
    <t>CE DOUTOR ARMANDO SA COUTO</t>
  </si>
  <si>
    <t>EE LEONOR FRANCO MOREIRA</t>
  </si>
  <si>
    <t>CE PROFESSORA ABIGAIL CARDOSO</t>
  </si>
  <si>
    <t>CE VILA GUARANI</t>
  </si>
  <si>
    <t>CE SANTOS DIAS</t>
  </si>
  <si>
    <t>CE WALTER ORLANDINE</t>
  </si>
  <si>
    <t>CE SUBTENENTE PM MARCO ANTONIO GRIPP</t>
  </si>
  <si>
    <t>CE CAPITAO OSWALDO ORNELLAS</t>
  </si>
  <si>
    <t>CE CORONEL FRANCISCO LIMA</t>
  </si>
  <si>
    <t>CE CORONEL JOAO TARCISIO BUENO</t>
  </si>
  <si>
    <t>CE CABO PM RAPHAEL DE OLIVEIRA MONTEIRO</t>
  </si>
  <si>
    <t>CE MELCHIADES PICANCO</t>
  </si>
  <si>
    <t>CIEP 246 PROFESSORA ADALGISA CABRAL DE FARIA</t>
  </si>
  <si>
    <t>CE PAULINO PINHEIRO BAPTISTA</t>
  </si>
  <si>
    <t>EE CONEGO GOULART</t>
  </si>
  <si>
    <t>CE CORONEL PM MARCUS JARDIM</t>
  </si>
  <si>
    <t>CE PROFESSORA LUIZA HONORIA DO PRADO</t>
  </si>
  <si>
    <t>CIEP 114 PROFESSORA MARIA GAVAZIO MARTINS</t>
  </si>
  <si>
    <t>CIEP 016 PROFESSORA LUCILENE DE SOUZA PECLAT</t>
  </si>
  <si>
    <t>CIEP 135 AFONSO HENRIQUES LIMA BARRETO</t>
  </si>
  <si>
    <t>CIEP 115 ANTONIO FRANCISCO LISBOA</t>
  </si>
  <si>
    <t>CIEP 133 OSWALDO JOSE LOURENCO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</si>
  <si>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</si>
  <si>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</si>
  <si>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</si>
  <si>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</si>
  <si>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</si>
  <si>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</si>
  <si>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</si>
  <si>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</si>
  <si>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</si>
  <si>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</si>
  <si>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</si>
  <si>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</si>
  <si>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</si>
  <si>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</si>
  <si>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</si>
  <si>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</si>
  <si>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</si>
  <si>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EE PRACA DA BANDEIRA</t>
  </si>
  <si>
    <t>EE PROFESSOR ALFREDO MAURICIO BRUM</t>
  </si>
  <si>
    <t>CIEP 139 MANUEL BANDEIRA</t>
  </si>
  <si>
    <t>CE HILTON GAMA</t>
  </si>
  <si>
    <t>CE PROFESSORA ALZIRA DOS SANTOS DA SILVA</t>
  </si>
  <si>
    <t>EE SAO FRANCISCO DE ASSIS</t>
  </si>
  <si>
    <t>Laje do Muriaé</t>
  </si>
  <si>
    <t>CIEP 343 PROFESSORA EMILIA DINIZ LIGIERO</t>
  </si>
  <si>
    <t>CIEP 297 PADRE SALESIO SCHIMID</t>
  </si>
  <si>
    <t>CIEP 357 JOSE DE DOME</t>
  </si>
  <si>
    <t>CIEP 331 LYSIA BERNARDES</t>
  </si>
  <si>
    <t>CIEP 461 CLOVIS TAVARES</t>
  </si>
  <si>
    <t>CIEP 466 NINA ARUEIRA</t>
  </si>
  <si>
    <t>CIEP 274 MARIA AMELIA DAFLON FERRO</t>
  </si>
  <si>
    <t>CIEP 267 MARIA APARECIDA LIMA SOUTO TOSTES</t>
  </si>
  <si>
    <t>CIEP 494 ALEXANDRE CARVALHO</t>
  </si>
  <si>
    <t>CIEP 270 PREFEITO JOSE ALVES DE AZEVEDO</t>
  </si>
  <si>
    <t>CIEP 388 LASAR SEGALL</t>
  </si>
  <si>
    <t>CE INDAIACU</t>
  </si>
  <si>
    <t>CIEP 286 MURILO PORTUGAL</t>
  </si>
  <si>
    <t>CE BERNARDO DE VASCONCELOS</t>
  </si>
  <si>
    <t>CIEP 470 CELSO MARTINS CORDEIRO</t>
  </si>
  <si>
    <t>CIEP 419 BENIGNO BAIRRAL</t>
  </si>
  <si>
    <t>CIEP 476 ELIAS LAZARONI</t>
  </si>
  <si>
    <t>CIEP 341 SEBASTIAO PEREIRA PORTES</t>
  </si>
  <si>
    <t>CIEP 173 RAINHA NZINGA DE ANGOLA</t>
  </si>
  <si>
    <t>CIEP 449 GOVERNADOR LEONEL DE MOURA BRIZOLA BRASIL FRANCA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</si>
  <si>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</si>
  <si>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</si>
  <si>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</si>
  <si>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</si>
  <si>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CIEP 391 PROFESSOR ROBSON MENDONCA LOU</t>
  </si>
  <si>
    <t>CIEP 309 ZUZU ANGEL</t>
  </si>
  <si>
    <t>CIEP 412 DOUTOR ZERBINI</t>
  </si>
  <si>
    <t>CIEP 462 NACAO GOITACA</t>
  </si>
  <si>
    <t>CIEP 172 NELSON RODRIGUES</t>
  </si>
  <si>
    <t>CIEP 326 PROFESSOR CESAR PERNETTA</t>
  </si>
  <si>
    <t>CIEP 424 PEDRO AMORIM</t>
  </si>
  <si>
    <t>CIEP 308 PASCOAL CARLOS MAGNO</t>
  </si>
  <si>
    <t>CIEP 355 ROQUETE PINTO</t>
  </si>
  <si>
    <t>CIEP 329 JUAN MARTINHO CARRASCO</t>
  </si>
  <si>
    <t>CIEP 396 LUIZ PEIXOTO</t>
  </si>
  <si>
    <t>CIEP 451 ELIZA ANTONIA RAINHO DIAS</t>
  </si>
  <si>
    <t>IE ELIANA DUARTE DA SILVA BREIJAO</t>
  </si>
  <si>
    <t>IE THIAGO COSTA</t>
  </si>
  <si>
    <t>CIEP 333 CACILDA BECKER</t>
  </si>
  <si>
    <t>CIEP 321 DOUTOR ULISSES GUIMARAES</t>
  </si>
  <si>
    <t>CIEP 257 JOAQUIM DO REGO BARROS</t>
  </si>
  <si>
    <t>CIEP 344 ADONIRAN BARBOSA</t>
  </si>
  <si>
    <t>CIEP 347 DOUTOR JORGE MIGUEL JAYME</t>
  </si>
  <si>
    <t>CIEP 348 EUGENIA MOREYRA</t>
  </si>
  <si>
    <t>CIEP 404 CLARICE LISPECTOR</t>
  </si>
  <si>
    <t>CE CELIO BARBOSA ANCHITE</t>
  </si>
  <si>
    <t>CIEP 285 LUIZ JOSE DAFLON GOMES</t>
  </si>
  <si>
    <t>CIE GUARANI KARAI KUERY RENDA</t>
  </si>
  <si>
    <t>CIEP 302 CHARLES DICKENS</t>
  </si>
  <si>
    <t>CIEP 495 ALBERTO DA VEIGA GUIGNARD</t>
  </si>
  <si>
    <t>CIEP 345 YJUCA PIRAMA</t>
  </si>
  <si>
    <t>CIEP 337 BERTA LUTZ</t>
  </si>
  <si>
    <t>CIEP 310 PROFESSORA ALICE AIEX</t>
  </si>
  <si>
    <t>CIEP 464 ADMAR FERREIRA DE MEDEIROS</t>
  </si>
  <si>
    <t>CIEP 453 DOUTOR MILTON RODRIGUES ROCHA</t>
  </si>
  <si>
    <t>CIEP 415 MIGUEL DE CERVANTES</t>
  </si>
  <si>
    <t>CIEP 426 EDUARDO RIBEIRO DE CARVALHO</t>
  </si>
  <si>
    <t>CIEP 340 PROFESSORA LAIS MARTINS</t>
  </si>
  <si>
    <t>CIEP 230 MANOEL MALAQUIAS GURGEL DA SILVA</t>
  </si>
  <si>
    <t>CIEP 199 GP CHARLES CHAPLIN</t>
  </si>
  <si>
    <t>CIEP 463 JOAO BORGES BARRETO</t>
  </si>
  <si>
    <t>CIEP 434 PROFESSORA MARIA JOSE MACHADO</t>
  </si>
  <si>
    <t>CIEP 229 CANDIDO PORTINARI</t>
  </si>
  <si>
    <t>CIEP 370 PROFESSOR SYLVIO GNECCO DE CARVALHO</t>
  </si>
  <si>
    <t>CIEP 218 MINISTRO HERMES LIMA BRASILTURQUIA</t>
  </si>
  <si>
    <t>CIEP 171 JOSE AMERICO PESSANHA</t>
  </si>
  <si>
    <t>CIEP 275 LENINE CORTES FALANTE</t>
  </si>
  <si>
    <t>CIEP 350 TULIO ROBERTO QUINTILIANO CARDOSO</t>
  </si>
  <si>
    <t>CIEP 417 JOSE DO PATROCINIO</t>
  </si>
  <si>
    <t>CIEP 209 ATAULFO ALVES</t>
  </si>
  <si>
    <t>CIEP 346 BELARMINO ALFREDO DOS SANTOS</t>
  </si>
  <si>
    <t>CIEP 335 PROFESSOR JOAQUIM DE FREITAS</t>
  </si>
  <si>
    <t>CIEP 252 JOAO BAPTISTA CAFFARO</t>
  </si>
  <si>
    <t>CIEP 207 GILSON AMADO</t>
  </si>
  <si>
    <t>CIEP 402 APARICIO TORELLI</t>
  </si>
  <si>
    <t>CIEP 168 HILDA SILVEIRA RODRIGUES</t>
  </si>
  <si>
    <t>CIEP 268 LUIZ CARLOS DE LACERDA</t>
  </si>
  <si>
    <t>CIEP 279 PROFESSORA GUIOMAR GONCALVES NEVES</t>
  </si>
  <si>
    <t>CAIC NACOES UNIDAS</t>
  </si>
  <si>
    <t>CIEP 389 GP HAROLDO BARBOSA</t>
  </si>
  <si>
    <t>CIEP 176 CHICO MENDES</t>
  </si>
  <si>
    <t>CIEP 320 ERCILIA ANTONIA DA SILVA</t>
  </si>
  <si>
    <t>CIEP 206 PROFESSORA CYRENE MORAES COSTA</t>
  </si>
  <si>
    <t>CE DOUTOR FELICIANO COSTA</t>
  </si>
  <si>
    <t>CIEP 241 NACAO MANGUEIRENSE GOVERNADOR LEONEL DE MOURA BRIZOLA</t>
  </si>
  <si>
    <t>CIEP 259 PROFESSORA MARIA DO AMPARO RANGEL DE SOUZA</t>
  </si>
  <si>
    <t>CIEP 450 DI CAVALCANTI</t>
  </si>
  <si>
    <t>CE DAVID CAPISTRANO</t>
  </si>
  <si>
    <t>CIEP 307 DJANIRA</t>
  </si>
  <si>
    <t>CENTRO FAMILIAR DE FORMACAO POR ALTERNANCIA COLEGIO ESTADUAL AGRICOLA REI ALBERTO I</t>
  </si>
  <si>
    <t>CIEP 403 MARIA DE LOURDES GIOVANETTI</t>
  </si>
  <si>
    <t>CIEP 393 PREFEITO CARLOS EMIR MUSSI</t>
  </si>
  <si>
    <t>CIEP 278 JOAQUIM OSORIO DUQUE ESTRADA</t>
  </si>
  <si>
    <t>CIEP 413 ADAO PEREIRA NUNES BRASIL MEXICO</t>
  </si>
  <si>
    <t>CIEP 408 SERGIO CARDOSO</t>
  </si>
  <si>
    <t>CIEP BRIZOLAO 238 DOUTOR ILTON FARIA DA COSTA</t>
  </si>
  <si>
    <t>CIEP 423 MORA GUIMARAES</t>
  </si>
  <si>
    <t>CIEP 421 DEPUTADA CRISTINA TAVARES</t>
  </si>
  <si>
    <t>CIEP 422 NICANOR FERREIRA NUNES</t>
  </si>
  <si>
    <t>CIEP 439 LUIZ GONZAGA JUNIOR GONZAGUINHA</t>
  </si>
  <si>
    <t>CIEP BRIZOLAO 409 PROFESSORA ALAIDE DE FIGUEREDO SANTOS</t>
  </si>
  <si>
    <t>CIEP 258 ASTROGILDO PEREIRA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</si>
  <si>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</si>
  <si>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</si>
  <si>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</si>
  <si>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</si>
  <si>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</si>
  <si>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</si>
  <si>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</si>
  <si>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CIEP 195 ANIBAL MACHADO</t>
  </si>
  <si>
    <t>CIEP 480 PROFESSOR LUIZ CARLOS VERONESE</t>
  </si>
  <si>
    <t>CAIC EUCLYDES DA CUNHA</t>
  </si>
  <si>
    <t>CIEP 303 AYRTON SENNA DA SILVA</t>
  </si>
  <si>
    <t>CIEP 379 RAUL SEIXAS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</si>
  <si>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</si>
  <si>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</si>
  <si>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</si>
  <si>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</si>
  <si>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</si>
  <si>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</si>
  <si>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</si>
  <si>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</si>
  <si>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</si>
  <si>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</si>
  <si>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</si>
  <si>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</si>
  <si>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</si>
  <si>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</si>
  <si>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</si>
  <si>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</si>
  <si>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</si>
  <si>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</si>
  <si>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448 RUY FRAZAO SOARES</t>
  </si>
  <si>
    <t>CIEP 201 AARAO STEINBRUCH</t>
  </si>
  <si>
    <t>CIEP 418 ANTONIO CARLOS BERNARDES MUSSUM</t>
  </si>
  <si>
    <t>CIEP 205 FREI AGOSTINHO FINCIAS</t>
  </si>
  <si>
    <t>CIEP 323 MARIA WERNECK DE CASTRO</t>
  </si>
  <si>
    <t>CIEP 092 FEDERICO FELLINI</t>
  </si>
  <si>
    <t>CE LUIZA MAHIN</t>
  </si>
  <si>
    <t>CE CANDEIA</t>
  </si>
  <si>
    <t>CE POETA MARIO QUINTANA</t>
  </si>
  <si>
    <t>CE MARIO TAMBORINDEGUY</t>
  </si>
  <si>
    <t>CE ANTONIO QUIRINO</t>
  </si>
  <si>
    <t>CIESP DIOGO LEVENHAGEN</t>
  </si>
  <si>
    <t>CE PROFESSORA MARIA HELENA AMARAL ALARCAO</t>
  </si>
  <si>
    <t>CE PROFESSOR AUGUSTO MOTTA</t>
  </si>
  <si>
    <t>CAIC THEOPHILO DE SOUZA PINTO</t>
  </si>
  <si>
    <t>CE PADRE CARLOS LEONCIO DA SILVA</t>
  </si>
  <si>
    <t>CE OLAVO JOSINO DE SALLES</t>
  </si>
  <si>
    <t>CE MISSIONARIO MARIO WAY</t>
  </si>
  <si>
    <t>CE PROFESSORA LUIZA MARINHO</t>
  </si>
  <si>
    <t>CIEP 260 BARBOSA PORTO</t>
  </si>
  <si>
    <t>CE IRINEU JOSE FERREIRA</t>
  </si>
  <si>
    <t>CE CORA CORALINA</t>
  </si>
  <si>
    <t>CE BRIGADEIRO NOBREGA</t>
  </si>
  <si>
    <t>CE MINISTRO MARCOS FREIRE</t>
  </si>
  <si>
    <t>CE PAULO FREIRE</t>
  </si>
  <si>
    <t>CE TEOFILO MOREIRA DA COSTA</t>
  </si>
  <si>
    <t>CE FINLANDIA</t>
  </si>
  <si>
    <t>CE OLGA BENARIO PRESTES</t>
  </si>
  <si>
    <t>CE PROFESSORA DIUMA MADEIRA SALLES DE SOUZA</t>
  </si>
  <si>
    <t>CE HERBERT DE SOUZA</t>
  </si>
  <si>
    <t>CE COMPOSITOR LUIZ GONZAGA</t>
  </si>
  <si>
    <t>CE ROSA LUXEMBURGO</t>
  </si>
  <si>
    <t>CE PROFESSOR HORACIO MACEDO</t>
  </si>
  <si>
    <t>CE MADRE TERESA DE CALCUTA</t>
  </si>
  <si>
    <t>CE MONTEIRO DE CARVALHO</t>
  </si>
  <si>
    <t>CE PROFESSORA MARIA NAZARETH CAVALCANTI SILVA</t>
  </si>
  <si>
    <t>CE CHIQUINHA GONZAGA</t>
  </si>
  <si>
    <t>CE MINISTRO OROZIMBO NONATO</t>
  </si>
  <si>
    <t>CIEP 339 MARIO TAMBORINDEGUY</t>
  </si>
  <si>
    <t>CE BARAO DE ITARARE</t>
  </si>
  <si>
    <t>CE CARLOS MAGNO NAZARETH CERQUEIRA</t>
  </si>
  <si>
    <t>CE CORONEL JOSE ROSA DA SILVA</t>
  </si>
  <si>
    <t>CE JORNALISTA BARBOSA LIMA SOBRINHO</t>
  </si>
  <si>
    <t>CE DOM HELDER CAMARA</t>
  </si>
  <si>
    <t>CE COMPOSITOR MANACEIA JOSE DE ANDRADE</t>
  </si>
  <si>
    <t>CE PROFESSORA MARIA TEREZINHA DE CARVALHO MACHADO</t>
  </si>
  <si>
    <t>CE PROFESSOR JOSE DE SOUZA MARQUES</t>
  </si>
  <si>
    <t>CE PEDRO SOARES</t>
  </si>
  <si>
    <t>CE PROFESSORA VILMA ATANAZIO</t>
  </si>
  <si>
    <t>CE PROFESSORA VANIA DO AMARAL MATIAS EDDE</t>
  </si>
  <si>
    <t>CE PROFESSORA ALBA CANIZARES DO NASCIMENTO</t>
  </si>
  <si>
    <t>CE PROFESSOR CARLOS DA COSTA</t>
  </si>
  <si>
    <t>CE MONSENHOR MIGUEL DE SANTA MARIA MOCHON</t>
  </si>
  <si>
    <t>CE GANDHI</t>
  </si>
  <si>
    <t>CE PROFESSORA ALDA LINS FREIRE</t>
  </si>
  <si>
    <t>CE PROFESSORA JEANNETTE DE SOUZA COELHO MANNARINO</t>
  </si>
  <si>
    <t>CE ROSARIA TROTTA</t>
  </si>
  <si>
    <t>CE PROFESSORA SONIA MARIA MENEZES SOARES</t>
  </si>
  <si>
    <t>CE GILDO CANDIDO DA SILVA</t>
  </si>
  <si>
    <t>CE LIBERDADE</t>
  </si>
  <si>
    <t>CE PROFESSORA MARIA IZABEL DO COUTO BRANDAO</t>
  </si>
  <si>
    <t>CE PROFESSOR OZEAS GOMES LARANGEIRAS</t>
  </si>
  <si>
    <t>CE STELLA MATUTINA</t>
  </si>
  <si>
    <t>CE PROFESSORA SONIA REGINA SCUDESE DESSIMONI PINTO</t>
  </si>
  <si>
    <t>CE OSWALDO TEIXEIRA</t>
  </si>
  <si>
    <t>CE JORNALISTA TIM LOPES</t>
  </si>
  <si>
    <t>CE ANTONIO HOUAISS</t>
  </si>
  <si>
    <t>CE DOM ADRIANO HIPOLITO</t>
  </si>
  <si>
    <t>CE JOAO MAURICIO BRUM</t>
  </si>
  <si>
    <t>CIEP 511 ALAIDE ARAUJO STORCK MELLOR MARQUES</t>
  </si>
  <si>
    <t>CE PATRONO DUQUE DE CAXIAS</t>
  </si>
  <si>
    <t>CE SAO JOAO BATISTA</t>
  </si>
  <si>
    <t>CE JOSE LEWGOY</t>
  </si>
  <si>
    <t>23.634.936/0001-70</t>
  </si>
  <si>
    <t>CE PROFESSORA MARIA DE LOURDES DE OLIVEIRA LAVOR TIA LAVOR</t>
  </si>
  <si>
    <t>CE CARLOS ARNOLDO ABRUZZINI DA FONSECA</t>
  </si>
  <si>
    <t>CE CAMPINAS II</t>
  </si>
  <si>
    <t>CE EVANDRO JOAO DA SILVA</t>
  </si>
  <si>
    <t>CE GECY VIEIRA GONCALVES</t>
  </si>
  <si>
    <t>CIEP 293 WALMIR DE FREITAS MONTEIRO</t>
  </si>
  <si>
    <t>CE ERICH WALTER HEINE</t>
  </si>
  <si>
    <t>CE CARLOS PEREIRA GUIMARAES FILHO</t>
  </si>
  <si>
    <t>CE BANANAL</t>
  </si>
  <si>
    <t>CE CAETANO DE OLIVEIRA</t>
  </si>
  <si>
    <t>CE HEBE CAMARGO</t>
  </si>
  <si>
    <t>CE HERMINIA DE OLIVEIRA MATTOS</t>
  </si>
  <si>
    <t>CE CHRISANTO HENRIQUE DE SOUZA</t>
  </si>
  <si>
    <t>CE MARIO LAGO</t>
  </si>
  <si>
    <t>CE MARIA MONTESSORI</t>
  </si>
  <si>
    <t>CE THEODORO SAMPAIO</t>
  </si>
  <si>
    <t>CE IRMA TEREZINHA DE BARROS</t>
  </si>
  <si>
    <t>CE MARINHEIRO JOAO CANDIDO</t>
  </si>
  <si>
    <t>CE MATEMATICO JOAQUIM GOMES DE SOUSA INTERCULTURAL BRASILCHINA</t>
  </si>
  <si>
    <t>CE JORNALISTA MAURICIO AZEDO</t>
  </si>
  <si>
    <t>CE RAPHAEL LUIZ DE SIQUEIRA JACCOUD</t>
  </si>
  <si>
    <t>CE GUILHERMINA GUINLE</t>
  </si>
  <si>
    <t>CE PROFESSORA SONIA DO AMARAL TORRES</t>
  </si>
  <si>
    <t>CE PROFESSOR DARCY RIBEIRO</t>
  </si>
  <si>
    <t>CE JOAQUIM VITAL VIEIRA</t>
  </si>
  <si>
    <t>CE ARTHUR ANTONIO SENDAS</t>
  </si>
  <si>
    <t>CE SEGUNDO TENENTE BM SERGIO RODRIGUES DA SILVA</t>
  </si>
  <si>
    <t>CE PRIMEIRO SARGENTO BM LUIZ CARLOS GONCALVES FISCHER</t>
  </si>
  <si>
    <t>CE SARGENTO PM ANTONIO CARLOS OLIVEIRA DE MOURA</t>
  </si>
  <si>
    <t>CE SUBTENENTE PM CLAUDIO HENTZY FERREIRA</t>
  </si>
  <si>
    <t>CE CABO BM FLAVIO UANDERSON RODRIGUES DE FREITAS</t>
  </si>
  <si>
    <t>CE PRIMEIRO TENENTE PM HAILTON DOS SANTOS</t>
  </si>
  <si>
    <t>CE JOSE LEITE LOPES</t>
  </si>
  <si>
    <t>CE PADRE BRUNO TROMBETTA</t>
  </si>
  <si>
    <t>CE ESCRITOR E JORNALISTA GRACILIANO RAMOS</t>
  </si>
  <si>
    <t>CE COMPOSITOR LUIZ CARLOS DA VILA</t>
  </si>
  <si>
    <t>CE COMENDADOR VALENTIM DOS SANTOS DINIZ</t>
  </si>
  <si>
    <t>CE JORNALISTA ARTUR DA TAVOLA</t>
  </si>
  <si>
    <t>CE PEDRO BAPTISTA DE SOUZA</t>
  </si>
  <si>
    <t>CE LUIZ TITO DE ALMEIDA</t>
  </si>
  <si>
    <t>CIEP 513 GEORGE SAVALLA GOMES PALHACO CAREQUINHA</t>
  </si>
  <si>
    <t>CE ISMENIA DE BARROS BARROSO</t>
  </si>
  <si>
    <t>CE DEPUTADO PEDRO FERNANDES</t>
  </si>
  <si>
    <t>DUQUE DE CAXIAS</t>
  </si>
  <si>
    <t>CIEP FILINTO MULLER - BRASIL-CHINA</t>
  </si>
  <si>
    <t>QTDE ALUNOS - OUTRAS MODALIDADES</t>
  </si>
  <si>
    <t>QTDE ALUNOS  ENSINO FUNDAMENTAL - EF</t>
  </si>
  <si>
    <t xml:space="preserve">QTDE ALUNOS ENSINO MÉDIO - EM </t>
  </si>
  <si>
    <t>CRECHE</t>
  </si>
  <si>
    <t>PRÉ-ESCOLA</t>
  </si>
  <si>
    <t>ESCOLAS AGRÍCOLAS</t>
  </si>
  <si>
    <t>ALUNOS ESPECIAIS</t>
  </si>
  <si>
    <t>ENSINO FUNDAMENTAL HORÁRIO PARCIAL</t>
  </si>
  <si>
    <t>ENSINO FUNDAMENTAL HORÁRIO AMPLIADO</t>
  </si>
  <si>
    <t>ENSINO FUNDAMENTAL HORÁRIO INTEGRAL</t>
  </si>
  <si>
    <t>ENSINO FUNDAMENTAL EJA</t>
  </si>
  <si>
    <t>ENSINO FUNDAMENTAL EJA SEMI PRESENCIAL</t>
  </si>
  <si>
    <t>ENSINO MÉDIO HORÁRIO PARCIAL</t>
  </si>
  <si>
    <t>ENSINO MÉDIO HORÁRIO AMPLIADO</t>
  </si>
  <si>
    <t>ENSINO MÉDIO HORÁRIO INTEGRAL</t>
  </si>
  <si>
    <t>ENSINO MÉDIO EJA</t>
  </si>
  <si>
    <t>ENSINO MÉDIO EJA SEMI PRESENCIAL</t>
  </si>
  <si>
    <t>ESTADUAL</t>
  </si>
  <si>
    <t>Alimentação Escolar</t>
  </si>
  <si>
    <t>Análise das verbas após a atualização do censo data-base de corte 31/05/2023</t>
  </si>
  <si>
    <t>REDUÇÃO</t>
  </si>
  <si>
    <t>AUMENTO</t>
  </si>
  <si>
    <t>FAIXA PERCENTUAL</t>
  </si>
  <si>
    <t>Qtde Escolas</t>
  </si>
  <si>
    <t>Total Verba Reduzida</t>
  </si>
  <si>
    <t>Total Verba Aumentada</t>
  </si>
  <si>
    <t>0%|-5%</t>
  </si>
  <si>
    <t>5%|-10%</t>
  </si>
  <si>
    <t>10%|-15%</t>
  </si>
  <si>
    <t>15%|-20%</t>
  </si>
  <si>
    <t>20%|-25%</t>
  </si>
  <si>
    <t>25%|-30%</t>
  </si>
  <si>
    <t>30%|-35%</t>
  </si>
  <si>
    <t>35%|-|40%</t>
  </si>
  <si>
    <t>35%|-40%</t>
  </si>
  <si>
    <t>&gt;= 40%</t>
  </si>
  <si>
    <t>Houve redução da verba em 73,4% das escolas, com uma média de redução de 12,6%; onde redução mínima de 0,04% e redução máxima de 80,98%.</t>
  </si>
  <si>
    <t>Houve aumento da verba em 26% das escolas, com um aumento médio de 11,58%; onde aumento mínimo de 0,01% e aumento máximo de 214,7%.</t>
  </si>
  <si>
    <t>Sendo que apenas 0,25% das escolas não sofreram qualquer tipo de alteração da verba (3 unidades).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</si>
  <si>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</si>
  <si>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</si>
  <si>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</si>
  <si>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</si>
  <si>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</si>
  <si>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</si>
  <si>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</si>
  <si>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</si>
  <si>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</si>
  <si>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</si>
  <si>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TOTAL ANUAL 
EM 10 PARELAS</t>
  </si>
  <si>
    <t>DIFERENÇA</t>
  </si>
  <si>
    <t>PERCENTUAL DE REDUÇÃO POR REGIONAL</t>
  </si>
  <si>
    <t>TOTAL ANUAL 
EM 10 PARELAS ANTES DA ATUALIZAÇÃO</t>
  </si>
  <si>
    <t>TOTAL ANUAL 
EM 10 PARELAS
(ATUALIZADO)</t>
  </si>
  <si>
    <t>PERCENTUAL GLOBAL</t>
  </si>
  <si>
    <t>REGIONAL</t>
  </si>
  <si>
    <t>MUNICIPIO</t>
  </si>
  <si>
    <t>UNIDADE ESCOLAR</t>
  </si>
  <si>
    <t>PARCELA ANTIGA</t>
  </si>
  <si>
    <t>PARCELA ATUALIZADA</t>
  </si>
  <si>
    <t>PERCENTUAL</t>
  </si>
  <si>
    <t>AUMENTOU</t>
  </si>
  <si>
    <t>DIMINUIU</t>
  </si>
  <si>
    <t>SEM ALTERAÇÃO</t>
  </si>
  <si>
    <t>U.E</t>
  </si>
  <si>
    <t>OBSERVAÇÃO</t>
  </si>
  <si>
    <t>BAIXADAS LITORÂNEAS</t>
  </si>
  <si>
    <t xml:space="preserve">CE 31 de Março </t>
  </si>
  <si>
    <t>(EX CE. Prof. Renato Azevedo)</t>
  </si>
  <si>
    <t>CE Indaiacu</t>
  </si>
  <si>
    <t xml:space="preserve"> (EX EEA. de Casimiro de Abreu) </t>
  </si>
  <si>
    <t xml:space="preserve">CE Maria Aparecida Bastos </t>
  </si>
  <si>
    <t xml:space="preserve"> Ex CE. Jamapará</t>
  </si>
  <si>
    <t>CIEP 285 Luiz José Daflon Gomes</t>
  </si>
  <si>
    <t>(ex.CE)</t>
  </si>
  <si>
    <t xml:space="preserve">IE Professor Joel Monnerat </t>
  </si>
  <si>
    <t>(ex: I.E. de Três Rios)</t>
  </si>
  <si>
    <t>MÉDIO PARAÍBA</t>
  </si>
  <si>
    <t xml:space="preserve">CE Antônio Quirino </t>
  </si>
  <si>
    <t>(ex- visconde mauá)</t>
  </si>
  <si>
    <t xml:space="preserve">METROPOLITANA </t>
  </si>
  <si>
    <t xml:space="preserve">CE João Salim Miguel </t>
  </si>
  <si>
    <t xml:space="preserve"> (ex.EEES Ubaldo de Oliveira )</t>
  </si>
  <si>
    <t xml:space="preserve">CE Jornalista Rodolfo Fernandes </t>
  </si>
  <si>
    <t>(Ex CE Escultor Leão Veloso e EEES Vinícius de Moraes)</t>
  </si>
  <si>
    <r>
      <t xml:space="preserve">CE José Lewgoy </t>
    </r>
    <r>
      <rPr>
        <b/>
        <sz val="10"/>
        <color indexed="8"/>
        <rFont val="Tahoma"/>
        <family val="2"/>
      </rPr>
      <t>DIESP (CNPJ: 09.373.015/0001-70)</t>
    </r>
  </si>
  <si>
    <t>CE Missionário Mário Way</t>
  </si>
  <si>
    <t>ex CE. Irmã Dulce</t>
  </si>
  <si>
    <t>CE Monteiro de Carvalho</t>
  </si>
  <si>
    <t>ex:Taiguara Chalar</t>
  </si>
  <si>
    <t xml:space="preserve">CE Stuart Edgar Angel Jones </t>
  </si>
  <si>
    <t>Ex CE. Abrahão Jabour</t>
  </si>
  <si>
    <t xml:space="preserve">CE Professora Vera Lucia Tavares Romão </t>
  </si>
  <si>
    <t>(ex.CE. Pedro Jacintho Teixeira)</t>
  </si>
  <si>
    <t>CIEP 404 Clarice Lispector</t>
  </si>
  <si>
    <t>Ex. CE</t>
  </si>
  <si>
    <t>CIEP 476   Elias Lazaroni</t>
  </si>
  <si>
    <t xml:space="preserve"> - Ex CiEP 476  Santa Cruz da Serra</t>
  </si>
  <si>
    <t>CE Bairro Jardim América(cnpj:00.768.250/0001-76)</t>
  </si>
  <si>
    <t>00.969.669/0001-96 
2284-5-2980-7</t>
  </si>
  <si>
    <t>CIEP 380 Joracy Camargo</t>
  </si>
  <si>
    <t xml:space="preserve"> (ex IE Belford Roxo)</t>
  </si>
  <si>
    <t xml:space="preserve">CE Professora Regina Célia dos Reis Oliveira </t>
  </si>
  <si>
    <t>(EE. Antônio de Oliveira Salazar)</t>
  </si>
  <si>
    <t>Instituto Educação Moysés Henrique dos Santos</t>
  </si>
  <si>
    <t xml:space="preserve"> (ex ciep 179 claudio gama</t>
  </si>
  <si>
    <t>CIEP 402 Aparício Torelli</t>
  </si>
  <si>
    <t xml:space="preserve"> (ex. IE)</t>
  </si>
  <si>
    <t xml:space="preserve">CE Abdias Nascimento </t>
  </si>
  <si>
    <t>(Ex CE Presidente Costa e Silva)</t>
  </si>
  <si>
    <t>EE João do Vale</t>
  </si>
  <si>
    <t xml:space="preserve"> (Ex Rosa dos Ventos)</t>
  </si>
  <si>
    <t xml:space="preserve">CEIA Barão de Langsdorff   </t>
  </si>
  <si>
    <t xml:space="preserve">EX CEA. Almirante Ernani Amaral Peixoto </t>
  </si>
  <si>
    <t xml:space="preserve">CIEP 449  Gov. Leonel Brizola </t>
  </si>
  <si>
    <t>(ex.:Professora Delfina de Freitas Gomes)</t>
  </si>
  <si>
    <t xml:space="preserve">CIEP 385 Pastor Augustinho Valério de Souza </t>
  </si>
  <si>
    <t>(ex: 085)</t>
  </si>
  <si>
    <t>NOROESTE</t>
  </si>
  <si>
    <t xml:space="preserve">CE Maria Leny Vieira Ferreira Silva </t>
  </si>
  <si>
    <t>(EX CE Moacyr Azevedo</t>
  </si>
  <si>
    <t>NORTE</t>
  </si>
  <si>
    <t>CE Barão de Macaúbas</t>
  </si>
  <si>
    <t>e EE Marieta de Souza Lima</t>
  </si>
  <si>
    <t xml:space="preserve">CIEP 393 Prefeito Carlos Emair Mussi </t>
  </si>
  <si>
    <t>(Aroeira)</t>
  </si>
  <si>
    <t>SERRANA</t>
  </si>
  <si>
    <t>CE José Carlos Boaretto</t>
  </si>
  <si>
    <t>EX. CE de Macuco</t>
  </si>
  <si>
    <t>REDUZIRAM</t>
  </si>
  <si>
    <t>MEDIA DE REDUÇÃO</t>
  </si>
  <si>
    <t>MAIS QUE 40</t>
  </si>
  <si>
    <t>MEDIA</t>
  </si>
  <si>
    <t>CIEP 263 DOUTOR JAIR SIQUEIRA BITTENCOURT</t>
  </si>
  <si>
    <t>DIESP</t>
  </si>
  <si>
    <t>JAPERI</t>
  </si>
  <si>
    <t>COLEGIO ESTADUAL LUIZ GAMA</t>
  </si>
  <si>
    <t>Base Censo Estadual</t>
  </si>
  <si>
    <t xml:space="preserve"> </t>
  </si>
  <si>
    <t>CONSOLIDADO MAPAS DE MERENDA - 2025</t>
  </si>
  <si>
    <t>SITUAÇÃO</t>
  </si>
  <si>
    <t>PENDENTE</t>
  </si>
  <si>
    <t>RESUMO POR DIRETORIA REGIONAL</t>
  </si>
  <si>
    <t>DIRETORIA REGIONAL ADMINSITRATIVA</t>
  </si>
  <si>
    <t>UNIDADES POR REGIONAL</t>
  </si>
  <si>
    <t>MAPAS ENTREGUES</t>
  </si>
  <si>
    <r>
      <rPr>
        <b/>
        <sz val="11"/>
        <color theme="0"/>
        <rFont val="Calibri"/>
        <family val="2"/>
        <scheme val="minor"/>
      </rPr>
      <t xml:space="preserve">%  </t>
    </r>
    <r>
      <rPr>
        <b/>
        <sz val="8"/>
        <color theme="0"/>
        <rFont val="Calibri"/>
        <family val="2"/>
        <scheme val="minor"/>
      </rPr>
      <t>ENTREGUES</t>
    </r>
  </si>
  <si>
    <t>MAPAS PENDENTES</t>
  </si>
  <si>
    <r>
      <t xml:space="preserve">%  </t>
    </r>
    <r>
      <rPr>
        <b/>
        <sz val="8"/>
        <color theme="0"/>
        <rFont val="Calibri"/>
        <family val="2"/>
        <scheme val="minor"/>
      </rPr>
      <t>PENDENTES</t>
    </r>
  </si>
  <si>
    <t>MONITORAMENTO DA ENTREGA DOS MAPAS DE MERENDA EM 2025 - POR DIRETORIA REGIONAL ADMINISTRATIVA</t>
  </si>
  <si>
    <t>ENTREGUE</t>
  </si>
  <si>
    <t>EXTRAÍDO EM 24/03/2025_15 horas e 00 minutos</t>
  </si>
  <si>
    <t>ENTREGUES</t>
  </si>
  <si>
    <t>PENDENTES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</si>
</sst>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\ * #,##0.000_-;\-&quot;R$&quot;\ * #,##0.000_-;_-&quot;R$&quot;\ * &quot;-&quot;??_-;_-@_-"/>
    <numFmt numFmtId="166" formatCode="&quot;R$&quot;\ #,##0.00"/>
    <numFmt numFmtId="167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1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6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9" borderId="1" xfId="0" applyFill="1" applyBorder="1"/>
    <xf numFmtId="0" fontId="14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44" fontId="17" fillId="13" borderId="1" xfId="0" applyNumberFormat="1" applyFont="1" applyFill="1" applyBorder="1" applyAlignment="1">
      <alignment vertical="center" wrapText="1"/>
    </xf>
    <xf numFmtId="165" fontId="17" fillId="7" borderId="8" xfId="0" applyNumberFormat="1" applyFont="1" applyFill="1" applyBorder="1" applyAlignment="1">
      <alignment vertical="center" wrapText="1"/>
    </xf>
    <xf numFmtId="165" fontId="17" fillId="8" borderId="1" xfId="0" applyNumberFormat="1" applyFont="1" applyFill="1" applyBorder="1" applyAlignment="1">
      <alignment vertical="center" wrapText="1"/>
    </xf>
    <xf numFmtId="44" fontId="17" fillId="12" borderId="1" xfId="0" applyNumberFormat="1" applyFont="1" applyFill="1" applyBorder="1" applyAlignment="1">
      <alignment vertical="center" wrapText="1"/>
    </xf>
    <xf numFmtId="44" fontId="0" fillId="0" borderId="0" xfId="0" applyNumberFormat="1"/>
    <xf numFmtId="0" fontId="0" fillId="9" borderId="0" xfId="0" applyFill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 applyAlignment="1">
      <alignment vertical="center"/>
    </xf>
    <xf numFmtId="43" fontId="0" fillId="0" borderId="0" xfId="4" applyFont="1"/>
    <xf numFmtId="0" fontId="19" fillId="0" borderId="1" xfId="0" applyFont="1" applyBorder="1" applyAlignment="1">
      <alignment horizontal="center" vertical="center"/>
    </xf>
    <xf numFmtId="0" fontId="19" fillId="0" borderId="1" xfId="0" pivotButton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4" fillId="16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4" fontId="4" fillId="16" borderId="3" xfId="13" applyFont="1" applyFill="1" applyBorder="1" applyAlignment="1">
      <alignment horizontal="center" vertical="center"/>
    </xf>
    <xf numFmtId="44" fontId="4" fillId="16" borderId="3" xfId="13" applyFont="1" applyFill="1" applyBorder="1" applyAlignment="1">
      <alignment horizontal="center" vertical="center" wrapText="1"/>
    </xf>
    <xf numFmtId="44" fontId="8" fillId="0" borderId="10" xfId="13" applyFont="1" applyBorder="1" applyAlignment="1">
      <alignment horizontal="center" vertical="center"/>
    </xf>
    <xf numFmtId="44" fontId="8" fillId="0" borderId="0" xfId="13" applyFont="1"/>
    <xf numFmtId="44" fontId="5" fillId="0" borderId="10" xfId="13" applyFont="1" applyBorder="1" applyAlignment="1">
      <alignment horizontal="center" vertical="center"/>
    </xf>
    <xf numFmtId="44" fontId="8" fillId="0" borderId="0" xfId="13" applyFont="1" applyAlignment="1">
      <alignment horizontal="center" vertical="center"/>
    </xf>
    <xf numFmtId="10" fontId="0" fillId="0" borderId="0" xfId="14" applyNumberFormat="1" applyFont="1"/>
    <xf numFmtId="44" fontId="4" fillId="16" borderId="9" xfId="13" applyFont="1" applyFill="1" applyBorder="1" applyAlignment="1">
      <alignment horizontal="center" vertical="center"/>
    </xf>
    <xf numFmtId="44" fontId="4" fillId="17" borderId="10" xfId="13" applyFont="1" applyFill="1" applyBorder="1" applyAlignment="1">
      <alignment horizontal="center" vertical="center"/>
    </xf>
    <xf numFmtId="10" fontId="8" fillId="0" borderId="10" xfId="14" applyNumberFormat="1" applyFont="1" applyBorder="1" applyAlignment="1">
      <alignment horizontal="center"/>
    </xf>
    <xf numFmtId="44" fontId="4" fillId="17" borderId="3" xfId="13" applyFont="1" applyFill="1" applyBorder="1" applyAlignment="1">
      <alignment horizontal="center" vertical="center" wrapText="1"/>
    </xf>
    <xf numFmtId="44" fontId="8" fillId="0" borderId="10" xfId="0" applyNumberFormat="1" applyFont="1" applyBorder="1" applyAlignment="1">
      <alignment horizontal="center"/>
    </xf>
    <xf numFmtId="44" fontId="8" fillId="0" borderId="12" xfId="13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/>
    </xf>
    <xf numFmtId="10" fontId="8" fillId="0" borderId="12" xfId="14" applyNumberFormat="1" applyFont="1" applyBorder="1" applyAlignment="1">
      <alignment horizontal="center"/>
    </xf>
    <xf numFmtId="44" fontId="20" fillId="0" borderId="13" xfId="13" applyFont="1" applyBorder="1" applyAlignment="1">
      <alignment horizontal="center" vertical="center"/>
    </xf>
    <xf numFmtId="44" fontId="20" fillId="0" borderId="14" xfId="13" applyFont="1" applyBorder="1" applyAlignment="1">
      <alignment horizontal="center" vertical="center"/>
    </xf>
    <xf numFmtId="10" fontId="20" fillId="0" borderId="15" xfId="14" applyNumberFormat="1" applyFont="1" applyBorder="1"/>
    <xf numFmtId="0" fontId="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4" fontId="20" fillId="0" borderId="16" xfId="13" applyFont="1" applyBorder="1"/>
    <xf numFmtId="10" fontId="20" fillId="0" borderId="17" xfId="14" applyNumberFormat="1" applyFont="1" applyBorder="1" applyAlignment="1">
      <alignment horizontal="center"/>
    </xf>
    <xf numFmtId="0" fontId="8" fillId="4" borderId="0" xfId="0" applyFont="1" applyFill="1" applyAlignment="1">
      <alignment wrapText="1"/>
    </xf>
    <xf numFmtId="44" fontId="8" fillId="4" borderId="0" xfId="13" applyFont="1" applyFill="1"/>
    <xf numFmtId="44" fontId="8" fillId="0" borderId="0" xfId="13" applyFont="1" applyFill="1"/>
    <xf numFmtId="0" fontId="4" fillId="17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/>
    </xf>
    <xf numFmtId="44" fontId="0" fillId="0" borderId="0" xfId="13" applyFont="1"/>
    <xf numFmtId="1" fontId="8" fillId="0" borderId="0" xfId="0" applyNumberFormat="1" applyFont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44" fontId="4" fillId="15" borderId="10" xfId="13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4" fillId="15" borderId="18" xfId="0" applyFont="1" applyFill="1" applyBorder="1" applyAlignment="1">
      <alignment horizontal="center" vertical="center" wrapText="1"/>
    </xf>
    <xf numFmtId="44" fontId="0" fillId="0" borderId="10" xfId="0" applyNumberFormat="1" applyBorder="1"/>
    <xf numFmtId="0" fontId="8" fillId="0" borderId="10" xfId="0" applyFont="1" applyBorder="1" applyAlignment="1">
      <alignment horizontal="center" vertical="center"/>
    </xf>
    <xf numFmtId="44" fontId="8" fillId="0" borderId="10" xfId="0" applyNumberFormat="1" applyFont="1" applyBorder="1" applyAlignment="1">
      <alignment horizontal="center" vertical="center"/>
    </xf>
    <xf numFmtId="44" fontId="8" fillId="18" borderId="10" xfId="0" applyNumberFormat="1" applyFont="1" applyFill="1" applyBorder="1" applyAlignment="1">
      <alignment horizontal="center" vertical="center"/>
    </xf>
    <xf numFmtId="44" fontId="18" fillId="0" borderId="0" xfId="13" applyFont="1" applyAlignment="1">
      <alignment horizontal="center" vertical="center"/>
    </xf>
    <xf numFmtId="44" fontId="18" fillId="0" borderId="0" xfId="0" applyNumberFormat="1" applyFont="1"/>
    <xf numFmtId="0" fontId="22" fillId="0" borderId="0" xfId="0" applyFont="1"/>
    <xf numFmtId="44" fontId="18" fillId="0" borderId="0" xfId="13" applyFont="1"/>
    <xf numFmtId="10" fontId="19" fillId="0" borderId="0" xfId="14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166" fontId="0" fillId="0" borderId="1" xfId="0" applyNumberForma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18" fillId="24" borderId="18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18" fillId="29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8" fillId="30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31" borderId="0" xfId="0" applyFont="1" applyFill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4" fontId="0" fillId="0" borderId="24" xfId="0" applyNumberFormat="1" applyBorder="1"/>
    <xf numFmtId="44" fontId="0" fillId="0" borderId="25" xfId="0" applyNumberFormat="1" applyBorder="1"/>
    <xf numFmtId="0" fontId="0" fillId="0" borderId="26" xfId="0" applyBorder="1"/>
    <xf numFmtId="0" fontId="0" fillId="0" borderId="27" xfId="0" applyBorder="1"/>
    <xf numFmtId="44" fontId="0" fillId="0" borderId="27" xfId="0" applyNumberFormat="1" applyBorder="1"/>
    <xf numFmtId="0" fontId="0" fillId="0" borderId="28" xfId="0" applyBorder="1"/>
    <xf numFmtId="0" fontId="19" fillId="0" borderId="0" xfId="0" applyFont="1" applyAlignment="1">
      <alignment horizontal="center"/>
    </xf>
    <xf numFmtId="44" fontId="20" fillId="0" borderId="0" xfId="13" applyFont="1" applyAlignment="1">
      <alignment horizontal="center" vertical="center"/>
    </xf>
    <xf numFmtId="167" fontId="0" fillId="0" borderId="0" xfId="14" applyNumberFormat="1" applyFont="1"/>
    <xf numFmtId="0" fontId="18" fillId="25" borderId="18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22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10" fontId="19" fillId="0" borderId="11" xfId="14" applyNumberFormat="1" applyFont="1" applyBorder="1" applyAlignment="1">
      <alignment horizontal="center" vertical="center"/>
    </xf>
    <xf numFmtId="44" fontId="0" fillId="0" borderId="22" xfId="0" applyNumberFormat="1" applyBorder="1"/>
    <xf numFmtId="166" fontId="0" fillId="0" borderId="0" xfId="0" applyNumberFormat="1"/>
    <xf numFmtId="10" fontId="19" fillId="0" borderId="0" xfId="14" applyNumberFormat="1" applyFont="1" applyBorder="1" applyAlignment="1">
      <alignment horizontal="center" vertical="center"/>
    </xf>
    <xf numFmtId="10" fontId="0" fillId="0" borderId="0" xfId="14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8" fillId="35" borderId="0" xfId="0" applyFont="1" applyFill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20" fillId="14" borderId="3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0" fillId="23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9" fillId="34" borderId="43" xfId="0" applyFont="1" applyFill="1" applyBorder="1" applyAlignment="1">
      <alignment horizontal="center" vertical="center" wrapText="1"/>
    </xf>
    <xf numFmtId="0" fontId="29" fillId="34" borderId="44" xfId="0" applyFont="1" applyFill="1" applyBorder="1" applyAlignment="1">
      <alignment horizontal="center" vertical="center" wrapText="1"/>
    </xf>
    <xf numFmtId="0" fontId="30" fillId="34" borderId="45" xfId="0" applyFont="1" applyFill="1" applyBorder="1" applyAlignment="1">
      <alignment horizontal="center" vertical="center" wrapText="1"/>
    </xf>
    <xf numFmtId="0" fontId="29" fillId="34" borderId="46" xfId="0" applyFont="1" applyFill="1" applyBorder="1" applyAlignment="1">
      <alignment horizontal="center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center" vertical="center"/>
    </xf>
    <xf numFmtId="9" fontId="31" fillId="0" borderId="48" xfId="14" applyFont="1" applyBorder="1" applyAlignment="1">
      <alignment horizontal="center" vertical="center"/>
    </xf>
    <xf numFmtId="9" fontId="32" fillId="0" borderId="48" xfId="14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9" fontId="32" fillId="0" borderId="47" xfId="14" applyFont="1" applyBorder="1" applyAlignment="1">
      <alignment horizontal="center" vertical="center"/>
    </xf>
    <xf numFmtId="0" fontId="9" fillId="34" borderId="49" xfId="0" applyFont="1" applyFill="1" applyBorder="1" applyAlignment="1">
      <alignment horizontal="center" vertical="center" wrapText="1"/>
    </xf>
    <xf numFmtId="0" fontId="9" fillId="34" borderId="50" xfId="0" applyFont="1" applyFill="1" applyBorder="1" applyAlignment="1">
      <alignment horizontal="center" vertical="center" wrapText="1"/>
    </xf>
    <xf numFmtId="0" fontId="9" fillId="34" borderId="51" xfId="0" applyFont="1" applyFill="1" applyBorder="1" applyAlignment="1">
      <alignment horizontal="center" vertical="center" wrapText="1"/>
    </xf>
    <xf numFmtId="9" fontId="31" fillId="7" borderId="48" xfId="14" applyFont="1" applyFill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9" fontId="32" fillId="2" borderId="47" xfId="0" applyNumberFormat="1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36" borderId="31" xfId="0" applyFont="1" applyFill="1" applyBorder="1" applyAlignment="1">
      <alignment horizontal="center" vertical="center"/>
    </xf>
    <xf numFmtId="0" fontId="12" fillId="36" borderId="34" xfId="0" applyFont="1" applyFill="1" applyBorder="1" applyAlignment="1">
      <alignment horizontal="center" vertical="center"/>
    </xf>
    <xf numFmtId="0" fontId="28" fillId="34" borderId="39" xfId="0" applyFont="1" applyFill="1" applyBorder="1" applyAlignment="1">
      <alignment horizontal="center" vertical="center"/>
    </xf>
    <xf numFmtId="0" fontId="28" fillId="34" borderId="40" xfId="0" applyFont="1" applyFill="1" applyBorder="1" applyAlignment="1">
      <alignment horizontal="center" vertical="center"/>
    </xf>
    <xf numFmtId="0" fontId="28" fillId="34" borderId="41" xfId="0" applyFont="1" applyFill="1" applyBorder="1" applyAlignment="1">
      <alignment horizontal="center" vertical="center"/>
    </xf>
    <xf numFmtId="0" fontId="28" fillId="34" borderId="36" xfId="0" applyFont="1" applyFill="1" applyBorder="1" applyAlignment="1">
      <alignment horizontal="center" vertical="center"/>
    </xf>
    <xf numFmtId="0" fontId="28" fillId="34" borderId="37" xfId="0" applyFont="1" applyFill="1" applyBorder="1" applyAlignment="1">
      <alignment horizontal="center" vertical="center"/>
    </xf>
    <xf numFmtId="0" fontId="9" fillId="34" borderId="38" xfId="0" applyFont="1" applyFill="1" applyBorder="1" applyAlignment="1">
      <alignment horizontal="center" vertical="center" wrapText="1"/>
    </xf>
    <xf numFmtId="0" fontId="9" fillId="34" borderId="4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19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23" borderId="20" xfId="0" applyFill="1" applyBorder="1" applyAlignment="1">
      <alignment horizontal="center"/>
    </xf>
    <xf numFmtId="0" fontId="0" fillId="23" borderId="0" xfId="0" applyFill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14" borderId="1" xfId="0" applyFont="1" applyFill="1" applyBorder="1" applyAlignment="1">
      <alignment horizontal="left" vertical="center" wrapText="1"/>
    </xf>
    <xf numFmtId="0" fontId="26" fillId="36" borderId="1" xfId="0" applyFont="1" applyFill="1" applyBorder="1" applyAlignment="1">
      <alignment horizontal="left" vertical="center" wrapText="1"/>
    </xf>
    <xf numFmtId="14" fontId="10" fillId="0" borderId="29" xfId="0" applyNumberFormat="1" applyFont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6" borderId="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5">
    <cellStyle name="Moeda" xfId="13" builtinId="4"/>
    <cellStyle name="Moeda 2" xfId="6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3" xr:uid="{00000000-0005-0000-0000-000005000000}"/>
    <cellStyle name="Normal 3 2" xfId="9" xr:uid="{00000000-0005-0000-0000-000006000000}"/>
    <cellStyle name="Normal 3 3" xfId="11" xr:uid="{00000000-0005-0000-0000-000007000000}"/>
    <cellStyle name="Porcentagem" xfId="14" builtinId="5"/>
    <cellStyle name="Separador de milhares 2" xfId="7" xr:uid="{00000000-0005-0000-0000-00000A000000}"/>
    <cellStyle name="Separador de milhares 2 2" xfId="8" xr:uid="{00000000-0005-0000-0000-00000B000000}"/>
    <cellStyle name="Vírgula" xfId="4" builtinId="3"/>
    <cellStyle name="Vírgula 2" xfId="2" xr:uid="{00000000-0005-0000-0000-00000C000000}"/>
    <cellStyle name="Vírgula 3" xfId="10" xr:uid="{00000000-0005-0000-0000-00000D000000}"/>
    <cellStyle name="Vírgula 3 2" xfId="12" xr:uid="{00000000-0005-0000-0000-00000E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alignment vertical="center"/>
    </dxf>
    <dxf>
      <alignment horizontal="center"/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FFCC"/>
      <color rgb="FF008000"/>
      <color rgb="FF9900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vieira vieira" refreshedDate="44965.643650347221" createdVersion="8" refreshedVersion="8" minRefreshableVersion="3" recordCount="1198" xr:uid="{00000000-000A-0000-FFFF-FFFF00000000}">
  <cacheSource type="worksheet">
    <worksheetSource ref="A2:D1199" sheet="BASE"/>
  </cacheSource>
  <cacheFields count="62">
    <cacheField name="CENSO" numFmtId="0">
      <sharedItems containsString="0" containsBlank="1" containsNumber="1" containsInteger="1" minValue="33000026" maxValue="33558230"/>
    </cacheField>
    <cacheField name="DRA" numFmtId="0">
      <sharedItems containsBlank="1" count="16">
        <s v="NOROESTE FLUMINENSE"/>
        <s v="NORTE FLUMINENSE"/>
        <s v="SERRANA I"/>
        <s v="CENTRO SUL"/>
        <s v="SERRANA II"/>
        <s v="BAIXADAS LITORANEAS"/>
        <s v="SUL FLUMINENSE"/>
        <s v="METROPOLITANA IV"/>
        <s v="METROPOLITANA VII"/>
        <s v="METROPOLITANA I"/>
        <s v="METROPOLITANA V"/>
        <s v="METROPOLITANA II"/>
        <s v="METROPOLITANA III"/>
        <s v="METROPOLITANA VI"/>
        <s v="DIESP - DIRETORIA ESPECIAL DE UNIDADES ESCOLARES PRISIONAIS E SOCIOEDUCATIVAS"/>
        <m/>
      </sharedItems>
    </cacheField>
    <cacheField name="MUNICÍPIO" numFmtId="0">
      <sharedItems containsBlank="1" count="93">
        <s v="Bom Jesus do Itabapoana"/>
        <s v="Italva"/>
        <s v="Itaperuna"/>
        <s v="Natividade"/>
        <s v="Porciúncula"/>
        <s v="Varre-Sai"/>
        <s v="Aperibé"/>
        <s v="Cambuci"/>
        <s v="São José de Ubá"/>
        <s v="Itaocara"/>
        <s v="Miracema"/>
        <s v="Santo Antônio de Pádua"/>
        <s v="Campos dos Goytacazes"/>
        <s v="Cardoso Moreira"/>
        <s v="São Fidélis"/>
        <s v="São João da Barra"/>
        <s v="São Francisco de Itabapoana"/>
        <s v="Conceição de Macabu"/>
        <s v="Macaé"/>
        <s v="Carapebus"/>
        <s v="Quissamã"/>
        <s v="Areal"/>
        <s v="Comendador Levy Gasparian"/>
        <s v="Paraíba do Sul"/>
        <s v="Sapucaia"/>
        <s v="Três Rios"/>
        <s v="Cantagalo"/>
        <s v="Carmo"/>
        <s v="Cordeiro"/>
        <s v="Macuco"/>
        <s v="Bom Jardim"/>
        <s v="Duas Barras"/>
        <s v="Nova Friburgo"/>
        <s v="Sumidouro"/>
        <s v="Santa Maria Madalena"/>
        <s v="São Sebastião do Alto"/>
        <s v="Trajano de Moraes"/>
        <s v="Casimiro de Abreu"/>
        <s v="Rio das Ostras"/>
        <s v="Silva Jardim"/>
        <s v="Araruama"/>
        <s v="Arraial do Cabo"/>
        <s v="Cabo Frio"/>
        <s v="Armação dos Búzios"/>
        <s v="São Pedro da Aldeia"/>
        <s v="Iguaba Grande"/>
        <s v="Saquarema"/>
        <s v="Barra Mansa"/>
        <s v="Itatiaia"/>
        <s v="Piraí"/>
        <s v="Pinheiral"/>
        <s v="Quatis"/>
        <s v="Resende"/>
        <s v="Porto Real"/>
        <s v="Rio Claro"/>
        <s v="Volta Redonda"/>
        <s v="Barra do Piraí"/>
        <s v="Rio das Flores"/>
        <s v="Valença"/>
        <s v="Angra dos Reis"/>
        <s v="Paraty"/>
        <s v="Engenheiro Paulo de Frontin"/>
        <s v="Mendes"/>
        <s v="Miguel Pereira"/>
        <s v="Paracambi"/>
        <s v="Paty do Alferes"/>
        <s v="Vassouras"/>
        <s v="Petrópolis"/>
        <s v="São José do Vale do Rio Preto"/>
        <s v="Teresópolis"/>
        <s v="Cachoeiras de Macacu"/>
        <s v="Rio Bonito"/>
        <s v="Itaguaí"/>
        <s v="Seropédica"/>
        <s v="Mangaratiba"/>
        <s v="Belford Roxo"/>
        <s v="Nova Iguaçu"/>
        <s v="São João de Meriti"/>
        <s v="Duque de Caxias"/>
        <s v="Magé"/>
        <s v="Guapimirim"/>
        <s v="Itaboraí"/>
        <s v="São Gonçalo"/>
        <s v="Tanguá"/>
        <s v="Japeri"/>
        <s v="Maricá"/>
        <s v="Nilópolis"/>
        <s v="Niterói"/>
        <s v="Mesquita"/>
        <s v="Queimados"/>
        <s v="Rio de Janeiro"/>
        <s v="Laje do Muriaé"/>
        <m/>
      </sharedItems>
    </cacheField>
    <cacheField name="ESCOLA" numFmtId="0">
      <sharedItems/>
    </cacheField>
    <cacheField name="OBSERVAÇÕES" numFmtId="0">
      <sharedItems containsBlank="1"/>
    </cacheField>
    <cacheField name="CNPJ" numFmtId="0">
      <sharedItems containsBlank="1"/>
    </cacheField>
    <cacheField name="CONTA Bradesco" numFmtId="0">
      <sharedItems containsBlank="1"/>
    </cacheField>
    <cacheField name="ALUNOS COM NECESSIDADE ESPECIAL" numFmtId="3">
      <sharedItems containsSemiMixedTypes="0" containsString="0" containsNumber="1" containsInteger="1" minValue="0" maxValue="14540"/>
    </cacheField>
    <cacheField name="INDIGENA" numFmtId="3">
      <sharedItems containsString="0" containsBlank="1" containsNumber="1" containsInteger="1" minValue="133" maxValue="133"/>
    </cacheField>
    <cacheField name="QUILOMBOLA" numFmtId="3">
      <sharedItems containsString="0" containsBlank="1" containsNumber="1" containsInteger="1" minValue="69" maxValue="1007"/>
    </cacheField>
    <cacheField name="AGRICOLA" numFmtId="3">
      <sharedItems containsString="0" containsBlank="1" containsNumber="1" containsInteger="1" minValue="0" maxValue="0"/>
    </cacheField>
    <cacheField name="CLASSE ESPECIAL" numFmtId="3">
      <sharedItems containsString="0" containsBlank="1" containsNumber="1" containsInteger="1" minValue="4" maxValue="157"/>
    </cacheField>
    <cacheField name="EF PARCIAL" numFmtId="3">
      <sharedItems containsString="0" containsBlank="1" containsNumber="1" containsInteger="1" minValue="20" maxValue="146321"/>
    </cacheField>
    <cacheField name="EF AMPLIADO" numFmtId="3">
      <sharedItems containsString="0" containsBlank="1" containsNumber="1" containsInteger="1" minValue="0" maxValue="0"/>
    </cacheField>
    <cacheField name="EF INTEGRAL" numFmtId="3">
      <sharedItems containsString="0" containsBlank="1" containsNumber="1" containsInteger="1" minValue="10" maxValue="3193"/>
    </cacheField>
    <cacheField name="EJA -EF" numFmtId="3">
      <sharedItems containsString="0" containsBlank="1" containsNumber="1" containsInteger="1" minValue="17" maxValue="4911"/>
    </cacheField>
    <cacheField name="EJA - EF SEMIPRESENCIAL" numFmtId="3">
      <sharedItems containsString="0" containsBlank="1" containsNumber="1" containsInteger="1" minValue="105" maxValue="20586"/>
    </cacheField>
    <cacheField name="INDIGENA2" numFmtId="3">
      <sharedItems containsString="0" containsBlank="1" containsNumber="1" containsInteger="1" minValue="21" maxValue="21"/>
    </cacheField>
    <cacheField name="QUILOMBOLA2" numFmtId="3">
      <sharedItems containsString="0" containsBlank="1" containsNumber="1" containsInteger="1" minValue="71" maxValue="1039"/>
    </cacheField>
    <cacheField name="AGRICOLA2" numFmtId="3">
      <sharedItems containsString="0" containsBlank="1" containsNumber="1" containsInteger="1" minValue="49" maxValue="1283"/>
    </cacheField>
    <cacheField name="CLASSE ESPECIAL2" numFmtId="3">
      <sharedItems containsString="0" containsBlank="1" containsNumber="1" containsInteger="1" minValue="0" maxValue="0"/>
    </cacheField>
    <cacheField name="EM PARCIAL" numFmtId="3">
      <sharedItems containsString="0" containsBlank="1" containsNumber="1" containsInteger="1" minValue="8" maxValue="385181"/>
    </cacheField>
    <cacheField name="EM AMPLIADO" numFmtId="3">
      <sharedItems containsString="0" containsBlank="1" containsNumber="1" containsInteger="1" minValue="0" maxValue="0"/>
    </cacheField>
    <cacheField name="EM INTEGRAL" numFmtId="3">
      <sharedItems containsString="0" containsBlank="1" containsNumber="1" containsInteger="1" minValue="1" maxValue="52369"/>
    </cacheField>
    <cacheField name="EJA EM" numFmtId="3">
      <sharedItems containsString="0" containsBlank="1" containsNumber="1" containsInteger="1" minValue="9" maxValue="59708"/>
    </cacheField>
    <cacheField name="EJA - EM SEMIPRESENCIAL" numFmtId="3">
      <sharedItems containsString="0" containsBlank="1" containsNumber="1" containsInteger="1" minValue="54" maxValue="37945"/>
    </cacheField>
    <cacheField name="CONCOMITANTE" numFmtId="3">
      <sharedItems containsString="0" containsBlank="1" containsNumber="1" containsInteger="1" minValue="28" maxValue="28"/>
    </cacheField>
    <cacheField name="SUBSEQUENTE" numFmtId="3">
      <sharedItems containsString="0" containsBlank="1" containsNumber="1" containsInteger="1" minValue="23" maxValue="1709"/>
    </cacheField>
    <cacheField name="TOTAL" numFmtId="3">
      <sharedItems containsSemiMixedTypes="0" containsString="0" containsNumber="1" containsInteger="1" minValue="10" maxValue="715591"/>
    </cacheField>
    <cacheField name="1ª Parcela" numFmtId="44">
      <sharedItems containsSemiMixedTypes="0" containsString="0" containsNumber="1" minValue="0" maxValue="3350541.7599999942"/>
    </cacheField>
    <cacheField name="2ª Parcela" numFmtId="44">
      <sharedItems containsSemiMixedTypes="0" containsString="0" containsNumber="1" minValue="0" maxValue="3350541.7599999942"/>
    </cacheField>
    <cacheField name="3ª Parcela" numFmtId="44">
      <sharedItems containsSemiMixedTypes="0" containsString="0" containsNumber="1" minValue="0" maxValue="3350541.7599999942"/>
    </cacheField>
    <cacheField name="4ª Parcela" numFmtId="44">
      <sharedItems containsSemiMixedTypes="0" containsString="0" containsNumber="1" minValue="0" maxValue="3350541.7599999942"/>
    </cacheField>
    <cacheField name="5ª Parcela" numFmtId="44">
      <sharedItems containsSemiMixedTypes="0" containsString="0" containsNumber="1" minValue="0" maxValue="3350541.7599999942"/>
    </cacheField>
    <cacheField name="6ª Parcela" numFmtId="44">
      <sharedItems containsSemiMixedTypes="0" containsString="0" containsNumber="1" minValue="0" maxValue="3350541.7599999942"/>
    </cacheField>
    <cacheField name="7ª Parcela" numFmtId="44">
      <sharedItems containsSemiMixedTypes="0" containsString="0" containsNumber="1" minValue="0" maxValue="3350541.7599999942"/>
    </cacheField>
    <cacheField name="8ª Parcela" numFmtId="44">
      <sharedItems containsSemiMixedTypes="0" containsString="0" containsNumber="1" minValue="0" maxValue="3350541.7599999942"/>
    </cacheField>
    <cacheField name="9ª Parcela" numFmtId="44">
      <sharedItems containsSemiMixedTypes="0" containsString="0" containsNumber="1" minValue="0" maxValue="3350541.7599999942"/>
    </cacheField>
    <cacheField name="10ª Parcela" numFmtId="44">
      <sharedItems containsSemiMixedTypes="0" containsString="0" containsNumber="1" minValue="0" maxValue="3350541.7599999942"/>
    </cacheField>
    <cacheField name="Total Fundamental_x000a_(10 Parcelas)" numFmtId="44">
      <sharedItems containsSemiMixedTypes="0" containsString="0" containsNumber="1" minValue="0" maxValue="3350541.7599999942"/>
    </cacheField>
    <cacheField name="1ª Parcela2" numFmtId="44">
      <sharedItems containsSemiMixedTypes="0" containsString="0" containsNumber="1" minValue="0" maxValue="9240253.3199999966"/>
    </cacheField>
    <cacheField name="2ª Parcela2" numFmtId="44">
      <sharedItems containsSemiMixedTypes="0" containsString="0" containsNumber="1" minValue="0" maxValue="9240253.3199999966"/>
    </cacheField>
    <cacheField name="3ª Parcela2" numFmtId="44">
      <sharedItems containsSemiMixedTypes="0" containsString="0" containsNumber="1" minValue="0" maxValue="9240253.3199999966"/>
    </cacheField>
    <cacheField name="4ª Parcela2" numFmtId="44">
      <sharedItems containsSemiMixedTypes="0" containsString="0" containsNumber="1" minValue="0" maxValue="9240253.3199999966"/>
    </cacheField>
    <cacheField name="5ª Parcela2" numFmtId="44">
      <sharedItems containsSemiMixedTypes="0" containsString="0" containsNumber="1" minValue="0" maxValue="9240253.3199999966"/>
    </cacheField>
    <cacheField name="6ª Parcela2" numFmtId="44">
      <sharedItems containsSemiMixedTypes="0" containsString="0" containsNumber="1" minValue="0" maxValue="9240253.3199999966"/>
    </cacheField>
    <cacheField name="7ª Parcela2" numFmtId="44">
      <sharedItems containsSemiMixedTypes="0" containsString="0" containsNumber="1" minValue="0" maxValue="9240253.3199999966"/>
    </cacheField>
    <cacheField name="8ª Parcela2" numFmtId="44">
      <sharedItems containsSemiMixedTypes="0" containsString="0" containsNumber="1" minValue="0" maxValue="9240253.3199999966"/>
    </cacheField>
    <cacheField name="9ª Parcela2" numFmtId="44">
      <sharedItems containsSemiMixedTypes="0" containsString="0" containsNumber="1" minValue="0" maxValue="9240253.3199999966"/>
    </cacheField>
    <cacheField name="10ª Parcela2" numFmtId="44">
      <sharedItems containsSemiMixedTypes="0" containsString="0" containsNumber="1" minValue="0" maxValue="9240253.3199999966"/>
    </cacheField>
    <cacheField name="Total Médio_x000a_(10 Parcelas)" numFmtId="44">
      <sharedItems containsSemiMixedTypes="0" containsString="0" containsNumber="1" minValue="0" maxValue="92402533.200000018"/>
    </cacheField>
    <cacheField name="1ª Parcela3" numFmtId="44">
      <sharedItems containsString="0" containsBlank="1" containsNumber="1" minValue="486" maxValue="12590643.079999991"/>
    </cacheField>
    <cacheField name="2ª Parcela3" numFmtId="44">
      <sharedItems containsString="0" containsBlank="1" containsNumber="1" minValue="486" maxValue="12590643.079999991"/>
    </cacheField>
    <cacheField name="3ª Parcela3" numFmtId="44">
      <sharedItems containsString="0" containsBlank="1" containsNumber="1" minValue="486" maxValue="12590643.079999991"/>
    </cacheField>
    <cacheField name="4ª Parcela3" numFmtId="44">
      <sharedItems containsString="0" containsBlank="1" containsNumber="1" minValue="486" maxValue="12590643.079999991"/>
    </cacheField>
    <cacheField name="5ª Parcela3" numFmtId="44">
      <sharedItems containsString="0" containsBlank="1" containsNumber="1" minValue="486" maxValue="12590643.079999991"/>
    </cacheField>
    <cacheField name="6ª Parcela3" numFmtId="44">
      <sharedItems containsString="0" containsBlank="1" containsNumber="1" minValue="486" maxValue="12590643.079999991"/>
    </cacheField>
    <cacheField name="7ª Parcela3" numFmtId="44">
      <sharedItems containsString="0" containsBlank="1" containsNumber="1" minValue="486" maxValue="12590643.079999991"/>
    </cacheField>
    <cacheField name="8ª Parcela3" numFmtId="44">
      <sharedItems containsString="0" containsBlank="1" containsNumber="1" minValue="486" maxValue="12590643.079999991"/>
    </cacheField>
    <cacheField name="9ª Parcela3" numFmtId="44">
      <sharedItems containsString="0" containsBlank="1" containsNumber="1" minValue="486" maxValue="12590643.079999991"/>
    </cacheField>
    <cacheField name="10ª Parcela3" numFmtId="44">
      <sharedItems containsString="0" containsBlank="1" containsNumber="1" minValue="486" maxValue="12590643.079999991"/>
    </cacheField>
    <cacheField name="Total Anual_x000a_(10 Parcelas)" numFmtId="44">
      <sharedItems containsString="0" containsBlank="1" containsNumber="1" minValue="4860" maxValue="125906430.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8">
  <r>
    <n v="33000026"/>
    <x v="0"/>
    <x v="0"/>
    <s v="CE GOVERNADOR ROBERTO SILVEIRA"/>
    <e v="#N/A"/>
    <s v="00.790.936/0001-63"/>
    <s v="0998 - 0000192767"/>
    <n v="10"/>
    <m/>
    <m/>
    <m/>
    <m/>
    <n v="74"/>
    <m/>
    <m/>
    <m/>
    <m/>
    <m/>
    <m/>
    <m/>
    <m/>
    <n v="84"/>
    <m/>
    <m/>
    <n v="38"/>
    <m/>
    <m/>
    <m/>
    <n v="196"/>
    <n v="1728.8"/>
    <n v="1728.8"/>
    <n v="1728.8"/>
    <n v="1728.8"/>
    <n v="1728.8"/>
    <n v="1728.8"/>
    <n v="1728.8"/>
    <n v="1728.8"/>
    <n v="1728.8"/>
    <n v="1728.8"/>
    <n v="1728.8"/>
    <n v="1854.4"/>
    <n v="1854.4"/>
    <n v="1854.4"/>
    <n v="1854.4"/>
    <n v="1854.4"/>
    <n v="1854.4"/>
    <n v="1854.4"/>
    <n v="1854.4"/>
    <n v="1854.4"/>
    <n v="1854.4"/>
    <n v="18544"/>
    <n v="3583.2"/>
    <n v="3583.2"/>
    <n v="3583.2"/>
    <n v="3583.2"/>
    <n v="3583.2"/>
    <n v="3583.2"/>
    <n v="3583.2"/>
    <n v="3583.2"/>
    <n v="3583.2"/>
    <n v="3583.2"/>
    <n v="35832"/>
  </r>
  <r>
    <n v="33000042"/>
    <x v="0"/>
    <x v="0"/>
    <s v="CE PADRE MELLO"/>
    <e v="#N/A"/>
    <s v="00.937.941/0001-56"/>
    <s v="0998 - 0000192732"/>
    <n v="9"/>
    <m/>
    <m/>
    <m/>
    <m/>
    <n v="135"/>
    <m/>
    <m/>
    <m/>
    <m/>
    <m/>
    <m/>
    <m/>
    <m/>
    <n v="119"/>
    <m/>
    <m/>
    <m/>
    <m/>
    <m/>
    <m/>
    <n v="254"/>
    <n v="2595.6"/>
    <n v="2595.6"/>
    <n v="2595.6"/>
    <n v="2595.6"/>
    <n v="2595.6"/>
    <n v="2595.6"/>
    <n v="2595.6"/>
    <n v="2595.6"/>
    <n v="2595.6"/>
    <n v="2595.6"/>
    <n v="2595.6"/>
    <n v="1808.8"/>
    <n v="1808.8"/>
    <n v="1808.8"/>
    <n v="1808.8"/>
    <n v="1808.8"/>
    <n v="1808.8"/>
    <n v="1808.8"/>
    <n v="1808.8"/>
    <n v="1808.8"/>
    <n v="1808.8"/>
    <n v="18087.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4.000000000007"/>
  </r>
  <r>
    <n v="33000115"/>
    <x v="0"/>
    <x v="0"/>
    <s v="CE ALCINDA LOPES PEREIRA PINTO"/>
    <e v="#N/A"/>
    <s v="00.784.591/0001-35"/>
    <s v="0998 - 0000192678"/>
    <n v="4"/>
    <m/>
    <m/>
    <m/>
    <m/>
    <n v="82"/>
    <m/>
    <m/>
    <m/>
    <m/>
    <m/>
    <m/>
    <m/>
    <m/>
    <n v="32"/>
    <m/>
    <n v="10"/>
    <m/>
    <m/>
    <m/>
    <m/>
    <n v="124"/>
    <n v="1488"/>
    <n v="1488"/>
    <n v="1488"/>
    <n v="1488"/>
    <n v="1488"/>
    <n v="1488"/>
    <n v="1488"/>
    <n v="1488"/>
    <n v="1488"/>
    <n v="1488"/>
    <n v="1488"/>
    <n v="926.4"/>
    <n v="926.4"/>
    <n v="926.4"/>
    <n v="926.4"/>
    <n v="926.4"/>
    <n v="926.4"/>
    <n v="926.4"/>
    <n v="926.4"/>
    <n v="926.4"/>
    <n v="926.4"/>
    <n v="9263.9999999999982"/>
    <n v="2414.4"/>
    <n v="2414.4"/>
    <n v="2414.4"/>
    <n v="2414.4"/>
    <n v="2414.4"/>
    <n v="2414.4"/>
    <n v="2414.4"/>
    <n v="2414.4"/>
    <n v="2414.4"/>
    <n v="2414.4"/>
    <n v="24144.000000000004"/>
  </r>
  <r>
    <n v="33000158"/>
    <x v="0"/>
    <x v="0"/>
    <s v="CE EUCLIDES FELICIANO TARDIN"/>
    <e v="#N/A"/>
    <s v="00.770.692/0001-57"/>
    <s v="0998 - 0000192694"/>
    <n v="13"/>
    <m/>
    <m/>
    <m/>
    <m/>
    <n v="420"/>
    <m/>
    <m/>
    <m/>
    <m/>
    <m/>
    <m/>
    <m/>
    <m/>
    <n v="199"/>
    <m/>
    <n v="53"/>
    <m/>
    <m/>
    <m/>
    <m/>
    <n v="672"/>
    <n v="7169.2"/>
    <n v="7169.2"/>
    <n v="7169.2"/>
    <n v="7169.2"/>
    <n v="7169.2"/>
    <n v="7169.2"/>
    <n v="7169.2"/>
    <n v="7169.2"/>
    <n v="7169.2"/>
    <n v="7169.2"/>
    <n v="7169.2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8.000000000022"/>
    <n v="12526"/>
    <n v="12526"/>
    <n v="12526"/>
    <n v="12526"/>
    <n v="12526"/>
    <n v="12526"/>
    <n v="12526"/>
    <n v="12526"/>
    <n v="12526"/>
    <n v="12526"/>
    <n v="125260"/>
  </r>
  <r>
    <n v="33000360"/>
    <x v="0"/>
    <x v="0"/>
    <s v="IE EBER TEIXEIRA DE FIGUEIREDO"/>
    <e v="#N/A"/>
    <s v="00.770.688/0001-99"/>
    <s v="0998 - 0000192724"/>
    <n v="23"/>
    <m/>
    <m/>
    <m/>
    <m/>
    <n v="350"/>
    <m/>
    <m/>
    <m/>
    <m/>
    <m/>
    <m/>
    <m/>
    <m/>
    <n v="324"/>
    <m/>
    <n v="82"/>
    <m/>
    <m/>
    <m/>
    <m/>
    <n v="756"/>
    <n v="6709.2"/>
    <n v="6709.2"/>
    <n v="6709.2"/>
    <n v="6709.2"/>
    <n v="6709.2"/>
    <n v="6709.2"/>
    <n v="6709.2"/>
    <n v="6709.2"/>
    <n v="6709.2"/>
    <n v="6709.2"/>
    <n v="6709.2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8.000000000015"/>
    <n v="15242"/>
    <n v="15242"/>
    <n v="15242"/>
    <n v="15242"/>
    <n v="15242"/>
    <n v="15242"/>
    <n v="15242"/>
    <n v="15242"/>
    <n v="15242"/>
    <n v="15242"/>
    <n v="152420"/>
  </r>
  <r>
    <n v="33000662"/>
    <x v="0"/>
    <x v="0"/>
    <s v="CE MARCILIO DIAS"/>
    <e v="#N/A"/>
    <s v="00.790.935/0001-19"/>
    <s v="0998 - 0000192597"/>
    <n v="4"/>
    <m/>
    <m/>
    <m/>
    <m/>
    <n v="71"/>
    <m/>
    <m/>
    <m/>
    <m/>
    <m/>
    <m/>
    <m/>
    <m/>
    <n v="24"/>
    <m/>
    <n v="6"/>
    <m/>
    <m/>
    <m/>
    <m/>
    <n v="101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8.0000000000009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6"/>
  </r>
  <r>
    <n v="33000670"/>
    <x v="0"/>
    <x v="0"/>
    <s v="CE MARIA DA CONCEICAO PEREIRA PINTO"/>
    <e v="#N/A"/>
    <s v="00.786.604/0001-05"/>
    <s v="0998 - 0000192716"/>
    <n v="2"/>
    <m/>
    <m/>
    <m/>
    <m/>
    <n v="53"/>
    <m/>
    <m/>
    <m/>
    <m/>
    <m/>
    <m/>
    <m/>
    <m/>
    <n v="29"/>
    <m/>
    <m/>
    <m/>
    <m/>
    <m/>
    <m/>
    <n v="82"/>
    <n v="926.4"/>
    <n v="926.4"/>
    <n v="926.4"/>
    <n v="926.4"/>
    <n v="926.4"/>
    <n v="926.4"/>
    <n v="926.4"/>
    <n v="926.4"/>
    <n v="926.4"/>
    <n v="926.4"/>
    <n v="926.4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8.0000000000009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2"/>
  </r>
  <r>
    <n v="33001014"/>
    <x v="0"/>
    <x v="1"/>
    <s v="CIEP 141 VEREADOR SAID TANUS JOSE"/>
    <e v="#N/A"/>
    <s v="00.803.369/0001-32"/>
    <s v="0863 - 0005511836"/>
    <n v="8"/>
    <m/>
    <m/>
    <m/>
    <m/>
    <n v="205"/>
    <m/>
    <n v="50"/>
    <m/>
    <m/>
    <m/>
    <m/>
    <m/>
    <m/>
    <n v="85"/>
    <m/>
    <n v="92"/>
    <m/>
    <m/>
    <m/>
    <m/>
    <n v="432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340"/>
    <n v="5340"/>
    <n v="5340"/>
    <n v="5340"/>
    <n v="5340"/>
    <n v="5340"/>
    <n v="5340"/>
    <n v="5340"/>
    <n v="5340"/>
    <n v="5340"/>
    <n v="53400"/>
    <n v="11139.2"/>
    <n v="11139.2"/>
    <n v="11139.2"/>
    <n v="11139.2"/>
    <n v="11139.2"/>
    <n v="11139.2"/>
    <n v="11139.2"/>
    <n v="11139.2"/>
    <n v="11139.2"/>
    <n v="11139.2"/>
    <n v="111391.99999999999"/>
  </r>
  <r>
    <n v="33001022"/>
    <x v="0"/>
    <x v="1"/>
    <s v="CE JOAO GUIMARAES"/>
    <e v="#N/A"/>
    <s v="00.803.373/0001-09"/>
    <s v="0863 - 0005511801"/>
    <n v="4"/>
    <m/>
    <m/>
    <m/>
    <m/>
    <m/>
    <m/>
    <m/>
    <m/>
    <m/>
    <m/>
    <m/>
    <m/>
    <m/>
    <n v="148"/>
    <m/>
    <m/>
    <n v="58"/>
    <m/>
    <m/>
    <m/>
    <n v="206"/>
    <n v="241.6"/>
    <n v="241.6"/>
    <n v="241.6"/>
    <n v="241.6"/>
    <n v="241.6"/>
    <n v="241.6"/>
    <n v="241.6"/>
    <n v="241.6"/>
    <n v="241.6"/>
    <n v="241.6"/>
    <n v="241.6"/>
    <n v="3131.2"/>
    <n v="3131.2"/>
    <n v="3131.2"/>
    <n v="3131.2"/>
    <n v="3131.2"/>
    <n v="3131.2"/>
    <n v="3131.2"/>
    <n v="3131.2"/>
    <n v="3131.2"/>
    <n v="3131.2"/>
    <n v="31312.000000000004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8"/>
  </r>
  <r>
    <n v="33001278"/>
    <x v="0"/>
    <x v="2"/>
    <s v="CE AGRICOLA PROFESSOR LUIZ PAULO RODRIGUES"/>
    <e v="#N/A"/>
    <s v="00.778.887/0001-43"/>
    <s v="6777 - 0000000841"/>
    <n v="3"/>
    <m/>
    <m/>
    <m/>
    <m/>
    <m/>
    <m/>
    <m/>
    <m/>
    <m/>
    <m/>
    <m/>
    <n v="49"/>
    <m/>
    <m/>
    <m/>
    <m/>
    <m/>
    <m/>
    <m/>
    <m/>
    <n v="4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283"/>
    <n v="3283"/>
    <n v="3283"/>
    <n v="3283"/>
    <n v="3283"/>
    <n v="3283"/>
    <n v="3283"/>
    <n v="3283"/>
    <n v="3283"/>
    <n v="3283"/>
    <n v="32830"/>
    <n v="3464.2"/>
    <n v="3464.2"/>
    <n v="3464.2"/>
    <n v="3464.2"/>
    <n v="3464.2"/>
    <n v="3464.2"/>
    <n v="3464.2"/>
    <n v="3464.2"/>
    <n v="3464.2"/>
    <n v="3464.2"/>
    <n v="34642"/>
  </r>
  <r>
    <n v="33001286"/>
    <x v="0"/>
    <x v="2"/>
    <s v="CE DEZ DE MAIO"/>
    <e v="#N/A"/>
    <s v="29.626.256/0001-90"/>
    <s v="6777 - 0000000426"/>
    <n v="24"/>
    <m/>
    <m/>
    <m/>
    <m/>
    <n v="284"/>
    <m/>
    <m/>
    <m/>
    <m/>
    <m/>
    <m/>
    <m/>
    <m/>
    <n v="335"/>
    <m/>
    <n v="42"/>
    <n v="68"/>
    <m/>
    <m/>
    <m/>
    <n v="729"/>
    <n v="5766.4"/>
    <n v="5766.4"/>
    <n v="5766.4"/>
    <n v="5766.4"/>
    <n v="5766.4"/>
    <n v="5766.4"/>
    <n v="5766.4"/>
    <n v="5766.4"/>
    <n v="5766.4"/>
    <n v="5766.4"/>
    <n v="5766.4"/>
    <n v="7973.6"/>
    <n v="7973.6"/>
    <n v="7973.6"/>
    <n v="7973.6"/>
    <n v="7973.6"/>
    <n v="7973.6"/>
    <n v="7973.6"/>
    <n v="7973.6"/>
    <n v="7973.6"/>
    <n v="7973.6"/>
    <n v="79736"/>
    <n v="13740"/>
    <n v="13740"/>
    <n v="13740"/>
    <n v="13740"/>
    <n v="13740"/>
    <n v="13740"/>
    <n v="13740"/>
    <n v="13740"/>
    <n v="13740"/>
    <n v="13740"/>
    <n v="137400"/>
  </r>
  <r>
    <n v="33001294"/>
    <x v="0"/>
    <x v="2"/>
    <s v="CE BUARQUE DE NAZARETH"/>
    <e v="#N/A"/>
    <s v="30.403.836/0001-06"/>
    <s v="0587 - 0000766305"/>
    <n v="9"/>
    <m/>
    <m/>
    <m/>
    <m/>
    <n v="221"/>
    <m/>
    <m/>
    <m/>
    <m/>
    <m/>
    <m/>
    <m/>
    <m/>
    <n v="181"/>
    <m/>
    <n v="14"/>
    <n v="53"/>
    <m/>
    <m/>
    <m/>
    <n v="469"/>
    <n v="3902.8"/>
    <n v="3902.8"/>
    <n v="3902.8"/>
    <n v="3902.8"/>
    <n v="3902.8"/>
    <n v="3902.8"/>
    <n v="3902.8"/>
    <n v="3902.8"/>
    <n v="3902.8"/>
    <n v="3902.8"/>
    <n v="3902.8"/>
    <n v="4172.8"/>
    <n v="4172.8"/>
    <n v="4172.8"/>
    <n v="4172.8"/>
    <n v="4172.8"/>
    <n v="4172.8"/>
    <n v="4172.8"/>
    <n v="4172.8"/>
    <n v="4172.8"/>
    <n v="4172.8"/>
    <n v="41728.000000000007"/>
    <n v="8075.6"/>
    <n v="8075.6"/>
    <n v="8075.6"/>
    <n v="8075.6"/>
    <n v="8075.6"/>
    <n v="8075.6"/>
    <n v="8075.6"/>
    <n v="8075.6"/>
    <n v="8075.6"/>
    <n v="8075.6"/>
    <n v="80756"/>
  </r>
  <r>
    <n v="33001316"/>
    <x v="0"/>
    <x v="2"/>
    <s v="CE LUIZ FERRAZ"/>
    <e v="#N/A"/>
    <s v="00.764.962/0001-17"/>
    <s v="0587 - 0000764060"/>
    <n v="6"/>
    <m/>
    <m/>
    <m/>
    <m/>
    <n v="259"/>
    <m/>
    <m/>
    <m/>
    <m/>
    <m/>
    <m/>
    <m/>
    <m/>
    <n v="209"/>
    <m/>
    <n v="4"/>
    <m/>
    <m/>
    <m/>
    <m/>
    <n v="472"/>
    <n v="4299.2"/>
    <n v="4299.2"/>
    <n v="4299.2"/>
    <n v="4299.2"/>
    <n v="4299.2"/>
    <n v="4299.2"/>
    <n v="4299.2"/>
    <n v="4299.2"/>
    <n v="4299.2"/>
    <n v="4299.2"/>
    <n v="4299.2"/>
    <n v="3352.8"/>
    <n v="3352.8"/>
    <n v="3352.8"/>
    <n v="3352.8"/>
    <n v="3352.8"/>
    <n v="3352.8"/>
    <n v="3352.8"/>
    <n v="3352.8"/>
    <n v="3352.8"/>
    <n v="3352.8"/>
    <n v="33528"/>
    <n v="7652"/>
    <n v="7652"/>
    <n v="7652"/>
    <n v="7652"/>
    <n v="7652"/>
    <n v="7652"/>
    <n v="7652"/>
    <n v="7652"/>
    <n v="7652"/>
    <n v="7652"/>
    <n v="76520"/>
  </r>
  <r>
    <n v="33001332"/>
    <x v="0"/>
    <x v="2"/>
    <s v="CE ROMUALDO MONTEIRO DE BARROS"/>
    <e v="#N/A"/>
    <s v="30.393.375/0001-20"/>
    <s v="0587 - 0000766208"/>
    <n v="15"/>
    <m/>
    <m/>
    <m/>
    <m/>
    <n v="140"/>
    <m/>
    <m/>
    <m/>
    <m/>
    <m/>
    <m/>
    <m/>
    <m/>
    <n v="80"/>
    <m/>
    <n v="41"/>
    <m/>
    <m/>
    <m/>
    <m/>
    <n v="261"/>
    <n v="3034"/>
    <n v="3034"/>
    <n v="3034"/>
    <n v="3034"/>
    <n v="3034"/>
    <n v="3034"/>
    <n v="3034"/>
    <n v="3034"/>
    <n v="3034"/>
    <n v="3034"/>
    <n v="3034"/>
    <n v="3020"/>
    <n v="3020"/>
    <n v="3020"/>
    <n v="3020"/>
    <n v="3020"/>
    <n v="3020"/>
    <n v="3020"/>
    <n v="3020"/>
    <n v="3020"/>
    <n v="3020"/>
    <n v="30200"/>
    <n v="6054"/>
    <n v="6054"/>
    <n v="6054"/>
    <n v="6054"/>
    <n v="6054"/>
    <n v="6054"/>
    <n v="6054"/>
    <n v="6054"/>
    <n v="6054"/>
    <n v="6054"/>
    <n v="60540"/>
  </r>
  <r>
    <n v="33001359"/>
    <x v="0"/>
    <x v="2"/>
    <s v="CE ROTARY"/>
    <e v="#N/A"/>
    <s v="31.508.898/0001-37"/>
    <s v="6777 - 0000000884"/>
    <n v="3"/>
    <m/>
    <m/>
    <m/>
    <m/>
    <m/>
    <m/>
    <m/>
    <m/>
    <m/>
    <m/>
    <m/>
    <m/>
    <m/>
    <n v="106"/>
    <m/>
    <n v="3"/>
    <m/>
    <m/>
    <m/>
    <m/>
    <n v="1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2.000000000004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4"/>
  </r>
  <r>
    <n v="33001456"/>
    <x v="0"/>
    <x v="2"/>
    <s v="CE CHEQUER JORGE"/>
    <e v="#N/A"/>
    <s v="30.403.794/0001-03"/>
    <s v="6777 - 0000000752"/>
    <n v="9"/>
    <m/>
    <m/>
    <m/>
    <m/>
    <m/>
    <m/>
    <m/>
    <n v="29"/>
    <m/>
    <m/>
    <m/>
    <m/>
    <m/>
    <n v="220"/>
    <m/>
    <n v="80"/>
    <n v="50"/>
    <m/>
    <m/>
    <m/>
    <n v="379"/>
    <n v="984.4"/>
    <n v="984.4"/>
    <n v="984.4"/>
    <n v="984.4"/>
    <n v="984.4"/>
    <n v="984.4"/>
    <n v="984.4"/>
    <n v="984.4"/>
    <n v="984.4"/>
    <n v="984.4"/>
    <n v="984.4"/>
    <n v="7624"/>
    <n v="7624"/>
    <n v="7624"/>
    <n v="7624"/>
    <n v="7624"/>
    <n v="7624"/>
    <n v="7624"/>
    <n v="7624"/>
    <n v="7624"/>
    <n v="7624"/>
    <n v="76240"/>
    <n v="8608.4"/>
    <n v="8608.4"/>
    <n v="8608.4"/>
    <n v="8608.4"/>
    <n v="8608.4"/>
    <n v="8608.4"/>
    <n v="8608.4"/>
    <n v="8608.4"/>
    <n v="8608.4"/>
    <n v="8608.4"/>
    <n v="86083.999999999985"/>
  </r>
  <r>
    <n v="33001650"/>
    <x v="0"/>
    <x v="2"/>
    <s v="CE LIONS CLUBE DE ITAPERUNA"/>
    <e v="#N/A"/>
    <s v="30.407.878/0001-07"/>
    <s v="0587 - 0000764817"/>
    <n v="15"/>
    <m/>
    <m/>
    <m/>
    <m/>
    <m/>
    <m/>
    <m/>
    <m/>
    <m/>
    <m/>
    <m/>
    <m/>
    <m/>
    <n v="89"/>
    <m/>
    <n v="79"/>
    <n v="50"/>
    <m/>
    <m/>
    <m/>
    <n v="218"/>
    <n v="906"/>
    <n v="906"/>
    <n v="906"/>
    <n v="906"/>
    <n v="906"/>
    <n v="906"/>
    <n v="906"/>
    <n v="906"/>
    <n v="906"/>
    <n v="906"/>
    <n v="906"/>
    <n v="5588.8"/>
    <n v="5588.8"/>
    <n v="5588.8"/>
    <n v="5588.8"/>
    <n v="5588.8"/>
    <n v="5588.8"/>
    <n v="5588.8"/>
    <n v="5588.8"/>
    <n v="5588.8"/>
    <n v="5588.8"/>
    <n v="55888.000000000015"/>
    <n v="6494.8"/>
    <n v="6494.8"/>
    <n v="6494.8"/>
    <n v="6494.8"/>
    <n v="6494.8"/>
    <n v="6494.8"/>
    <n v="6494.8"/>
    <n v="6494.8"/>
    <n v="6494.8"/>
    <n v="6494.8"/>
    <n v="64948.000000000015"/>
  </r>
  <r>
    <n v="33002126"/>
    <x v="0"/>
    <x v="2"/>
    <s v="CE SENADOR SA TINOCO"/>
    <e v="#N/A"/>
    <s v="00.774.568/0001-60"/>
    <s v="0587 - 0000764833"/>
    <n v="9"/>
    <m/>
    <m/>
    <m/>
    <m/>
    <n v="142"/>
    <m/>
    <m/>
    <m/>
    <m/>
    <m/>
    <m/>
    <m/>
    <m/>
    <n v="103"/>
    <m/>
    <m/>
    <m/>
    <m/>
    <m/>
    <m/>
    <n v="245"/>
    <n v="2702"/>
    <n v="2702"/>
    <n v="2702"/>
    <n v="2702"/>
    <n v="2702"/>
    <n v="2702"/>
    <n v="2702"/>
    <n v="2702"/>
    <n v="2702"/>
    <n v="2702"/>
    <n v="2702"/>
    <n v="1565.6"/>
    <n v="1565.6"/>
    <n v="1565.6"/>
    <n v="1565.6"/>
    <n v="1565.6"/>
    <n v="1565.6"/>
    <n v="1565.6"/>
    <n v="1565.6"/>
    <n v="1565.6"/>
    <n v="1565.6"/>
    <n v="15656.000000000002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5.999999999993"/>
  </r>
  <r>
    <n v="33002258"/>
    <x v="0"/>
    <x v="2"/>
    <s v="CE NICOLAO BASTOS FILHO"/>
    <e v="#N/A"/>
    <s v="00.793.899/0001-47"/>
    <s v="6780 - 0000001791"/>
    <n v="11"/>
    <m/>
    <m/>
    <m/>
    <m/>
    <n v="150"/>
    <m/>
    <m/>
    <m/>
    <m/>
    <m/>
    <m/>
    <m/>
    <m/>
    <m/>
    <m/>
    <n v="70"/>
    <n v="53"/>
    <m/>
    <m/>
    <m/>
    <n v="273"/>
    <n v="2944.4"/>
    <n v="2944.4"/>
    <n v="2944.4"/>
    <n v="2944.4"/>
    <n v="2944.4"/>
    <n v="2944.4"/>
    <n v="2944.4"/>
    <n v="2944.4"/>
    <n v="2944.4"/>
    <n v="2944.4"/>
    <n v="2944.4"/>
    <n v="3885.6"/>
    <n v="3885.6"/>
    <n v="3885.6"/>
    <n v="3885.6"/>
    <n v="3885.6"/>
    <n v="3885.6"/>
    <n v="3885.6"/>
    <n v="3885.6"/>
    <n v="3885.6"/>
    <n v="3885.6"/>
    <n v="38855.999999999993"/>
    <n v="6830"/>
    <n v="6830"/>
    <n v="6830"/>
    <n v="6830"/>
    <n v="6830"/>
    <n v="6830"/>
    <n v="6830"/>
    <n v="6830"/>
    <n v="6830"/>
    <n v="6830"/>
    <n v="68300"/>
  </r>
  <r>
    <n v="33002312"/>
    <x v="0"/>
    <x v="2"/>
    <s v="CE DOUTOR JOSE BASTOS FRANCA"/>
    <e v="#N/A"/>
    <s v="00.789.897/0001-84"/>
    <s v="0587 - 0000764043"/>
    <n v="10"/>
    <m/>
    <m/>
    <m/>
    <m/>
    <n v="170"/>
    <m/>
    <m/>
    <m/>
    <m/>
    <m/>
    <m/>
    <m/>
    <m/>
    <n v="111"/>
    <m/>
    <m/>
    <m/>
    <m/>
    <m/>
    <m/>
    <n v="281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1687.2"/>
    <n v="1687.2"/>
    <n v="1687.2"/>
    <n v="1687.2"/>
    <n v="1687.2"/>
    <n v="1687.2"/>
    <n v="1687.2"/>
    <n v="1687.2"/>
    <n v="1687.2"/>
    <n v="1687.2"/>
    <n v="16872.000000000004"/>
    <n v="4875.2"/>
    <n v="4875.2"/>
    <n v="4875.2"/>
    <n v="4875.2"/>
    <n v="4875.2"/>
    <n v="4875.2"/>
    <n v="4875.2"/>
    <n v="4875.2"/>
    <n v="4875.2"/>
    <n v="4875.2"/>
    <n v="48751.999999999993"/>
  </r>
  <r>
    <n v="33002614"/>
    <x v="0"/>
    <x v="2"/>
    <s v="CE ETELVINA ALVES DA SILVA"/>
    <e v="#N/A"/>
    <s v="00.764.972/0001-52"/>
    <s v="0587 - 0000766100"/>
    <n v="11"/>
    <m/>
    <m/>
    <m/>
    <m/>
    <n v="113"/>
    <m/>
    <m/>
    <m/>
    <m/>
    <m/>
    <m/>
    <m/>
    <m/>
    <n v="68"/>
    <m/>
    <m/>
    <m/>
    <m/>
    <m/>
    <m/>
    <n v="181"/>
    <n v="2382"/>
    <n v="2382"/>
    <n v="2382"/>
    <n v="2382"/>
    <n v="2382"/>
    <n v="2382"/>
    <n v="2382"/>
    <n v="2382"/>
    <n v="2382"/>
    <n v="2382"/>
    <n v="2382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6.000000000002"/>
    <n v="3415.6"/>
    <n v="3415.6"/>
    <n v="3415.6"/>
    <n v="3415.6"/>
    <n v="3415.6"/>
    <n v="3415.6"/>
    <n v="3415.6"/>
    <n v="3415.6"/>
    <n v="3415.6"/>
    <n v="3415.6"/>
    <n v="34155.999999999993"/>
  </r>
  <r>
    <n v="33002827"/>
    <x v="0"/>
    <x v="2"/>
    <s v="CE JOSE GARCIA DE FREITAS"/>
    <e v="#N/A"/>
    <s v="30.407.605/0001-62"/>
    <s v="0587 - 0000764825"/>
    <n v="7"/>
    <m/>
    <m/>
    <m/>
    <m/>
    <n v="109"/>
    <m/>
    <m/>
    <m/>
    <m/>
    <m/>
    <m/>
    <m/>
    <m/>
    <m/>
    <m/>
    <n v="88"/>
    <m/>
    <m/>
    <m/>
    <m/>
    <n v="197"/>
    <n v="2079.6"/>
    <n v="2079.6"/>
    <n v="2079.6"/>
    <n v="2079.6"/>
    <n v="2079.6"/>
    <n v="2079.6"/>
    <n v="2079.6"/>
    <n v="2079.6"/>
    <n v="2079.6"/>
    <n v="2079.6"/>
    <n v="2079.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5951.6"/>
    <n v="5951.6"/>
    <n v="5951.6"/>
    <n v="5951.6"/>
    <n v="5951.6"/>
    <n v="5951.6"/>
    <n v="5951.6"/>
    <n v="5951.6"/>
    <n v="5951.6"/>
    <n v="5951.6"/>
    <n v="59515.999999999993"/>
  </r>
  <r>
    <n v="33003386"/>
    <x v="0"/>
    <x v="3"/>
    <s v="CIEP 468 OLGA THURLER MENDONCA DA FONSECA"/>
    <e v="#N/A"/>
    <s v="01.871.933/0001-17"/>
    <s v="0587 - 2501201"/>
    <n v="4"/>
    <m/>
    <m/>
    <m/>
    <m/>
    <n v="78"/>
    <m/>
    <n v="10"/>
    <m/>
    <m/>
    <m/>
    <m/>
    <m/>
    <m/>
    <n v="46"/>
    <m/>
    <n v="55"/>
    <m/>
    <m/>
    <m/>
    <m/>
    <n v="189"/>
    <n v="1867.2"/>
    <n v="1867.2"/>
    <n v="1867.2"/>
    <n v="1867.2"/>
    <n v="1867.2"/>
    <n v="1867.2"/>
    <n v="1867.2"/>
    <n v="1867.2"/>
    <n v="1867.2"/>
    <n v="1867.2"/>
    <n v="1867.2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2.000000000004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4.000000000007"/>
  </r>
  <r>
    <n v="33003394"/>
    <x v="0"/>
    <x v="3"/>
    <s v="CE FLAVIO RIBEIRO DE REZENDE"/>
    <e v="#N/A"/>
    <s v="01.111.486/0001-06"/>
    <s v="0587 - 2501309"/>
    <n v="17"/>
    <m/>
    <m/>
    <m/>
    <m/>
    <n v="136"/>
    <m/>
    <m/>
    <m/>
    <m/>
    <m/>
    <m/>
    <m/>
    <m/>
    <n v="110"/>
    <m/>
    <n v="53"/>
    <m/>
    <m/>
    <m/>
    <m/>
    <n v="299"/>
    <n v="3094"/>
    <n v="3094"/>
    <n v="3094"/>
    <n v="3094"/>
    <n v="3094"/>
    <n v="3094"/>
    <n v="3094"/>
    <n v="3094"/>
    <n v="3094"/>
    <n v="3094"/>
    <n v="3094"/>
    <n v="4004"/>
    <n v="4004"/>
    <n v="4004"/>
    <n v="4004"/>
    <n v="4004"/>
    <n v="4004"/>
    <n v="4004"/>
    <n v="4004"/>
    <n v="4004"/>
    <n v="4004"/>
    <n v="40040"/>
    <n v="7098"/>
    <n v="7098"/>
    <n v="7098"/>
    <n v="7098"/>
    <n v="7098"/>
    <n v="7098"/>
    <n v="7098"/>
    <n v="7098"/>
    <n v="7098"/>
    <n v="7098"/>
    <n v="70980"/>
  </r>
  <r>
    <n v="33003424"/>
    <x v="0"/>
    <x v="3"/>
    <s v="CE FRANCISCO PORTELLA"/>
    <e v="#N/A"/>
    <s v="00.937.922/0001-20"/>
    <s v="0587 - 2501260"/>
    <n v="3"/>
    <m/>
    <m/>
    <m/>
    <m/>
    <n v="163"/>
    <m/>
    <m/>
    <m/>
    <m/>
    <m/>
    <m/>
    <m/>
    <m/>
    <n v="108"/>
    <m/>
    <n v="38"/>
    <m/>
    <m/>
    <m/>
    <m/>
    <n v="309"/>
    <n v="2658.8"/>
    <n v="2658.8"/>
    <n v="2658.8"/>
    <n v="2658.8"/>
    <n v="2658.8"/>
    <n v="2658.8"/>
    <n v="2658.8"/>
    <n v="2658.8"/>
    <n v="2658.8"/>
    <n v="2658.8"/>
    <n v="2658.8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4.000000000007"/>
  </r>
  <r>
    <n v="33003858"/>
    <x v="0"/>
    <x v="4"/>
    <s v="CE JOSE DE LANNES DANTAS BRANDAO"/>
    <e v="#N/A"/>
    <s v="00.942.017/0001-68"/>
    <s v="0587 - 02701537"/>
    <n v="17"/>
    <m/>
    <m/>
    <m/>
    <m/>
    <n v="119"/>
    <m/>
    <m/>
    <m/>
    <m/>
    <m/>
    <m/>
    <m/>
    <m/>
    <n v="104"/>
    <m/>
    <n v="20"/>
    <n v="41"/>
    <m/>
    <m/>
    <m/>
    <n v="284"/>
    <n v="2835.6"/>
    <n v="2835.6"/>
    <n v="2835.6"/>
    <n v="2835.6"/>
    <n v="2835.6"/>
    <n v="2835.6"/>
    <n v="2835.6"/>
    <n v="2835.6"/>
    <n v="2835.6"/>
    <n v="2835.6"/>
    <n v="2835.6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0.000000000004"/>
    <n v="5919.6"/>
    <n v="5919.6"/>
    <n v="5919.6"/>
    <n v="5919.6"/>
    <n v="5919.6"/>
    <n v="5919.6"/>
    <n v="5919.6"/>
    <n v="5919.6"/>
    <n v="5919.6"/>
    <n v="5919.6"/>
    <n v="59195.999999999993"/>
  </r>
  <r>
    <n v="33004129"/>
    <x v="0"/>
    <x v="4"/>
    <s v="CE GERALDINO SILVA"/>
    <e v="#N/A"/>
    <s v="00.920.146/0001-55"/>
    <s v="0587 - 02701472"/>
    <n v="4"/>
    <m/>
    <m/>
    <m/>
    <m/>
    <n v="39"/>
    <m/>
    <m/>
    <m/>
    <m/>
    <m/>
    <m/>
    <m/>
    <m/>
    <n v="27"/>
    <m/>
    <m/>
    <m/>
    <m/>
    <m/>
    <m/>
    <n v="66"/>
    <n v="834.4"/>
    <n v="834.4"/>
    <n v="834.4"/>
    <n v="834.4"/>
    <n v="834.4"/>
    <n v="834.4"/>
    <n v="834.4"/>
    <n v="834.4"/>
    <n v="834.4"/>
    <n v="834.4"/>
    <n v="834.4"/>
    <n v="410.4"/>
    <n v="410.4"/>
    <n v="410.4"/>
    <n v="410.4"/>
    <n v="410.4"/>
    <n v="410.4"/>
    <n v="410.4"/>
    <n v="410.4"/>
    <n v="410.4"/>
    <n v="410.4"/>
    <n v="4104"/>
    <n v="1244.8"/>
    <n v="1244.8"/>
    <n v="1244.8"/>
    <n v="1244.8"/>
    <n v="1244.8"/>
    <n v="1244.8"/>
    <n v="1244.8"/>
    <n v="1244.8"/>
    <n v="1244.8"/>
    <n v="1244.8"/>
    <n v="12447.999999999998"/>
  </r>
  <r>
    <n v="33004226"/>
    <x v="0"/>
    <x v="4"/>
    <s v="CE DEPUTADO CARLOS PINTO FILHO"/>
    <e v="#N/A"/>
    <s v="01.118.608/0001-88"/>
    <s v="0587 - 02701480"/>
    <n v="12"/>
    <m/>
    <m/>
    <m/>
    <m/>
    <n v="156"/>
    <m/>
    <m/>
    <m/>
    <m/>
    <m/>
    <m/>
    <m/>
    <m/>
    <n v="93"/>
    <m/>
    <n v="38"/>
    <m/>
    <m/>
    <m/>
    <m/>
    <n v="287"/>
    <n v="3096"/>
    <n v="3096"/>
    <n v="3096"/>
    <n v="3096"/>
    <n v="3096"/>
    <n v="3096"/>
    <n v="3096"/>
    <n v="3096"/>
    <n v="3096"/>
    <n v="3096"/>
    <n v="3096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6"/>
    <n v="6181.6"/>
    <n v="6181.6"/>
    <n v="6181.6"/>
    <n v="6181.6"/>
    <n v="6181.6"/>
    <n v="6181.6"/>
    <n v="6181.6"/>
    <n v="6181.6"/>
    <n v="6181.6"/>
    <n v="6181.6"/>
    <n v="61815.999999999993"/>
  </r>
  <r>
    <n v="33004447"/>
    <x v="0"/>
    <x v="5"/>
    <s v="CIEP DOUTOR MIGUEL COUTO FILHO"/>
    <e v="#N/A"/>
    <s v="00.778.889/0001-32"/>
    <s v="0587 - 1701223"/>
    <n v="21"/>
    <m/>
    <m/>
    <m/>
    <m/>
    <n v="285"/>
    <m/>
    <m/>
    <m/>
    <m/>
    <m/>
    <m/>
    <m/>
    <m/>
    <n v="278"/>
    <m/>
    <n v="112"/>
    <n v="42"/>
    <m/>
    <m/>
    <m/>
    <n v="717"/>
    <n v="5600.4"/>
    <n v="5600.4"/>
    <n v="5600.4"/>
    <n v="5600.4"/>
    <n v="5600.4"/>
    <n v="5600.4"/>
    <n v="5600.4"/>
    <n v="5600.4"/>
    <n v="5600.4"/>
    <n v="5600.4"/>
    <n v="5600.4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0.000000000015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3.99999999997"/>
  </r>
  <r>
    <n v="33004749"/>
    <x v="0"/>
    <x v="6"/>
    <s v="CE LOURENCA GUIMARAES"/>
    <e v="#N/A"/>
    <s v="00.710.669/0001-77"/>
    <s v="6753 - 0000000787"/>
    <n v="16"/>
    <m/>
    <m/>
    <m/>
    <m/>
    <n v="102"/>
    <m/>
    <m/>
    <m/>
    <m/>
    <m/>
    <m/>
    <m/>
    <m/>
    <n v="151"/>
    <m/>
    <n v="39"/>
    <n v="29"/>
    <m/>
    <m/>
    <m/>
    <n v="321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4452"/>
    <n v="4452"/>
    <n v="4452"/>
    <n v="4452"/>
    <n v="4452"/>
    <n v="4452"/>
    <n v="4452"/>
    <n v="4452"/>
    <n v="4452"/>
    <n v="4452"/>
    <n v="44520"/>
    <n v="6968.8"/>
    <n v="6968.8"/>
    <n v="6968.8"/>
    <n v="6968.8"/>
    <n v="6968.8"/>
    <n v="6968.8"/>
    <n v="6968.8"/>
    <n v="6968.8"/>
    <n v="6968.8"/>
    <n v="6968.8"/>
    <n v="69688.000000000015"/>
  </r>
  <r>
    <n v="33004927"/>
    <x v="0"/>
    <x v="7"/>
    <s v="CIEP 276 ERNESTO PAIVA"/>
    <e v="#N/A"/>
    <s v="00.684.655/0001-26"/>
    <s v="6758 - 01589"/>
    <n v="10"/>
    <m/>
    <m/>
    <m/>
    <m/>
    <m/>
    <m/>
    <m/>
    <m/>
    <m/>
    <m/>
    <m/>
    <m/>
    <m/>
    <n v="65"/>
    <m/>
    <n v="63"/>
    <n v="20"/>
    <m/>
    <m/>
    <m/>
    <n v="148"/>
    <n v="604"/>
    <n v="604"/>
    <n v="604"/>
    <n v="604"/>
    <n v="604"/>
    <n v="604"/>
    <n v="604"/>
    <n v="604"/>
    <n v="604"/>
    <n v="604"/>
    <n v="604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0.000000000007"/>
    <n v="4668"/>
    <n v="4668"/>
    <n v="4668"/>
    <n v="4668"/>
    <n v="4668"/>
    <n v="4668"/>
    <n v="4668"/>
    <n v="4668"/>
    <n v="4668"/>
    <n v="4668"/>
    <n v="46680"/>
  </r>
  <r>
    <n v="33005362"/>
    <x v="0"/>
    <x v="7"/>
    <s v="CE WALDEMIRO PITA"/>
    <e v="#N/A"/>
    <s v="00.692.832/0001-16"/>
    <s v="6758 - 01619"/>
    <n v="4"/>
    <m/>
    <m/>
    <m/>
    <m/>
    <n v="82"/>
    <m/>
    <m/>
    <m/>
    <m/>
    <m/>
    <m/>
    <m/>
    <m/>
    <n v="46"/>
    <m/>
    <n v="24"/>
    <m/>
    <m/>
    <m/>
    <m/>
    <n v="152"/>
    <n v="1488"/>
    <n v="1488"/>
    <n v="1488"/>
    <n v="1488"/>
    <n v="1488"/>
    <n v="1488"/>
    <n v="1488"/>
    <n v="1488"/>
    <n v="1488"/>
    <n v="1488"/>
    <n v="1488"/>
    <n v="1755.2"/>
    <n v="1755.2"/>
    <n v="1755.2"/>
    <n v="1755.2"/>
    <n v="1755.2"/>
    <n v="1755.2"/>
    <n v="1755.2"/>
    <n v="1755.2"/>
    <n v="1755.2"/>
    <n v="1755.2"/>
    <n v="17552.000000000004"/>
    <n v="3243.2"/>
    <n v="3243.2"/>
    <n v="3243.2"/>
    <n v="3243.2"/>
    <n v="3243.2"/>
    <n v="3243.2"/>
    <n v="3243.2"/>
    <n v="3243.2"/>
    <n v="3243.2"/>
    <n v="3243.2"/>
    <n v="32432.000000000004"/>
  </r>
  <r>
    <n v="33005478"/>
    <x v="0"/>
    <x v="7"/>
    <s v="CE OSCAR BATISTA"/>
    <e v="#N/A"/>
    <s v="30.400.261/0001-60"/>
    <s v="6758 - 0000001562"/>
    <n v="22"/>
    <m/>
    <m/>
    <m/>
    <m/>
    <n v="163"/>
    <m/>
    <m/>
    <m/>
    <m/>
    <m/>
    <m/>
    <m/>
    <m/>
    <n v="88"/>
    <m/>
    <n v="52"/>
    <m/>
    <m/>
    <m/>
    <m/>
    <n v="303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625.6"/>
    <n v="3625.6"/>
    <n v="3625.6"/>
    <n v="3625.6"/>
    <n v="3625.6"/>
    <n v="3625.6"/>
    <n v="3625.6"/>
    <n v="3625.6"/>
    <n v="3625.6"/>
    <n v="3625.6"/>
    <n v="36255.999999999993"/>
    <n v="7432"/>
    <n v="7432"/>
    <n v="7432"/>
    <n v="7432"/>
    <n v="7432"/>
    <n v="7432"/>
    <n v="7432"/>
    <n v="7432"/>
    <n v="7432"/>
    <n v="7432"/>
    <n v="74320"/>
  </r>
  <r>
    <n v="33005664"/>
    <x v="0"/>
    <x v="8"/>
    <s v="CE MARIA LENY VIEIRA FERREIRA SILVA"/>
    <e v="#N/A"/>
    <s v="00.785.057/0001-43"/>
    <s v="0587 - 1300504"/>
    <n v="27"/>
    <m/>
    <m/>
    <m/>
    <m/>
    <n v="301"/>
    <m/>
    <m/>
    <m/>
    <m/>
    <m/>
    <m/>
    <m/>
    <m/>
    <n v="187"/>
    <m/>
    <n v="10"/>
    <m/>
    <m/>
    <m/>
    <m/>
    <n v="498"/>
    <n v="6206"/>
    <n v="6206"/>
    <n v="6206"/>
    <n v="6206"/>
    <n v="6206"/>
    <n v="6206"/>
    <n v="6206"/>
    <n v="6206"/>
    <n v="6206"/>
    <n v="6206"/>
    <n v="6206"/>
    <n v="3282.4"/>
    <n v="3282.4"/>
    <n v="3282.4"/>
    <n v="3282.4"/>
    <n v="3282.4"/>
    <n v="3282.4"/>
    <n v="3282.4"/>
    <n v="3282.4"/>
    <n v="3282.4"/>
    <n v="3282.4"/>
    <n v="32824.000000000007"/>
    <n v="9488.4"/>
    <n v="9488.4"/>
    <n v="9488.4"/>
    <n v="9488.4"/>
    <n v="9488.4"/>
    <n v="9488.4"/>
    <n v="9488.4"/>
    <n v="9488.4"/>
    <n v="9488.4"/>
    <n v="9488.4"/>
    <n v="94883.999999999985"/>
  </r>
  <r>
    <n v="33005990"/>
    <x v="0"/>
    <x v="9"/>
    <s v="CE FREI TOMAS"/>
    <e v="#N/A"/>
    <s v="31.501.174/0001-61"/>
    <s v="2090 - 0000103217"/>
    <n v="14"/>
    <m/>
    <m/>
    <m/>
    <m/>
    <n v="147"/>
    <m/>
    <m/>
    <m/>
    <m/>
    <m/>
    <m/>
    <m/>
    <m/>
    <n v="214"/>
    <m/>
    <n v="64"/>
    <n v="64"/>
    <m/>
    <m/>
    <m/>
    <n v="489"/>
    <n v="3080"/>
    <n v="3080"/>
    <n v="3080"/>
    <n v="3080"/>
    <n v="3080"/>
    <n v="3080"/>
    <n v="3080"/>
    <n v="3080"/>
    <n v="3080"/>
    <n v="3080"/>
    <n v="3080"/>
    <n v="7041.6"/>
    <n v="7041.6"/>
    <n v="7041.6"/>
    <n v="7041.6"/>
    <n v="7041.6"/>
    <n v="7041.6"/>
    <n v="7041.6"/>
    <n v="7041.6"/>
    <n v="7041.6"/>
    <n v="7041.6"/>
    <n v="70416"/>
    <n v="10121.6"/>
    <n v="10121.6"/>
    <n v="10121.6"/>
    <n v="10121.6"/>
    <n v="10121.6"/>
    <n v="10121.6"/>
    <n v="10121.6"/>
    <n v="10121.6"/>
    <n v="10121.6"/>
    <n v="10121.6"/>
    <n v="101216.00000000001"/>
  </r>
  <r>
    <n v="33006296"/>
    <x v="0"/>
    <x v="9"/>
    <s v="CE LAURINDO PITA"/>
    <e v="#N/A"/>
    <s v="00.780.085/0001-78"/>
    <s v="2090 - 0000102903"/>
    <n v="5"/>
    <m/>
    <m/>
    <m/>
    <m/>
    <n v="98"/>
    <m/>
    <m/>
    <m/>
    <m/>
    <m/>
    <m/>
    <m/>
    <m/>
    <n v="53"/>
    <m/>
    <m/>
    <m/>
    <m/>
    <m/>
    <m/>
    <n v="151"/>
    <n v="1791.6"/>
    <n v="1791.6"/>
    <n v="1791.6"/>
    <n v="1791.6"/>
    <n v="1791.6"/>
    <n v="1791.6"/>
    <n v="1791.6"/>
    <n v="1791.6"/>
    <n v="1791.6"/>
    <n v="1791.6"/>
    <n v="1791.6"/>
    <n v="805.6"/>
    <n v="805.6"/>
    <n v="805.6"/>
    <n v="805.6"/>
    <n v="805.6"/>
    <n v="805.6"/>
    <n v="805.6"/>
    <n v="805.6"/>
    <n v="805.6"/>
    <n v="805.6"/>
    <n v="8056.000000000001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06458"/>
    <x v="0"/>
    <x v="9"/>
    <s v="CE JOHENIR HENRIQUES VIEGAS"/>
    <e v="#N/A"/>
    <s v="00.772.013/0001-89"/>
    <s v="2090 - 0000102970"/>
    <n v="8"/>
    <m/>
    <m/>
    <m/>
    <m/>
    <n v="90"/>
    <m/>
    <m/>
    <m/>
    <m/>
    <m/>
    <m/>
    <m/>
    <m/>
    <n v="57"/>
    <m/>
    <m/>
    <m/>
    <m/>
    <m/>
    <m/>
    <n v="147"/>
    <n v="1851.2"/>
    <n v="1851.2"/>
    <n v="1851.2"/>
    <n v="1851.2"/>
    <n v="1851.2"/>
    <n v="1851.2"/>
    <n v="1851.2"/>
    <n v="1851.2"/>
    <n v="1851.2"/>
    <n v="1851.2"/>
    <n v="1851.2"/>
    <n v="866.4"/>
    <n v="866.4"/>
    <n v="866.4"/>
    <n v="866.4"/>
    <n v="866.4"/>
    <n v="866.4"/>
    <n v="866.4"/>
    <n v="866.4"/>
    <n v="866.4"/>
    <n v="866.4"/>
    <n v="8663.9999999999982"/>
    <n v="2717.6"/>
    <n v="2717.6"/>
    <n v="2717.6"/>
    <n v="2717.6"/>
    <n v="2717.6"/>
    <n v="2717.6"/>
    <n v="2717.6"/>
    <n v="2717.6"/>
    <n v="2717.6"/>
    <n v="2717.6"/>
    <n v="27175.999999999996"/>
  </r>
  <r>
    <n v="33006571"/>
    <x v="0"/>
    <x v="9"/>
    <s v="CE JAIME QUEIROZ DE SOUZA"/>
    <e v="#N/A"/>
    <s v="00.760.562/0001-33"/>
    <s v="2090 - 0000103179"/>
    <n v="36"/>
    <m/>
    <m/>
    <m/>
    <m/>
    <n v="129"/>
    <m/>
    <m/>
    <m/>
    <m/>
    <m/>
    <m/>
    <m/>
    <m/>
    <n v="93"/>
    <m/>
    <n v="24"/>
    <m/>
    <m/>
    <m/>
    <m/>
    <n v="246"/>
    <n v="4135.2"/>
    <n v="4135.2"/>
    <n v="4135.2"/>
    <n v="4135.2"/>
    <n v="4135.2"/>
    <n v="4135.2"/>
    <n v="4135.2"/>
    <n v="4135.2"/>
    <n v="4135.2"/>
    <n v="4135.2"/>
    <n v="4135.2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6"/>
    <n v="6604.8"/>
    <n v="6604.8"/>
    <n v="6604.8"/>
    <n v="6604.8"/>
    <n v="6604.8"/>
    <n v="6604.8"/>
    <n v="6604.8"/>
    <n v="6604.8"/>
    <n v="6604.8"/>
    <n v="6604.8"/>
    <n v="66048.000000000015"/>
  </r>
  <r>
    <n v="33006660"/>
    <x v="0"/>
    <x v="10"/>
    <s v="IE DE MIRACEMA"/>
    <e v="#N/A"/>
    <s v="00.672.937/0001-03"/>
    <s v="6789 - 0000002062"/>
    <n v="31"/>
    <m/>
    <m/>
    <m/>
    <m/>
    <m/>
    <m/>
    <m/>
    <m/>
    <m/>
    <m/>
    <m/>
    <m/>
    <m/>
    <n v="97"/>
    <m/>
    <n v="203"/>
    <m/>
    <m/>
    <m/>
    <m/>
    <n v="300"/>
    <n v="1872.4"/>
    <n v="1872.4"/>
    <n v="1872.4"/>
    <n v="1872.4"/>
    <n v="1872.4"/>
    <n v="1872.4"/>
    <n v="1872.4"/>
    <n v="1872.4"/>
    <n v="1872.4"/>
    <n v="1872.4"/>
    <n v="1872.4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4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8.00000000001"/>
  </r>
  <r>
    <n v="33006679"/>
    <x v="0"/>
    <x v="10"/>
    <s v="CE DEODATO LINHARES"/>
    <e v="#N/A"/>
    <s v="00.710.676/0001-79"/>
    <s v="6789 - 0000002046"/>
    <n v="45"/>
    <m/>
    <m/>
    <m/>
    <m/>
    <m/>
    <m/>
    <m/>
    <m/>
    <m/>
    <m/>
    <m/>
    <m/>
    <m/>
    <n v="307"/>
    <m/>
    <n v="65"/>
    <n v="69"/>
    <m/>
    <m/>
    <m/>
    <n v="441"/>
    <n v="2718"/>
    <n v="2718"/>
    <n v="2718"/>
    <n v="2718"/>
    <n v="2718"/>
    <n v="2718"/>
    <n v="2718"/>
    <n v="2718"/>
    <n v="2718"/>
    <n v="2718"/>
    <n v="2718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1.999999999985"/>
    <n v="11293.2"/>
    <n v="11293.2"/>
    <n v="11293.2"/>
    <n v="11293.2"/>
    <n v="11293.2"/>
    <n v="11293.2"/>
    <n v="11293.2"/>
    <n v="11293.2"/>
    <n v="11293.2"/>
    <n v="11293.2"/>
    <n v="112931.99999999999"/>
  </r>
  <r>
    <n v="33007101"/>
    <x v="0"/>
    <x v="10"/>
    <s v="CE MANOEL RODRIGUES DE BARROS"/>
    <e v="#N/A"/>
    <s v="30.394.670/0001-09"/>
    <s v="6789 - 0000002038"/>
    <n v="26"/>
    <m/>
    <m/>
    <m/>
    <m/>
    <n v="104"/>
    <m/>
    <m/>
    <m/>
    <m/>
    <m/>
    <m/>
    <m/>
    <m/>
    <n v="38"/>
    <m/>
    <n v="35"/>
    <m/>
    <m/>
    <m/>
    <m/>
    <n v="177"/>
    <n v="3151.2"/>
    <n v="3151.2"/>
    <n v="3151.2"/>
    <n v="3151.2"/>
    <n v="3151.2"/>
    <n v="3151.2"/>
    <n v="3151.2"/>
    <n v="3151.2"/>
    <n v="3151.2"/>
    <n v="3151.2"/>
    <n v="3151.2"/>
    <n v="2117.6"/>
    <n v="2117.6"/>
    <n v="2117.6"/>
    <n v="2117.6"/>
    <n v="2117.6"/>
    <n v="2117.6"/>
    <n v="2117.6"/>
    <n v="2117.6"/>
    <n v="2117.6"/>
    <n v="2117.6"/>
    <n v="21175.999999999996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8"/>
  </r>
  <r>
    <n v="33007306"/>
    <x v="0"/>
    <x v="11"/>
    <s v="CE RUI GUIMARAES DE ALMEIDA"/>
    <e v="#N/A"/>
    <s v="30.403.893/0001-87"/>
    <s v="2047 - 0000127558"/>
    <n v="7"/>
    <m/>
    <m/>
    <m/>
    <m/>
    <m/>
    <m/>
    <m/>
    <m/>
    <m/>
    <m/>
    <m/>
    <m/>
    <m/>
    <n v="121"/>
    <m/>
    <n v="39"/>
    <m/>
    <m/>
    <m/>
    <m/>
    <n v="160"/>
    <n v="422.8"/>
    <n v="422.8"/>
    <n v="422.8"/>
    <n v="422.8"/>
    <n v="422.8"/>
    <n v="422.8"/>
    <n v="422.8"/>
    <n v="422.8"/>
    <n v="422.8"/>
    <n v="422.8"/>
    <n v="422.8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2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0.000000000007"/>
  </r>
  <r>
    <n v="33007403"/>
    <x v="0"/>
    <x v="11"/>
    <s v="CE ALMIRANTE BARAO DE TEFFE"/>
    <e v="#N/A"/>
    <s v="01.122.598/0001-54"/>
    <s v="2047 - 0000127396"/>
    <n v="20"/>
    <m/>
    <m/>
    <m/>
    <m/>
    <m/>
    <m/>
    <m/>
    <m/>
    <m/>
    <m/>
    <m/>
    <m/>
    <m/>
    <n v="93"/>
    <m/>
    <n v="288"/>
    <m/>
    <m/>
    <m/>
    <m/>
    <n v="381"/>
    <n v="1208"/>
    <n v="1208"/>
    <n v="1208"/>
    <n v="1208"/>
    <n v="1208"/>
    <n v="1208"/>
    <n v="1208"/>
    <n v="1208"/>
    <n v="1208"/>
    <n v="1208"/>
    <n v="1208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6.00000000003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07420"/>
    <x v="0"/>
    <x v="11"/>
    <s v="CE DOUTOR LEONEL HOMEM DA COSTA"/>
    <e v="#N/A"/>
    <s v="01.118.976/0001-26"/>
    <s v="2047 - 0000127442"/>
    <n v="18"/>
    <m/>
    <m/>
    <m/>
    <m/>
    <m/>
    <m/>
    <m/>
    <m/>
    <m/>
    <m/>
    <m/>
    <m/>
    <m/>
    <n v="170"/>
    <m/>
    <n v="42"/>
    <n v="48"/>
    <m/>
    <m/>
    <m/>
    <n v="260"/>
    <n v="1087.2"/>
    <n v="1087.2"/>
    <n v="1087.2"/>
    <n v="1087.2"/>
    <n v="1087.2"/>
    <n v="1087.2"/>
    <n v="1087.2"/>
    <n v="1087.2"/>
    <n v="1087.2"/>
    <n v="1087.2"/>
    <n v="1087.2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5.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8"/>
  </r>
  <r>
    <n v="33007900"/>
    <x v="0"/>
    <x v="11"/>
    <s v="CE TEMISTOCLES DE ALMEIDA"/>
    <e v="#N/A"/>
    <s v="01.119.865/0001-34"/>
    <s v="2047 - 0000127590"/>
    <n v="3"/>
    <m/>
    <m/>
    <m/>
    <m/>
    <m/>
    <m/>
    <m/>
    <m/>
    <m/>
    <m/>
    <m/>
    <m/>
    <m/>
    <n v="72"/>
    <m/>
    <m/>
    <m/>
    <m/>
    <m/>
    <m/>
    <n v="7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3.999999999998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6.000000000002"/>
  </r>
  <r>
    <n v="33008272"/>
    <x v="1"/>
    <x v="12"/>
    <s v="CIEP 056 DOUTOR CUSTODIO SIQUEIRA"/>
    <e v="#N/A"/>
    <s v="01.089.314/0001-75"/>
    <s v="1857 - 0000034398"/>
    <n v="10"/>
    <m/>
    <m/>
    <m/>
    <m/>
    <m/>
    <m/>
    <m/>
    <m/>
    <m/>
    <m/>
    <m/>
    <m/>
    <m/>
    <n v="205"/>
    <m/>
    <n v="46"/>
    <n v="279"/>
    <m/>
    <m/>
    <m/>
    <n v="530"/>
    <n v="604"/>
    <n v="604"/>
    <n v="604"/>
    <n v="604"/>
    <n v="604"/>
    <n v="604"/>
    <n v="604"/>
    <n v="604"/>
    <n v="604"/>
    <n v="604"/>
    <n v="604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8.000000000015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8.000000000015"/>
  </r>
  <r>
    <n v="33008299"/>
    <x v="1"/>
    <x v="12"/>
    <s v="CIEP 057 DOUTOR NILO PECANHA"/>
    <e v="#N/A"/>
    <s v="00.785.020/0001-15"/>
    <s v="1857 - 0000034525"/>
    <n v="8"/>
    <m/>
    <m/>
    <m/>
    <m/>
    <n v="311"/>
    <m/>
    <n v="56"/>
    <m/>
    <m/>
    <m/>
    <m/>
    <m/>
    <m/>
    <n v="106"/>
    <m/>
    <n v="79"/>
    <n v="73"/>
    <m/>
    <m/>
    <m/>
    <n v="62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8.000000000022"/>
    <n v="13871.2"/>
    <n v="13871.2"/>
    <n v="13871.2"/>
    <n v="13871.2"/>
    <n v="13871.2"/>
    <n v="13871.2"/>
    <n v="13871.2"/>
    <n v="13871.2"/>
    <n v="13871.2"/>
    <n v="13871.2"/>
    <n v="138712"/>
  </r>
  <r>
    <n v="33008388"/>
    <x v="1"/>
    <x v="12"/>
    <s v="CE BENTA PEREIRA"/>
    <e v="#N/A"/>
    <s v="39.705.470/0001-96"/>
    <s v="1857 - 0000034630"/>
    <n v="12"/>
    <m/>
    <m/>
    <m/>
    <m/>
    <n v="453"/>
    <m/>
    <m/>
    <m/>
    <m/>
    <m/>
    <m/>
    <m/>
    <m/>
    <n v="76"/>
    <m/>
    <n v="241"/>
    <n v="73"/>
    <m/>
    <m/>
    <m/>
    <n v="843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8.00000000001"/>
    <n v="20479.2"/>
    <n v="20479.2"/>
    <n v="20479.2"/>
    <n v="20479.2"/>
    <n v="20479.2"/>
    <n v="20479.2"/>
    <n v="20479.2"/>
    <n v="20479.2"/>
    <n v="20479.2"/>
    <n v="20479.2"/>
    <n v="204792.00000000003"/>
  </r>
  <r>
    <n v="33008396"/>
    <x v="1"/>
    <x v="12"/>
    <s v="CE CORONEL JOAO BATISTA DE PAULA BARROSO"/>
    <e v="#N/A"/>
    <s v="01.246.751/0001-55"/>
    <s v="6642 - 0000001589"/>
    <n v="19"/>
    <m/>
    <m/>
    <m/>
    <m/>
    <n v="558"/>
    <m/>
    <m/>
    <m/>
    <m/>
    <m/>
    <m/>
    <m/>
    <m/>
    <n v="443"/>
    <m/>
    <m/>
    <n v="89"/>
    <m/>
    <m/>
    <m/>
    <n v="1090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8086.4"/>
    <n v="8086.4"/>
    <n v="8086.4"/>
    <n v="8086.4"/>
    <n v="8086.4"/>
    <n v="8086.4"/>
    <n v="8086.4"/>
    <n v="8086.4"/>
    <n v="8086.4"/>
    <n v="8086.4"/>
    <n v="80864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6.00000000003"/>
  </r>
  <r>
    <n v="33008418"/>
    <x v="1"/>
    <x v="12"/>
    <s v="CE DOUTOR FELIX MIRANDA"/>
    <e v="#N/A"/>
    <s v="39.728.845/0001-33"/>
    <s v="0065 - 0002103281"/>
    <n v="14"/>
    <m/>
    <m/>
    <m/>
    <m/>
    <n v="639"/>
    <m/>
    <m/>
    <m/>
    <m/>
    <m/>
    <m/>
    <m/>
    <m/>
    <n v="98"/>
    <m/>
    <n v="231"/>
    <n v="108"/>
    <m/>
    <m/>
    <m/>
    <n v="1076"/>
    <n v="10558.4"/>
    <n v="10558.4"/>
    <n v="10558.4"/>
    <n v="10558.4"/>
    <n v="10558.4"/>
    <n v="10558.4"/>
    <n v="10558.4"/>
    <n v="10558.4"/>
    <n v="10558.4"/>
    <n v="10558.4"/>
    <n v="10558.4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6.00000000003"/>
  </r>
  <r>
    <n v="33008434"/>
    <x v="1"/>
    <x v="12"/>
    <s v="CE DOUTOR SYLVIO BASTOS TAVARES"/>
    <e v="#N/A"/>
    <s v="01.118.075/0001-34"/>
    <s v="6642 - 0000001597"/>
    <n v="7"/>
    <m/>
    <m/>
    <m/>
    <m/>
    <m/>
    <m/>
    <m/>
    <m/>
    <m/>
    <m/>
    <m/>
    <m/>
    <m/>
    <n v="260"/>
    <m/>
    <n v="44"/>
    <m/>
    <m/>
    <m/>
    <m/>
    <n v="304"/>
    <n v="422.8"/>
    <n v="422.8"/>
    <n v="422.8"/>
    <n v="422.8"/>
    <n v="422.8"/>
    <n v="422.8"/>
    <n v="422.8"/>
    <n v="422.8"/>
    <n v="422.8"/>
    <n v="422.8"/>
    <n v="422.8"/>
    <n v="5888"/>
    <n v="5888"/>
    <n v="5888"/>
    <n v="5888"/>
    <n v="5888"/>
    <n v="5888"/>
    <n v="5888"/>
    <n v="5888"/>
    <n v="5888"/>
    <n v="5888"/>
    <n v="58880"/>
    <n v="6310.8"/>
    <n v="6310.8"/>
    <n v="6310.8"/>
    <n v="6310.8"/>
    <n v="6310.8"/>
    <n v="6310.8"/>
    <n v="6310.8"/>
    <n v="6310.8"/>
    <n v="6310.8"/>
    <n v="6310.8"/>
    <n v="63108.000000000015"/>
  </r>
  <r>
    <n v="33008442"/>
    <x v="1"/>
    <x v="12"/>
    <s v="CE JOAO PESSOA"/>
    <e v="#N/A"/>
    <s v="36.572.626/0001-10"/>
    <s v="2850 - 267201"/>
    <n v="12"/>
    <m/>
    <m/>
    <m/>
    <m/>
    <n v="373"/>
    <m/>
    <m/>
    <m/>
    <m/>
    <m/>
    <m/>
    <m/>
    <m/>
    <n v="489"/>
    <m/>
    <n v="139"/>
    <n v="48"/>
    <m/>
    <m/>
    <m/>
    <n v="1049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3.99999999997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8"/>
  </r>
  <r>
    <n v="33008450"/>
    <x v="1"/>
    <x v="12"/>
    <s v="CE JOSE DO PATROCINIO"/>
    <e v="#N/A"/>
    <s v="01.419.899/0001-44"/>
    <s v="0065 - 0002102811"/>
    <n v="20"/>
    <m/>
    <m/>
    <m/>
    <m/>
    <n v="492"/>
    <m/>
    <m/>
    <m/>
    <m/>
    <m/>
    <m/>
    <m/>
    <m/>
    <n v="483"/>
    <m/>
    <n v="28"/>
    <n v="229"/>
    <m/>
    <m/>
    <m/>
    <n v="1232"/>
    <n v="8686.4"/>
    <n v="8686.4"/>
    <n v="8686.4"/>
    <n v="8686.4"/>
    <n v="8686.4"/>
    <n v="8686.4"/>
    <n v="8686.4"/>
    <n v="8686.4"/>
    <n v="8686.4"/>
    <n v="8686.4"/>
    <n v="8686.4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4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8"/>
  </r>
  <r>
    <n v="33008485"/>
    <x v="1"/>
    <x v="12"/>
    <s v="CE NILO PECANHA"/>
    <e v="#N/A"/>
    <s v="00.757.197/0001-08"/>
    <s v="6760 - 0000001066"/>
    <n v="13"/>
    <m/>
    <m/>
    <m/>
    <m/>
    <n v="654"/>
    <m/>
    <m/>
    <m/>
    <m/>
    <m/>
    <m/>
    <m/>
    <m/>
    <n v="941"/>
    <m/>
    <n v="41"/>
    <n v="107"/>
    <m/>
    <m/>
    <m/>
    <n v="1743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6.00000000003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6.00000000006"/>
  </r>
  <r>
    <n v="33008493"/>
    <x v="1"/>
    <x v="12"/>
    <s v="CE VISCONDE DO RIO BRANCO"/>
    <e v="#N/A"/>
    <s v="00.693.839/0001-52"/>
    <s v="6642 - 0000001490"/>
    <n v="11"/>
    <m/>
    <m/>
    <m/>
    <m/>
    <n v="254"/>
    <m/>
    <m/>
    <m/>
    <m/>
    <m/>
    <m/>
    <m/>
    <m/>
    <n v="154"/>
    <m/>
    <n v="7"/>
    <m/>
    <m/>
    <m/>
    <m/>
    <n v="415"/>
    <n v="4525.2"/>
    <n v="4525.2"/>
    <n v="4525.2"/>
    <n v="4525.2"/>
    <n v="4525.2"/>
    <n v="4525.2"/>
    <n v="4525.2"/>
    <n v="4525.2"/>
    <n v="4525.2"/>
    <n v="4525.2"/>
    <n v="4525.2"/>
    <n v="2648.8"/>
    <n v="2648.8"/>
    <n v="2648.8"/>
    <n v="2648.8"/>
    <n v="2648.8"/>
    <n v="2648.8"/>
    <n v="2648.8"/>
    <n v="2648.8"/>
    <n v="2648.8"/>
    <n v="2648.8"/>
    <n v="26487.999999999996"/>
    <n v="7174"/>
    <n v="7174"/>
    <n v="7174"/>
    <n v="7174"/>
    <n v="7174"/>
    <n v="7174"/>
    <n v="7174"/>
    <n v="7174"/>
    <n v="7174"/>
    <n v="7174"/>
    <n v="71740"/>
  </r>
  <r>
    <n v="33008663"/>
    <x v="1"/>
    <x v="12"/>
    <s v="CE QUINZE DE NOVEMBRO"/>
    <e v="#N/A"/>
    <s v="01.158.201/0001-84"/>
    <s v="0065 - 0002103540"/>
    <n v="8"/>
    <m/>
    <m/>
    <m/>
    <m/>
    <m/>
    <m/>
    <m/>
    <m/>
    <m/>
    <m/>
    <m/>
    <m/>
    <m/>
    <n v="301"/>
    <m/>
    <n v="3"/>
    <m/>
    <m/>
    <m/>
    <m/>
    <n v="304"/>
    <n v="483.2"/>
    <n v="483.2"/>
    <n v="483.2"/>
    <n v="483.2"/>
    <n v="483.2"/>
    <n v="483.2"/>
    <n v="483.2"/>
    <n v="483.2"/>
    <n v="483.2"/>
    <n v="483.2"/>
    <n v="483.2"/>
    <n v="4707.2"/>
    <n v="4707.2"/>
    <n v="4707.2"/>
    <n v="4707.2"/>
    <n v="4707.2"/>
    <n v="4707.2"/>
    <n v="4707.2"/>
    <n v="4707.2"/>
    <n v="4707.2"/>
    <n v="4707.2"/>
    <n v="47071.999999999993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4.000000000007"/>
  </r>
  <r>
    <n v="33008728"/>
    <x v="1"/>
    <x v="12"/>
    <s v="CE CONSTANTINO FERNANDES"/>
    <e v="#N/A"/>
    <s v="00.704.914/0001-33"/>
    <s v="6642 - 0000001457"/>
    <n v="24"/>
    <m/>
    <m/>
    <m/>
    <m/>
    <n v="372"/>
    <m/>
    <m/>
    <m/>
    <m/>
    <m/>
    <m/>
    <m/>
    <m/>
    <n v="506"/>
    <m/>
    <m/>
    <n v="51"/>
    <m/>
    <m/>
    <m/>
    <n v="92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8466.4"/>
    <n v="8466.4"/>
    <n v="8466.4"/>
    <n v="8466.4"/>
    <n v="8466.4"/>
    <n v="8466.4"/>
    <n v="8466.4"/>
    <n v="8466.4"/>
    <n v="8466.4"/>
    <n v="8466.4"/>
    <n v="84663.999999999985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3.99999999997"/>
  </r>
  <r>
    <n v="33008736"/>
    <x v="1"/>
    <x v="12"/>
    <s v="CE DESEMBARGADOR ALVARO FERREIRA PINTO"/>
    <e v="#N/A"/>
    <s v="01.304.072/0001-95"/>
    <s v="2850 - 0000267627"/>
    <n v="20"/>
    <m/>
    <m/>
    <m/>
    <m/>
    <n v="485"/>
    <m/>
    <m/>
    <m/>
    <m/>
    <m/>
    <m/>
    <m/>
    <m/>
    <n v="302"/>
    <m/>
    <m/>
    <n v="73"/>
    <m/>
    <m/>
    <m/>
    <n v="860"/>
    <n v="8580"/>
    <n v="8580"/>
    <n v="8580"/>
    <n v="8580"/>
    <n v="8580"/>
    <n v="8580"/>
    <n v="8580"/>
    <n v="8580"/>
    <n v="8580"/>
    <n v="8580"/>
    <n v="8580"/>
    <n v="5700"/>
    <n v="5700"/>
    <n v="5700"/>
    <n v="5700"/>
    <n v="5700"/>
    <n v="5700"/>
    <n v="5700"/>
    <n v="5700"/>
    <n v="5700"/>
    <n v="5700"/>
    <n v="57000"/>
    <n v="14280"/>
    <n v="14280"/>
    <n v="14280"/>
    <n v="14280"/>
    <n v="14280"/>
    <n v="14280"/>
    <n v="14280"/>
    <n v="14280"/>
    <n v="14280"/>
    <n v="14280"/>
    <n v="142800"/>
  </r>
  <r>
    <n v="33008752"/>
    <x v="1"/>
    <x v="12"/>
    <s v="CE DOM OTAVIANO DE ALBUQUERQUE"/>
    <e v="#N/A"/>
    <s v="00.781.459/0001-70"/>
    <s v="0065 - 0002134586"/>
    <n v="23"/>
    <m/>
    <m/>
    <m/>
    <m/>
    <n v="325"/>
    <m/>
    <m/>
    <m/>
    <m/>
    <m/>
    <m/>
    <m/>
    <m/>
    <n v="201"/>
    <m/>
    <n v="1"/>
    <n v="88"/>
    <m/>
    <m/>
    <m/>
    <n v="615"/>
    <n v="6329.2"/>
    <n v="6329.2"/>
    <n v="6329.2"/>
    <n v="6329.2"/>
    <n v="6329.2"/>
    <n v="6329.2"/>
    <n v="6329.2"/>
    <n v="6329.2"/>
    <n v="6329.2"/>
    <n v="6329.2"/>
    <n v="6329.2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8"/>
    <n v="10766"/>
    <n v="10766"/>
    <n v="10766"/>
    <n v="10766"/>
    <n v="10766"/>
    <n v="10766"/>
    <n v="10766"/>
    <n v="10766"/>
    <n v="10766"/>
    <n v="10766"/>
    <n v="107660"/>
  </r>
  <r>
    <n v="33008795"/>
    <x v="1"/>
    <x v="12"/>
    <s v="CE DOUTOR CESAR TINOCO"/>
    <e v="#N/A"/>
    <s v="00.718.224/0001-33"/>
    <s v="0065 - 0002103400"/>
    <n v="5"/>
    <m/>
    <m/>
    <m/>
    <m/>
    <n v="211"/>
    <m/>
    <m/>
    <m/>
    <m/>
    <m/>
    <m/>
    <m/>
    <m/>
    <n v="155"/>
    <m/>
    <m/>
    <m/>
    <m/>
    <m/>
    <m/>
    <n v="366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2356"/>
    <n v="2356"/>
    <n v="2356"/>
    <n v="2356"/>
    <n v="2356"/>
    <n v="2356"/>
    <n v="2356"/>
    <n v="2356"/>
    <n v="2356"/>
    <n v="2356"/>
    <n v="23560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2"/>
  </r>
  <r>
    <n v="33008817"/>
    <x v="1"/>
    <x v="12"/>
    <s v="CE DOUTOR JOAO MURILO CARNEIRO DE OLIVEIRA"/>
    <e v="#N/A"/>
    <s v="00.777.267/0001-90"/>
    <s v="0065 - 0002103320"/>
    <n v="4"/>
    <m/>
    <m/>
    <m/>
    <m/>
    <n v="75"/>
    <m/>
    <m/>
    <m/>
    <m/>
    <m/>
    <m/>
    <m/>
    <m/>
    <n v="74"/>
    <m/>
    <n v="6"/>
    <m/>
    <m/>
    <m/>
    <m/>
    <n v="155"/>
    <n v="1381.6"/>
    <n v="1381.6"/>
    <n v="1381.6"/>
    <n v="1381.6"/>
    <n v="1381.6"/>
    <n v="1381.6"/>
    <n v="1381.6"/>
    <n v="1381.6"/>
    <n v="1381.6"/>
    <n v="1381.6"/>
    <n v="1381.6"/>
    <n v="1388.8"/>
    <n v="1388.8"/>
    <n v="1388.8"/>
    <n v="1388.8"/>
    <n v="1388.8"/>
    <n v="1388.8"/>
    <n v="1388.8"/>
    <n v="1388.8"/>
    <n v="1388.8"/>
    <n v="1388.8"/>
    <n v="13887.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4"/>
  </r>
  <r>
    <n v="33008841"/>
    <x v="1"/>
    <x v="12"/>
    <s v="CE DOUTOR MAXIMO DE AZEVEDO"/>
    <e v="#N/A"/>
    <s v="01.257.063/0001-90"/>
    <s v="0065 - 0002103303"/>
    <n v="5"/>
    <m/>
    <m/>
    <m/>
    <m/>
    <m/>
    <m/>
    <m/>
    <m/>
    <m/>
    <m/>
    <m/>
    <m/>
    <m/>
    <n v="250"/>
    <m/>
    <n v="7"/>
    <m/>
    <m/>
    <m/>
    <m/>
    <n v="257"/>
    <n v="302"/>
    <n v="302"/>
    <n v="302"/>
    <n v="302"/>
    <n v="302"/>
    <n v="302"/>
    <n v="302"/>
    <n v="302"/>
    <n v="302"/>
    <n v="302"/>
    <n v="302"/>
    <n v="4108"/>
    <n v="4108"/>
    <n v="4108"/>
    <n v="4108"/>
    <n v="4108"/>
    <n v="4108"/>
    <n v="4108"/>
    <n v="4108"/>
    <n v="4108"/>
    <n v="4108"/>
    <n v="41080"/>
    <n v="4410"/>
    <n v="4410"/>
    <n v="4410"/>
    <n v="4410"/>
    <n v="4410"/>
    <n v="4410"/>
    <n v="4410"/>
    <n v="4410"/>
    <n v="4410"/>
    <n v="4410"/>
    <n v="44100"/>
  </r>
  <r>
    <n v="33008850"/>
    <x v="1"/>
    <x v="12"/>
    <s v="CE DOUTOR PHILLIPPE UEBE"/>
    <e v="#N/A"/>
    <s v="00.710.197/0001-52"/>
    <s v="0065 - 0002103575"/>
    <n v="13"/>
    <m/>
    <m/>
    <m/>
    <m/>
    <m/>
    <m/>
    <m/>
    <m/>
    <m/>
    <m/>
    <m/>
    <m/>
    <m/>
    <n v="366"/>
    <m/>
    <m/>
    <m/>
    <m/>
    <m/>
    <m/>
    <n v="36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2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4.000000000007"/>
  </r>
  <r>
    <n v="33008868"/>
    <x v="1"/>
    <x v="12"/>
    <s v="CE DOUTOR THIERS CARDOSO"/>
    <e v="#N/A"/>
    <s v="00.730.321/0001-41"/>
    <s v="6642 - 0000001465"/>
    <n v="18"/>
    <m/>
    <m/>
    <m/>
    <m/>
    <n v="500"/>
    <m/>
    <m/>
    <m/>
    <m/>
    <m/>
    <m/>
    <m/>
    <m/>
    <n v="414"/>
    <m/>
    <m/>
    <n v="99"/>
    <m/>
    <m/>
    <m/>
    <n v="1013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7797.6"/>
    <n v="7797.6"/>
    <n v="7797.6"/>
    <n v="7797.6"/>
    <n v="7797.6"/>
    <n v="7797.6"/>
    <n v="7797.6"/>
    <n v="7797.6"/>
    <n v="7797.6"/>
    <n v="7797.6"/>
    <n v="77976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8"/>
  </r>
  <r>
    <n v="33008892"/>
    <x v="1"/>
    <x v="12"/>
    <s v="CE GENERAL DUTRA"/>
    <e v="#N/A"/>
    <s v="39.705.157/0001-58"/>
    <s v="1857 - 034606"/>
    <n v="13"/>
    <m/>
    <m/>
    <m/>
    <m/>
    <n v="334"/>
    <m/>
    <m/>
    <m/>
    <m/>
    <m/>
    <m/>
    <m/>
    <m/>
    <n v="215"/>
    <m/>
    <n v="41"/>
    <n v="88"/>
    <m/>
    <m/>
    <m/>
    <n v="678"/>
    <n v="5862"/>
    <n v="5862"/>
    <n v="5862"/>
    <n v="5862"/>
    <n v="5862"/>
    <n v="5862"/>
    <n v="5862"/>
    <n v="5862"/>
    <n v="5862"/>
    <n v="5862"/>
    <n v="5862"/>
    <n v="6409.6"/>
    <n v="6409.6"/>
    <n v="6409.6"/>
    <n v="6409.6"/>
    <n v="6409.6"/>
    <n v="6409.6"/>
    <n v="6409.6"/>
    <n v="6409.6"/>
    <n v="6409.6"/>
    <n v="6409.6"/>
    <n v="64095.999999999993"/>
    <n v="12271.6"/>
    <n v="12271.6"/>
    <n v="12271.6"/>
    <n v="12271.6"/>
    <n v="12271.6"/>
    <n v="12271.6"/>
    <n v="12271.6"/>
    <n v="12271.6"/>
    <n v="12271.6"/>
    <n v="12271.6"/>
    <n v="122716.00000000003"/>
  </r>
  <r>
    <n v="33008957"/>
    <x v="1"/>
    <x v="12"/>
    <s v="EE JOAQUIM ATAYDE"/>
    <e v="#N/A"/>
    <s v="01.563.152/0001-65"/>
    <s v="2850 - 0000267520"/>
    <n v="8"/>
    <m/>
    <m/>
    <m/>
    <m/>
    <n v="355"/>
    <m/>
    <m/>
    <m/>
    <m/>
    <m/>
    <m/>
    <m/>
    <m/>
    <m/>
    <m/>
    <m/>
    <m/>
    <m/>
    <m/>
    <m/>
    <n v="355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0"/>
    <n v="0"/>
    <n v="0"/>
    <n v="0"/>
    <n v="0"/>
    <n v="0"/>
    <n v="0"/>
    <n v="0"/>
    <n v="0"/>
    <n v="0"/>
    <n v="0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2"/>
  </r>
  <r>
    <n v="33008981"/>
    <x v="1"/>
    <x v="12"/>
    <s v="CE JOSE FRANCISCO SALES"/>
    <e v="#N/A"/>
    <s v="00.720.341/0001-31"/>
    <s v="2850 - 0000267260"/>
    <n v="11"/>
    <m/>
    <m/>
    <m/>
    <m/>
    <n v="537"/>
    <m/>
    <m/>
    <m/>
    <m/>
    <m/>
    <m/>
    <m/>
    <m/>
    <n v="305"/>
    <m/>
    <n v="36"/>
    <n v="99"/>
    <m/>
    <m/>
    <m/>
    <n v="977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7724.8"/>
    <n v="7724.8"/>
    <n v="7724.8"/>
    <n v="7724.8"/>
    <n v="7724.8"/>
    <n v="7724.8"/>
    <n v="7724.8"/>
    <n v="7724.8"/>
    <n v="7724.8"/>
    <n v="7724.8"/>
    <n v="77248.000000000015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6.00000000003"/>
  </r>
  <r>
    <n v="33009007"/>
    <x v="1"/>
    <x v="12"/>
    <s v="CE JULIAO NOGUEIRA"/>
    <e v="#N/A"/>
    <s v="00.802.301/0001-39"/>
    <s v="2850 - 0000267511"/>
    <n v="11"/>
    <m/>
    <m/>
    <m/>
    <m/>
    <n v="270"/>
    <m/>
    <m/>
    <m/>
    <m/>
    <m/>
    <m/>
    <m/>
    <m/>
    <n v="234"/>
    <m/>
    <n v="4"/>
    <m/>
    <m/>
    <m/>
    <m/>
    <n v="508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3732.8"/>
    <n v="3732.8"/>
    <n v="3732.8"/>
    <n v="3732.8"/>
    <n v="3732.8"/>
    <n v="3732.8"/>
    <n v="3732.8"/>
    <n v="3732.8"/>
    <n v="3732.8"/>
    <n v="3732.8"/>
    <n v="37328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1.999999999985"/>
  </r>
  <r>
    <n v="33009120"/>
    <x v="1"/>
    <x v="12"/>
    <s v="CE ROTARY II"/>
    <e v="#N/A"/>
    <s v="00.718.223/0001-99"/>
    <s v="1857 - 0000034479"/>
    <n v="25"/>
    <m/>
    <n v="938"/>
    <m/>
    <m/>
    <m/>
    <m/>
    <m/>
    <m/>
    <m/>
    <m/>
    <n v="968"/>
    <m/>
    <m/>
    <m/>
    <m/>
    <m/>
    <m/>
    <m/>
    <m/>
    <m/>
    <n v="1906"/>
    <n v="54976"/>
    <n v="54976"/>
    <n v="54976"/>
    <n v="54976"/>
    <n v="54976"/>
    <n v="54976"/>
    <n v="54976"/>
    <n v="54976"/>
    <n v="54976"/>
    <n v="54976"/>
    <n v="54976"/>
    <n v="55176"/>
    <n v="55176"/>
    <n v="55176"/>
    <n v="55176"/>
    <n v="55176"/>
    <n v="55176"/>
    <n v="55176"/>
    <n v="55176"/>
    <n v="55176"/>
    <n v="55176"/>
    <n v="551760"/>
    <n v="110152"/>
    <n v="110152"/>
    <n v="110152"/>
    <n v="110152"/>
    <n v="110152"/>
    <n v="110152"/>
    <n v="110152"/>
    <n v="110152"/>
    <n v="110152"/>
    <n v="110152"/>
    <n v="1101520"/>
  </r>
  <r>
    <n v="33010110"/>
    <x v="1"/>
    <x v="12"/>
    <s v="LICEU DE HUMANIDADES DE CAMPOS"/>
    <e v="#N/A"/>
    <s v="30.399.570/0001-67"/>
    <s v="2850 - 0000268143"/>
    <n v="16"/>
    <m/>
    <m/>
    <m/>
    <m/>
    <n v="543"/>
    <m/>
    <n v="64"/>
    <m/>
    <m/>
    <m/>
    <m/>
    <m/>
    <m/>
    <n v="1099"/>
    <m/>
    <n v="51"/>
    <m/>
    <m/>
    <m/>
    <m/>
    <n v="1757"/>
    <n v="12036"/>
    <n v="12036"/>
    <n v="12036"/>
    <n v="12036"/>
    <n v="12036"/>
    <n v="12036"/>
    <n v="12036"/>
    <n v="12036"/>
    <n v="12036"/>
    <n v="12036"/>
    <n v="12036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8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7.99999999994"/>
  </r>
  <r>
    <n v="33010170"/>
    <x v="1"/>
    <x v="12"/>
    <s v="CE NILO FERNANDES PEREIRA"/>
    <e v="#N/A"/>
    <s v="01.865.209/0001-80"/>
    <s v="0065 - 0002103494"/>
    <n v="10"/>
    <m/>
    <m/>
    <m/>
    <m/>
    <n v="277"/>
    <m/>
    <m/>
    <m/>
    <m/>
    <m/>
    <m/>
    <m/>
    <m/>
    <n v="167"/>
    <m/>
    <m/>
    <m/>
    <m/>
    <m/>
    <m/>
    <n v="444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2538.4"/>
    <n v="2538.4"/>
    <n v="2538.4"/>
    <n v="2538.4"/>
    <n v="2538.4"/>
    <n v="2538.4"/>
    <n v="2538.4"/>
    <n v="2538.4"/>
    <n v="2538.4"/>
    <n v="2538.4"/>
    <n v="25384.000000000004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8.000000000015"/>
  </r>
  <r>
    <n v="33010269"/>
    <x v="1"/>
    <x v="12"/>
    <s v="CE PAULO ROBERTO DUARTE DE MENDONCA"/>
    <e v="#N/A"/>
    <s v="04.484.417/0001-28"/>
    <s v="2850 - 0000267350"/>
    <n v="10"/>
    <m/>
    <m/>
    <m/>
    <m/>
    <n v="279"/>
    <m/>
    <m/>
    <m/>
    <m/>
    <m/>
    <m/>
    <m/>
    <m/>
    <n v="123"/>
    <m/>
    <m/>
    <n v="68"/>
    <m/>
    <m/>
    <m/>
    <n v="470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2903.2"/>
    <n v="2903.2"/>
    <n v="2903.2"/>
    <n v="2903.2"/>
    <n v="2903.2"/>
    <n v="2903.2"/>
    <n v="2903.2"/>
    <n v="2903.2"/>
    <n v="2903.2"/>
    <n v="2903.2"/>
    <n v="29032.000000000004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9.999999999985"/>
  </r>
  <r>
    <n v="33010315"/>
    <x v="1"/>
    <x v="12"/>
    <s v="CE NOTIVAL PEDRO MOLL"/>
    <e v="#N/A"/>
    <s v="01.396.872/0001-83"/>
    <s v="0065 - 0002103311"/>
    <n v="0"/>
    <m/>
    <n v="69"/>
    <m/>
    <m/>
    <m/>
    <m/>
    <m/>
    <m/>
    <m/>
    <m/>
    <n v="71"/>
    <m/>
    <m/>
    <m/>
    <m/>
    <m/>
    <m/>
    <m/>
    <m/>
    <m/>
    <n v="140"/>
    <n v="3933"/>
    <n v="3933"/>
    <n v="3933"/>
    <n v="3933"/>
    <n v="3933"/>
    <n v="3933"/>
    <n v="3933"/>
    <n v="3933"/>
    <n v="3933"/>
    <n v="3933"/>
    <n v="3933"/>
    <n v="4047"/>
    <n v="4047"/>
    <n v="4047"/>
    <n v="4047"/>
    <n v="4047"/>
    <n v="4047"/>
    <n v="4047"/>
    <n v="4047"/>
    <n v="4047"/>
    <n v="4047"/>
    <n v="40470"/>
    <n v="7980"/>
    <n v="7980"/>
    <n v="7980"/>
    <n v="7980"/>
    <n v="7980"/>
    <n v="7980"/>
    <n v="7980"/>
    <n v="7980"/>
    <n v="7980"/>
    <n v="7980"/>
    <n v="79800"/>
  </r>
  <r>
    <n v="33010528"/>
    <x v="1"/>
    <x v="12"/>
    <s v="CE THEOTONIO FERREIRA DE ARAUJO"/>
    <e v="#N/A"/>
    <s v="01.544.083/0001-42"/>
    <s v="0065 - 0002103370"/>
    <n v="10"/>
    <m/>
    <m/>
    <m/>
    <m/>
    <m/>
    <m/>
    <m/>
    <m/>
    <m/>
    <m/>
    <m/>
    <m/>
    <m/>
    <n v="48"/>
    <m/>
    <n v="127"/>
    <n v="26"/>
    <m/>
    <m/>
    <m/>
    <n v="201"/>
    <n v="604"/>
    <n v="604"/>
    <n v="604"/>
    <n v="604"/>
    <n v="604"/>
    <n v="604"/>
    <n v="604"/>
    <n v="604"/>
    <n v="604"/>
    <n v="604"/>
    <n v="604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8.000000000015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8.000000000015"/>
  </r>
  <r>
    <n v="33010650"/>
    <x v="1"/>
    <x v="12"/>
    <s v="CE DOUTOR BARROS BARRETO"/>
    <e v="#N/A"/>
    <s v="01.902.988/0001-47"/>
    <s v="3953 - 0000011991"/>
    <n v="1"/>
    <m/>
    <m/>
    <m/>
    <m/>
    <m/>
    <m/>
    <m/>
    <m/>
    <m/>
    <m/>
    <m/>
    <m/>
    <m/>
    <n v="138"/>
    <m/>
    <n v="57"/>
    <n v="59"/>
    <m/>
    <m/>
    <m/>
    <n v="254"/>
    <n v="60.4"/>
    <n v="60.4"/>
    <n v="60.4"/>
    <n v="60.4"/>
    <n v="60.4"/>
    <n v="60.4"/>
    <n v="60.4"/>
    <n v="60.4"/>
    <n v="60.4"/>
    <n v="60.4"/>
    <n v="60.4"/>
    <n v="5502.4"/>
    <n v="5502.4"/>
    <n v="5502.4"/>
    <n v="5502.4"/>
    <n v="5502.4"/>
    <n v="5502.4"/>
    <n v="5502.4"/>
    <n v="5502.4"/>
    <n v="5502.4"/>
    <n v="5502.4"/>
    <n v="55024.000000000007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8"/>
  </r>
  <r>
    <n v="33010889"/>
    <x v="1"/>
    <x v="12"/>
    <s v="CE DOUTOR JOSE PEREIRA PINTO"/>
    <e v="#N/A"/>
    <s v="01.798.133/0001-18"/>
    <s v="0065 - 0002103389"/>
    <n v="1"/>
    <m/>
    <m/>
    <m/>
    <m/>
    <m/>
    <m/>
    <m/>
    <m/>
    <m/>
    <m/>
    <m/>
    <m/>
    <m/>
    <n v="65"/>
    <m/>
    <m/>
    <m/>
    <m/>
    <m/>
    <m/>
    <n v="65"/>
    <n v="60.4"/>
    <n v="60.4"/>
    <n v="60.4"/>
    <n v="60.4"/>
    <n v="60.4"/>
    <n v="60.4"/>
    <n v="60.4"/>
    <n v="60.4"/>
    <n v="60.4"/>
    <n v="60.4"/>
    <n v="60.4"/>
    <n v="988"/>
    <n v="988"/>
    <n v="988"/>
    <n v="988"/>
    <n v="988"/>
    <n v="988"/>
    <n v="988"/>
    <n v="988"/>
    <n v="988"/>
    <n v="988"/>
    <n v="9880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3.999999999998"/>
  </r>
  <r>
    <n v="33011095"/>
    <x v="1"/>
    <x v="12"/>
    <s v="CE MANOEL PEREIRA GONCALVES"/>
    <e v="#N/A"/>
    <s v="01.898.237/0001-02"/>
    <s v="0065 - 0002103362"/>
    <n v="7"/>
    <m/>
    <m/>
    <m/>
    <m/>
    <m/>
    <m/>
    <m/>
    <m/>
    <m/>
    <m/>
    <m/>
    <m/>
    <m/>
    <n v="197"/>
    <m/>
    <n v="72"/>
    <n v="59"/>
    <m/>
    <m/>
    <m/>
    <n v="328"/>
    <n v="422.8"/>
    <n v="422.8"/>
    <n v="422.8"/>
    <n v="422.8"/>
    <n v="422.8"/>
    <n v="422.8"/>
    <n v="422.8"/>
    <n v="422.8"/>
    <n v="422.8"/>
    <n v="422.8"/>
    <n v="422.8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1.999999999985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0.000000000015"/>
  </r>
  <r>
    <n v="33011311"/>
    <x v="1"/>
    <x v="12"/>
    <s v="CE ESTEFANIA PEREIRA PINTO"/>
    <e v="#N/A"/>
    <s v="01.449.006/0001-03"/>
    <s v="0065 - 0002103516"/>
    <n v="3"/>
    <m/>
    <m/>
    <m/>
    <m/>
    <m/>
    <m/>
    <m/>
    <m/>
    <m/>
    <m/>
    <m/>
    <m/>
    <m/>
    <n v="52"/>
    <m/>
    <m/>
    <m/>
    <m/>
    <m/>
    <m/>
    <n v="5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6.0000000000018"/>
  </r>
  <r>
    <n v="33011400"/>
    <x v="1"/>
    <x v="12"/>
    <s v="CE LEONCIO PEREIRA GOMES"/>
    <e v="#N/A"/>
    <s v="00.777.394/0001-99"/>
    <s v="6642 - 0000001503"/>
    <n v="2"/>
    <m/>
    <m/>
    <m/>
    <m/>
    <m/>
    <m/>
    <m/>
    <m/>
    <m/>
    <m/>
    <m/>
    <m/>
    <m/>
    <n v="155"/>
    <m/>
    <m/>
    <n v="46"/>
    <m/>
    <m/>
    <m/>
    <n v="201"/>
    <n v="120.8"/>
    <n v="120.8"/>
    <n v="120.8"/>
    <n v="120.8"/>
    <n v="120.8"/>
    <n v="120.8"/>
    <n v="120.8"/>
    <n v="120.8"/>
    <n v="120.8"/>
    <n v="120.8"/>
    <n v="120.8"/>
    <n v="3055.2"/>
    <n v="3055.2"/>
    <n v="3055.2"/>
    <n v="3055.2"/>
    <n v="3055.2"/>
    <n v="3055.2"/>
    <n v="3055.2"/>
    <n v="3055.2"/>
    <n v="3055.2"/>
    <n v="3055.2"/>
    <n v="30552.000000000004"/>
    <n v="3176"/>
    <n v="3176"/>
    <n v="3176"/>
    <n v="3176"/>
    <n v="3176"/>
    <n v="3176"/>
    <n v="3176"/>
    <n v="3176"/>
    <n v="3176"/>
    <n v="3176"/>
    <n v="31760"/>
  </r>
  <r>
    <n v="33011427"/>
    <x v="1"/>
    <x v="12"/>
    <s v="CE ATILANO CHRYSOSTOMO DE OLIVEIRA"/>
    <e v="#N/A"/>
    <s v="01.299.949/0001-05"/>
    <s v="6642 - 0000001473"/>
    <n v="13"/>
    <m/>
    <m/>
    <m/>
    <m/>
    <n v="353"/>
    <m/>
    <m/>
    <m/>
    <m/>
    <m/>
    <m/>
    <m/>
    <m/>
    <n v="167"/>
    <m/>
    <m/>
    <m/>
    <m/>
    <m/>
    <m/>
    <n v="520"/>
    <n v="6150.8"/>
    <n v="6150.8"/>
    <n v="6150.8"/>
    <n v="6150.8"/>
    <n v="6150.8"/>
    <n v="6150.8"/>
    <n v="6150.8"/>
    <n v="6150.8"/>
    <n v="6150.8"/>
    <n v="6150.8"/>
    <n v="6150.8"/>
    <n v="2538.4"/>
    <n v="2538.4"/>
    <n v="2538.4"/>
    <n v="2538.4"/>
    <n v="2538.4"/>
    <n v="2538.4"/>
    <n v="2538.4"/>
    <n v="2538.4"/>
    <n v="2538.4"/>
    <n v="2538.4"/>
    <n v="25384.000000000004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1.999999999985"/>
  </r>
  <r>
    <n v="33011435"/>
    <x v="1"/>
    <x v="12"/>
    <s v="CE CORONEL FRANCISCO RIBEIRO DA MOTTA VASCONCELOS"/>
    <e v="#N/A"/>
    <s v="01.544.070/0001-73"/>
    <s v="6642 - 0000001562"/>
    <n v="10"/>
    <m/>
    <m/>
    <m/>
    <m/>
    <n v="292"/>
    <m/>
    <m/>
    <m/>
    <m/>
    <m/>
    <m/>
    <m/>
    <m/>
    <n v="100"/>
    <m/>
    <n v="73"/>
    <m/>
    <m/>
    <m/>
    <m/>
    <n v="465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4732"/>
    <n v="4732"/>
    <n v="4732"/>
    <n v="4732"/>
    <n v="4732"/>
    <n v="4732"/>
    <n v="4732"/>
    <n v="4732"/>
    <n v="4732"/>
    <n v="4732"/>
    <n v="47320"/>
    <n v="9774.4"/>
    <n v="9774.4"/>
    <n v="9774.4"/>
    <n v="9774.4"/>
    <n v="9774.4"/>
    <n v="9774.4"/>
    <n v="9774.4"/>
    <n v="9774.4"/>
    <n v="9774.4"/>
    <n v="9774.4"/>
    <n v="97743.999999999985"/>
  </r>
  <r>
    <n v="33011460"/>
    <x v="1"/>
    <x v="12"/>
    <s v="CE MARIA ISABEL RANGEL DE ARAUJO"/>
    <e v="#N/A"/>
    <s v="02.509.843/0001-43"/>
    <s v="6642 - 0000001511"/>
    <n v="0"/>
    <m/>
    <m/>
    <m/>
    <m/>
    <n v="148"/>
    <m/>
    <m/>
    <m/>
    <m/>
    <m/>
    <m/>
    <m/>
    <m/>
    <n v="61"/>
    <m/>
    <m/>
    <m/>
    <m/>
    <m/>
    <m/>
    <n v="209"/>
    <n v="2249.6"/>
    <n v="2249.6"/>
    <n v="2249.6"/>
    <n v="2249.6"/>
    <n v="2249.6"/>
    <n v="2249.6"/>
    <n v="2249.6"/>
    <n v="2249.6"/>
    <n v="2249.6"/>
    <n v="2249.6"/>
    <n v="2249.6"/>
    <n v="927.2"/>
    <n v="927.2"/>
    <n v="927.2"/>
    <n v="927.2"/>
    <n v="927.2"/>
    <n v="927.2"/>
    <n v="927.2"/>
    <n v="927.2"/>
    <n v="927.2"/>
    <n v="927.2"/>
    <n v="9272"/>
    <n v="3176.8"/>
    <n v="3176.8"/>
    <n v="3176.8"/>
    <n v="3176.8"/>
    <n v="3176.8"/>
    <n v="3176.8"/>
    <n v="3176.8"/>
    <n v="3176.8"/>
    <n v="3176.8"/>
    <n v="3176.8"/>
    <n v="31767.999999999996"/>
  </r>
  <r>
    <n v="33011621"/>
    <x v="1"/>
    <x v="12"/>
    <s v="CE ALMIRANTE BARROSO"/>
    <e v="#N/A"/>
    <s v="00.781.456/0001-36"/>
    <s v="6642 - 0000001538"/>
    <n v="5"/>
    <m/>
    <m/>
    <m/>
    <m/>
    <m/>
    <m/>
    <m/>
    <m/>
    <m/>
    <m/>
    <m/>
    <m/>
    <m/>
    <n v="197"/>
    <m/>
    <n v="65"/>
    <n v="47"/>
    <m/>
    <m/>
    <m/>
    <n v="309"/>
    <n v="302"/>
    <n v="302"/>
    <n v="302"/>
    <n v="302"/>
    <n v="302"/>
    <n v="302"/>
    <n v="302"/>
    <n v="302"/>
    <n v="302"/>
    <n v="302"/>
    <n v="302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8.000000000015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8.000000000015"/>
  </r>
  <r>
    <n v="33011842"/>
    <x v="1"/>
    <x v="12"/>
    <s v="CE NELSON PEREIRA REBEL"/>
    <e v="#N/A"/>
    <s v="00.770.760/0001-88"/>
    <s v="2850 - 0000267503"/>
    <n v="9"/>
    <m/>
    <m/>
    <m/>
    <m/>
    <m/>
    <m/>
    <m/>
    <m/>
    <m/>
    <m/>
    <m/>
    <m/>
    <m/>
    <n v="594"/>
    <m/>
    <n v="97"/>
    <n v="238"/>
    <m/>
    <m/>
    <m/>
    <n v="929"/>
    <n v="543.6"/>
    <n v="543.6"/>
    <n v="543.6"/>
    <n v="543.6"/>
    <n v="543.6"/>
    <n v="543.6"/>
    <n v="543.6"/>
    <n v="543.6"/>
    <n v="543.6"/>
    <n v="543.6"/>
    <n v="543.6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3.99999999997"/>
    <n v="17458"/>
    <n v="17458"/>
    <n v="17458"/>
    <n v="17458"/>
    <n v="17458"/>
    <n v="17458"/>
    <n v="17458"/>
    <n v="17458"/>
    <n v="17458"/>
    <n v="17458"/>
    <n v="174580"/>
  </r>
  <r>
    <n v="33012040"/>
    <x v="1"/>
    <x v="12"/>
    <s v="CE ALCEBIADES SCHUARTZ"/>
    <e v="#N/A"/>
    <s v="00.777.266/0001-45"/>
    <s v="0065 - 0002103567"/>
    <n v="4"/>
    <m/>
    <m/>
    <m/>
    <m/>
    <m/>
    <m/>
    <m/>
    <m/>
    <m/>
    <m/>
    <m/>
    <m/>
    <m/>
    <n v="95"/>
    <m/>
    <m/>
    <n v="4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012083"/>
    <x v="1"/>
    <x v="12"/>
    <s v="CE PROFESSOR HERVAL DE SOUZA TAVARES"/>
    <e v="#N/A"/>
    <s v="02.501.198/0001-12"/>
    <s v="0065 - 0002103443"/>
    <n v="1"/>
    <m/>
    <m/>
    <m/>
    <m/>
    <m/>
    <m/>
    <m/>
    <m/>
    <m/>
    <m/>
    <m/>
    <m/>
    <m/>
    <n v="76"/>
    <m/>
    <m/>
    <n v="25"/>
    <m/>
    <m/>
    <m/>
    <n v="101"/>
    <n v="60.4"/>
    <n v="60.4"/>
    <n v="60.4"/>
    <n v="60.4"/>
    <n v="60.4"/>
    <n v="60.4"/>
    <n v="60.4"/>
    <n v="60.4"/>
    <n v="60.4"/>
    <n v="60.4"/>
    <n v="60.4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2"/>
    <n v="1595.6"/>
    <n v="1595.6"/>
    <n v="1595.6"/>
    <n v="1595.6"/>
    <n v="1595.6"/>
    <n v="1595.6"/>
    <n v="1595.6"/>
    <n v="1595.6"/>
    <n v="1595.6"/>
    <n v="1595.6"/>
    <n v="15956.000000000002"/>
  </r>
  <r>
    <n v="33012121"/>
    <x v="1"/>
    <x v="13"/>
    <s v="CE BALTAZAR CARNEIRO"/>
    <e v="#N/A"/>
    <s v="00.751.445/0001-03"/>
    <s v="0863 - 0000141704"/>
    <n v="6"/>
    <m/>
    <m/>
    <m/>
    <m/>
    <m/>
    <m/>
    <m/>
    <m/>
    <m/>
    <m/>
    <m/>
    <m/>
    <m/>
    <n v="163"/>
    <m/>
    <n v="155"/>
    <m/>
    <m/>
    <m/>
    <m/>
    <n v="31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297.6"/>
    <n v="9297.6"/>
    <n v="9297.6"/>
    <n v="9297.6"/>
    <n v="9297.6"/>
    <n v="9297.6"/>
    <n v="9297.6"/>
    <n v="9297.6"/>
    <n v="9297.6"/>
    <n v="9297.6"/>
    <n v="92976.000000000015"/>
    <n v="9660"/>
    <n v="9660"/>
    <n v="9660"/>
    <n v="9660"/>
    <n v="9660"/>
    <n v="9660"/>
    <n v="9660"/>
    <n v="9660"/>
    <n v="9660"/>
    <n v="9660"/>
    <n v="96600"/>
  </r>
  <r>
    <n v="33012393"/>
    <x v="1"/>
    <x v="14"/>
    <s v="CE DE SAO FIDELIS"/>
    <e v="#N/A"/>
    <s v="00.857.485/0001-34"/>
    <s v="6895 - 0000002801"/>
    <n v="25"/>
    <m/>
    <m/>
    <m/>
    <m/>
    <m/>
    <m/>
    <m/>
    <m/>
    <m/>
    <m/>
    <m/>
    <m/>
    <m/>
    <n v="236"/>
    <m/>
    <n v="282"/>
    <n v="66"/>
    <m/>
    <m/>
    <m/>
    <n v="584"/>
    <n v="1510"/>
    <n v="1510"/>
    <n v="1510"/>
    <n v="1510"/>
    <n v="1510"/>
    <n v="1510"/>
    <n v="1510"/>
    <n v="1510"/>
    <n v="1510"/>
    <n v="1510"/>
    <n v="1510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3.99999999997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3.99999999997"/>
  </r>
  <r>
    <n v="33012407"/>
    <x v="1"/>
    <x v="14"/>
    <s v="CE MONTESE"/>
    <e v="#N/A"/>
    <s v="00.786.106/0001-62"/>
    <s v="6895 - 0000002356"/>
    <n v="5"/>
    <m/>
    <m/>
    <m/>
    <m/>
    <n v="51"/>
    <m/>
    <m/>
    <m/>
    <m/>
    <m/>
    <m/>
    <m/>
    <m/>
    <n v="57"/>
    <m/>
    <m/>
    <n v="33"/>
    <m/>
    <m/>
    <n v="108"/>
    <n v="249"/>
    <n v="1077.2"/>
    <n v="1077.2"/>
    <n v="1077.2"/>
    <n v="1077.2"/>
    <n v="1077.2"/>
    <n v="1077.2"/>
    <n v="1077.2"/>
    <n v="1077.2"/>
    <n v="1077.2"/>
    <n v="1077.2"/>
    <n v="1077.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4086.8"/>
    <n v="4086.8"/>
    <n v="4086.8"/>
    <n v="4086.8"/>
    <n v="4086.8"/>
    <n v="4086.8"/>
    <n v="4086.8"/>
    <n v="4086.8"/>
    <n v="4086.8"/>
    <n v="4086.8"/>
    <n v="40868"/>
  </r>
  <r>
    <n v="33012458"/>
    <x v="1"/>
    <x v="14"/>
    <s v="CE BARAO DE MACAUBAS"/>
    <e v="#N/A"/>
    <s v="00.786.488/0001-24"/>
    <s v="6895 - 0000002135"/>
    <n v="13"/>
    <m/>
    <m/>
    <m/>
    <m/>
    <n v="149"/>
    <m/>
    <m/>
    <m/>
    <m/>
    <m/>
    <m/>
    <m/>
    <m/>
    <n v="83"/>
    <m/>
    <m/>
    <m/>
    <m/>
    <m/>
    <m/>
    <n v="232"/>
    <n v="3050"/>
    <n v="3050"/>
    <n v="3050"/>
    <n v="3050"/>
    <n v="3050"/>
    <n v="3050"/>
    <n v="3050"/>
    <n v="3050"/>
    <n v="3050"/>
    <n v="3050"/>
    <n v="3050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5.999999999993"/>
  </r>
  <r>
    <n v="33013160"/>
    <x v="1"/>
    <x v="14"/>
    <s v="CE ELVIDIO COSTA"/>
    <e v="#N/A"/>
    <s v="00.786.490/0001-01"/>
    <s v="6895 - 0000002518"/>
    <n v="19"/>
    <m/>
    <m/>
    <m/>
    <m/>
    <n v="208"/>
    <m/>
    <m/>
    <m/>
    <m/>
    <m/>
    <m/>
    <m/>
    <m/>
    <n v="227"/>
    <m/>
    <m/>
    <m/>
    <m/>
    <m/>
    <m/>
    <n v="435"/>
    <n v="4309.2"/>
    <n v="4309.2"/>
    <n v="4309.2"/>
    <n v="4309.2"/>
    <n v="4309.2"/>
    <n v="4309.2"/>
    <n v="4309.2"/>
    <n v="4309.2"/>
    <n v="4309.2"/>
    <n v="4309.2"/>
    <n v="4309.2"/>
    <n v="3450.4"/>
    <n v="3450.4"/>
    <n v="3450.4"/>
    <n v="3450.4"/>
    <n v="3450.4"/>
    <n v="3450.4"/>
    <n v="3450.4"/>
    <n v="3450.4"/>
    <n v="3450.4"/>
    <n v="3450.4"/>
    <n v="34504.000000000007"/>
    <n v="7759.6"/>
    <n v="7759.6"/>
    <n v="7759.6"/>
    <n v="7759.6"/>
    <n v="7759.6"/>
    <n v="7759.6"/>
    <n v="7759.6"/>
    <n v="7759.6"/>
    <n v="7759.6"/>
    <n v="7759.6"/>
    <n v="77596"/>
  </r>
  <r>
    <n v="33013322"/>
    <x v="1"/>
    <x v="14"/>
    <s v="CE GERAQUE COLLET"/>
    <e v="#N/A"/>
    <s v="00.785.450/0001-37"/>
    <s v="6895 - 0000003905"/>
    <n v="6"/>
    <m/>
    <m/>
    <m/>
    <m/>
    <n v="27"/>
    <m/>
    <m/>
    <m/>
    <m/>
    <m/>
    <m/>
    <m/>
    <m/>
    <n v="66"/>
    <m/>
    <n v="30"/>
    <n v="22"/>
    <m/>
    <m/>
    <m/>
    <n v="145"/>
    <n v="772.8"/>
    <n v="772.8"/>
    <n v="772.8"/>
    <n v="772.8"/>
    <n v="772.8"/>
    <n v="772.8"/>
    <n v="772.8"/>
    <n v="772.8"/>
    <n v="772.8"/>
    <n v="772.8"/>
    <n v="772.8"/>
    <n v="2657.6"/>
    <n v="2657.6"/>
    <n v="2657.6"/>
    <n v="2657.6"/>
    <n v="2657.6"/>
    <n v="2657.6"/>
    <n v="2657.6"/>
    <n v="2657.6"/>
    <n v="2657.6"/>
    <n v="2657.6"/>
    <n v="26575.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4.000000000007"/>
  </r>
  <r>
    <n v="33013497"/>
    <x v="1"/>
    <x v="15"/>
    <s v="CE ALBERTO TORRES"/>
    <e v="#N/A"/>
    <s v="01.223.805/0001-67"/>
    <s v="2850 - 0000268194"/>
    <n v="14"/>
    <m/>
    <m/>
    <m/>
    <m/>
    <m/>
    <m/>
    <m/>
    <m/>
    <m/>
    <m/>
    <m/>
    <m/>
    <m/>
    <n v="178"/>
    <m/>
    <n v="173"/>
    <n v="47"/>
    <m/>
    <m/>
    <m/>
    <n v="398"/>
    <n v="845.6"/>
    <n v="845.6"/>
    <n v="845.6"/>
    <n v="845.6"/>
    <n v="845.6"/>
    <n v="845.6"/>
    <n v="845.6"/>
    <n v="845.6"/>
    <n v="845.6"/>
    <n v="845.6"/>
    <n v="845.6"/>
    <n v="11032"/>
    <n v="11032"/>
    <n v="11032"/>
    <n v="11032"/>
    <n v="11032"/>
    <n v="11032"/>
    <n v="11032"/>
    <n v="11032"/>
    <n v="11032"/>
    <n v="11032"/>
    <n v="110320"/>
    <n v="11877.6"/>
    <n v="11877.6"/>
    <n v="11877.6"/>
    <n v="11877.6"/>
    <n v="11877.6"/>
    <n v="11877.6"/>
    <n v="11877.6"/>
    <n v="11877.6"/>
    <n v="11877.6"/>
    <n v="11877.6"/>
    <n v="118776.00000000003"/>
  </r>
  <r>
    <n v="33013535"/>
    <x v="1"/>
    <x v="15"/>
    <s v="CE ADMARDO ALVES TORRES"/>
    <e v="#N/A"/>
    <s v="01.219.155/0001-86"/>
    <s v="0065 - 0002103427"/>
    <n v="10"/>
    <m/>
    <m/>
    <m/>
    <m/>
    <m/>
    <m/>
    <m/>
    <m/>
    <m/>
    <m/>
    <m/>
    <m/>
    <m/>
    <n v="159"/>
    <m/>
    <m/>
    <n v="57"/>
    <m/>
    <m/>
    <m/>
    <n v="216"/>
    <n v="604"/>
    <n v="604"/>
    <n v="604"/>
    <n v="604"/>
    <n v="604"/>
    <n v="604"/>
    <n v="604"/>
    <n v="604"/>
    <n v="604"/>
    <n v="604"/>
    <n v="604"/>
    <n v="3283.2"/>
    <n v="3283.2"/>
    <n v="3283.2"/>
    <n v="3283.2"/>
    <n v="3283.2"/>
    <n v="3283.2"/>
    <n v="3283.2"/>
    <n v="3283.2"/>
    <n v="3283.2"/>
    <n v="3283.2"/>
    <n v="32832"/>
    <n v="3887.2"/>
    <n v="3887.2"/>
    <n v="3887.2"/>
    <n v="3887.2"/>
    <n v="3887.2"/>
    <n v="3887.2"/>
    <n v="3887.2"/>
    <n v="3887.2"/>
    <n v="3887.2"/>
    <n v="3887.2"/>
    <n v="38872"/>
  </r>
  <r>
    <n v="33013551"/>
    <x v="1"/>
    <x v="15"/>
    <s v="CE DOUTOR NEWTON ALVES"/>
    <e v="#N/A"/>
    <s v="01.635.920/0001-49"/>
    <s v="6585 - 0000001740"/>
    <n v="3"/>
    <m/>
    <m/>
    <m/>
    <m/>
    <m/>
    <m/>
    <m/>
    <m/>
    <m/>
    <m/>
    <m/>
    <m/>
    <m/>
    <n v="120"/>
    <m/>
    <n v="39"/>
    <n v="56"/>
    <m/>
    <m/>
    <m/>
    <n v="21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391.2"/>
    <n v="4391.2"/>
    <n v="4391.2"/>
    <n v="4391.2"/>
    <n v="4391.2"/>
    <n v="4391.2"/>
    <n v="4391.2"/>
    <n v="4391.2"/>
    <n v="4391.2"/>
    <n v="4391.2"/>
    <n v="43911.999999999993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4.000000000007"/>
  </r>
  <r>
    <n v="33013683"/>
    <x v="1"/>
    <x v="15"/>
    <s v="CE RAIMUNDO DE MAGALHAES"/>
    <e v="#N/A"/>
    <s v="02.385.612/0001-75"/>
    <s v="2850 - 0000268160"/>
    <n v="7"/>
    <m/>
    <m/>
    <m/>
    <m/>
    <m/>
    <m/>
    <m/>
    <m/>
    <m/>
    <m/>
    <m/>
    <m/>
    <m/>
    <n v="188"/>
    <m/>
    <n v="68"/>
    <n v="63"/>
    <m/>
    <m/>
    <m/>
    <n v="319"/>
    <n v="422.8"/>
    <n v="422.8"/>
    <n v="422.8"/>
    <n v="422.8"/>
    <n v="422.8"/>
    <n v="422.8"/>
    <n v="422.8"/>
    <n v="422.8"/>
    <n v="422.8"/>
    <n v="422.8"/>
    <n v="422.8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1.999999999985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0.000000000015"/>
  </r>
  <r>
    <n v="33013691"/>
    <x v="1"/>
    <x v="15"/>
    <s v="CE DOUTOR OLIMPIO SATURNINO DE BRITO"/>
    <e v="#N/A"/>
    <s v="01.544.076/0001-40"/>
    <s v="6642 - 0000001570"/>
    <n v="1"/>
    <m/>
    <m/>
    <m/>
    <m/>
    <m/>
    <m/>
    <m/>
    <m/>
    <m/>
    <m/>
    <m/>
    <m/>
    <m/>
    <n v="83"/>
    <m/>
    <m/>
    <m/>
    <m/>
    <m/>
    <m/>
    <n v="83"/>
    <n v="60.4"/>
    <n v="60.4"/>
    <n v="60.4"/>
    <n v="60.4"/>
    <n v="60.4"/>
    <n v="60.4"/>
    <n v="60.4"/>
    <n v="60.4"/>
    <n v="60.4"/>
    <n v="60.4"/>
    <n v="60.4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1322"/>
    <n v="1322"/>
    <n v="1322"/>
    <n v="1322"/>
    <n v="1322"/>
    <n v="1322"/>
    <n v="1322"/>
    <n v="1322"/>
    <n v="1322"/>
    <n v="1322"/>
    <n v="13220"/>
  </r>
  <r>
    <n v="33013772"/>
    <x v="1"/>
    <x v="16"/>
    <s v="CE SAO FRANCISCO DE PAULA"/>
    <e v="#N/A"/>
    <s v="01.360.333/0001-94"/>
    <s v="0960 - 0000098418"/>
    <n v="16"/>
    <m/>
    <m/>
    <m/>
    <m/>
    <m/>
    <m/>
    <m/>
    <m/>
    <m/>
    <m/>
    <m/>
    <m/>
    <m/>
    <n v="383"/>
    <m/>
    <n v="145"/>
    <n v="127"/>
    <m/>
    <m/>
    <m/>
    <n v="655"/>
    <n v="966.4"/>
    <n v="966.4"/>
    <n v="966.4"/>
    <n v="966.4"/>
    <n v="966.4"/>
    <n v="966.4"/>
    <n v="966.4"/>
    <n v="966.4"/>
    <n v="966.4"/>
    <n v="966.4"/>
    <n v="966.4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9.99999999997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3.99999999997"/>
  </r>
  <r>
    <n v="33013802"/>
    <x v="1"/>
    <x v="16"/>
    <s v="CE AGOSTINHO CHRYZANTO DE ARAUJO"/>
    <e v="#N/A"/>
    <s v="01.392.004/0001-25"/>
    <s v="0960 - 0000098272"/>
    <n v="4"/>
    <m/>
    <m/>
    <m/>
    <m/>
    <m/>
    <m/>
    <m/>
    <m/>
    <m/>
    <m/>
    <m/>
    <m/>
    <m/>
    <n v="110"/>
    <m/>
    <n v="50"/>
    <n v="37"/>
    <m/>
    <m/>
    <m/>
    <n v="197"/>
    <n v="241.6"/>
    <n v="241.6"/>
    <n v="241.6"/>
    <n v="241.6"/>
    <n v="241.6"/>
    <n v="241.6"/>
    <n v="241.6"/>
    <n v="241.6"/>
    <n v="241.6"/>
    <n v="241.6"/>
    <n v="241.6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4.000000000007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0.000000000007"/>
  </r>
  <r>
    <n v="33013837"/>
    <x v="1"/>
    <x v="16"/>
    <s v="CE ERCILIA MUYLAERT DE MENEZES"/>
    <e v="#N/A"/>
    <s v="01.347.917/0001-20"/>
    <s v="0065 - 0002103559"/>
    <n v="2"/>
    <m/>
    <m/>
    <m/>
    <m/>
    <m/>
    <m/>
    <m/>
    <m/>
    <m/>
    <m/>
    <m/>
    <m/>
    <m/>
    <n v="110"/>
    <m/>
    <m/>
    <m/>
    <m/>
    <m/>
    <m/>
    <n v="110"/>
    <n v="120.8"/>
    <n v="120.8"/>
    <n v="120.8"/>
    <n v="120.8"/>
    <n v="120.8"/>
    <n v="120.8"/>
    <n v="120.8"/>
    <n v="120.8"/>
    <n v="120.8"/>
    <n v="120.8"/>
    <n v="120.8"/>
    <n v="1672"/>
    <n v="1672"/>
    <n v="1672"/>
    <n v="1672"/>
    <n v="1672"/>
    <n v="1672"/>
    <n v="1672"/>
    <n v="1672"/>
    <n v="1672"/>
    <n v="1672"/>
    <n v="16720"/>
    <n v="1792.8"/>
    <n v="1792.8"/>
    <n v="1792.8"/>
    <n v="1792.8"/>
    <n v="1792.8"/>
    <n v="1792.8"/>
    <n v="1792.8"/>
    <n v="1792.8"/>
    <n v="1792.8"/>
    <n v="1792.8"/>
    <n v="17927.999999999996"/>
  </r>
  <r>
    <n v="33013918"/>
    <x v="1"/>
    <x v="16"/>
    <s v="CE PEDRO CERQUEIRA"/>
    <e v="#N/A"/>
    <s v="01.657.306/0001-88"/>
    <s v="0960 - 0000098248"/>
    <n v="3"/>
    <m/>
    <m/>
    <m/>
    <m/>
    <m/>
    <m/>
    <m/>
    <m/>
    <m/>
    <m/>
    <m/>
    <m/>
    <m/>
    <n v="89"/>
    <m/>
    <m/>
    <m/>
    <m/>
    <m/>
    <m/>
    <n v="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352.8"/>
    <n v="1352.8"/>
    <n v="1352.8"/>
    <n v="1352.8"/>
    <n v="1352.8"/>
    <n v="1352.8"/>
    <n v="1352.8"/>
    <n v="1352.8"/>
    <n v="1352.8"/>
    <n v="1352.8"/>
    <n v="13527.999999999998"/>
    <n v="1534"/>
    <n v="1534"/>
    <n v="1534"/>
    <n v="1534"/>
    <n v="1534"/>
    <n v="1534"/>
    <n v="1534"/>
    <n v="1534"/>
    <n v="1534"/>
    <n v="1534"/>
    <n v="15340"/>
  </r>
  <r>
    <n v="33014086"/>
    <x v="1"/>
    <x v="16"/>
    <s v="CE ANA NUNES VIANA"/>
    <e v="#N/A"/>
    <s v="02.233.945/0001-89"/>
    <s v="0960 - 0000098469"/>
    <n v="2"/>
    <m/>
    <m/>
    <m/>
    <m/>
    <m/>
    <m/>
    <m/>
    <m/>
    <m/>
    <m/>
    <m/>
    <m/>
    <m/>
    <n v="94"/>
    <m/>
    <m/>
    <n v="48"/>
    <m/>
    <m/>
    <m/>
    <n v="142"/>
    <n v="120.8"/>
    <n v="120.8"/>
    <n v="120.8"/>
    <n v="120.8"/>
    <n v="120.8"/>
    <n v="120.8"/>
    <n v="120.8"/>
    <n v="120.8"/>
    <n v="120.8"/>
    <n v="120.8"/>
    <n v="120.8"/>
    <n v="2158.4"/>
    <n v="2158.4"/>
    <n v="2158.4"/>
    <n v="2158.4"/>
    <n v="2158.4"/>
    <n v="2158.4"/>
    <n v="2158.4"/>
    <n v="2158.4"/>
    <n v="2158.4"/>
    <n v="2158.4"/>
    <n v="21584.000000000004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2.000000000004"/>
  </r>
  <r>
    <n v="33014116"/>
    <x v="1"/>
    <x v="16"/>
    <s v="CE DOMIRES MACHADO"/>
    <e v="#N/A"/>
    <s v="01.401.727/0001-43"/>
    <s v="0960 - 0000098264"/>
    <n v="3"/>
    <m/>
    <m/>
    <m/>
    <m/>
    <m/>
    <m/>
    <m/>
    <m/>
    <m/>
    <m/>
    <m/>
    <m/>
    <m/>
    <n v="190"/>
    <m/>
    <m/>
    <n v="31"/>
    <m/>
    <m/>
    <m/>
    <n v="22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540.4"/>
    <n v="3540.4"/>
    <n v="3540.4"/>
    <n v="3540.4"/>
    <n v="3540.4"/>
    <n v="3540.4"/>
    <n v="3540.4"/>
    <n v="3540.4"/>
    <n v="3540.4"/>
    <n v="3540.4"/>
    <n v="35404.000000000007"/>
  </r>
  <r>
    <n v="33014310"/>
    <x v="1"/>
    <x v="16"/>
    <s v="CE JOAQUIM GOMES CRESPO"/>
    <e v="#N/A"/>
    <s v="02.385.593/0001-87"/>
    <s v="0960 - 0000098221"/>
    <n v="3"/>
    <m/>
    <m/>
    <m/>
    <m/>
    <m/>
    <m/>
    <m/>
    <m/>
    <m/>
    <m/>
    <m/>
    <m/>
    <m/>
    <n v="65"/>
    <m/>
    <n v="58"/>
    <n v="31"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11.2"/>
    <n v="4011.2"/>
    <n v="4011.2"/>
    <n v="4011.2"/>
    <n v="4011.2"/>
    <n v="4011.2"/>
    <n v="4011.2"/>
    <n v="4011.2"/>
    <n v="4011.2"/>
    <n v="4011.2"/>
    <n v="40112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4.000000000007"/>
  </r>
  <r>
    <n v="33014566"/>
    <x v="1"/>
    <x v="15"/>
    <s v="CE JOAO COELHO DA SILVA"/>
    <e v="#N/A"/>
    <s v="01.549.560/0001-62"/>
    <s v="2850 - 0000267643"/>
    <n v="3"/>
    <m/>
    <m/>
    <m/>
    <m/>
    <m/>
    <m/>
    <m/>
    <m/>
    <m/>
    <m/>
    <m/>
    <m/>
    <m/>
    <n v="154"/>
    <m/>
    <m/>
    <m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522"/>
    <n v="2522"/>
    <n v="2522"/>
    <n v="2522"/>
    <n v="2522"/>
    <n v="2522"/>
    <n v="2522"/>
    <n v="2522"/>
    <n v="2522"/>
    <n v="2522"/>
    <n v="25220"/>
  </r>
  <r>
    <n v="33014736"/>
    <x v="1"/>
    <x v="17"/>
    <s v="CIEP 271 JOSE BONIFACIO TASSARA"/>
    <e v="#N/A"/>
    <s v="01.443.856/0001-02"/>
    <s v="6769 - 0000002682"/>
    <n v="2"/>
    <m/>
    <m/>
    <m/>
    <m/>
    <n v="57"/>
    <m/>
    <m/>
    <m/>
    <m/>
    <m/>
    <m/>
    <m/>
    <m/>
    <m/>
    <m/>
    <n v="92"/>
    <m/>
    <m/>
    <m/>
    <m/>
    <n v="149"/>
    <n v="987.2"/>
    <n v="987.2"/>
    <n v="987.2"/>
    <n v="987.2"/>
    <n v="987.2"/>
    <n v="987.2"/>
    <n v="987.2"/>
    <n v="987.2"/>
    <n v="987.2"/>
    <n v="987.2"/>
    <n v="987.2"/>
    <n v="4048"/>
    <n v="4048"/>
    <n v="4048"/>
    <n v="4048"/>
    <n v="4048"/>
    <n v="4048"/>
    <n v="4048"/>
    <n v="4048"/>
    <n v="4048"/>
    <n v="4048"/>
    <n v="40480"/>
    <n v="5035.2"/>
    <n v="5035.2"/>
    <n v="5035.2"/>
    <n v="5035.2"/>
    <n v="5035.2"/>
    <n v="5035.2"/>
    <n v="5035.2"/>
    <n v="5035.2"/>
    <n v="5035.2"/>
    <n v="5035.2"/>
    <n v="50351.999999999993"/>
  </r>
  <r>
    <n v="33014760"/>
    <x v="1"/>
    <x v="17"/>
    <s v="CE TOBIAS TOSTES MACHADO"/>
    <e v="#N/A"/>
    <s v="01.443.859/0001-38"/>
    <s v="6769 - 0000002461"/>
    <n v="17"/>
    <m/>
    <m/>
    <m/>
    <m/>
    <m/>
    <m/>
    <m/>
    <m/>
    <m/>
    <m/>
    <m/>
    <m/>
    <m/>
    <n v="307"/>
    <m/>
    <n v="189"/>
    <n v="133"/>
    <m/>
    <m/>
    <m/>
    <n v="629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5004"/>
    <n v="15004"/>
    <n v="15004"/>
    <n v="15004"/>
    <n v="15004"/>
    <n v="15004"/>
    <n v="15004"/>
    <n v="15004"/>
    <n v="15004"/>
    <n v="15004"/>
    <n v="150040"/>
    <n v="16030.8"/>
    <n v="16030.8"/>
    <n v="16030.8"/>
    <n v="16030.8"/>
    <n v="16030.8"/>
    <n v="16030.8"/>
    <n v="16030.8"/>
    <n v="16030.8"/>
    <n v="16030.8"/>
    <n v="16030.8"/>
    <n v="160308"/>
  </r>
  <r>
    <n v="33014809"/>
    <x v="1"/>
    <x v="17"/>
    <s v="CE ELSA BARBOSA DAUMAS"/>
    <e v="#N/A"/>
    <s v="01.443.868/0001-29"/>
    <s v="6769 - 0000002321"/>
    <n v="7"/>
    <m/>
    <m/>
    <m/>
    <m/>
    <n v="147"/>
    <m/>
    <m/>
    <m/>
    <m/>
    <m/>
    <m/>
    <m/>
    <m/>
    <n v="118"/>
    <m/>
    <m/>
    <m/>
    <m/>
    <m/>
    <m/>
    <n v="265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6"/>
    <n v="4450.8"/>
    <n v="4450.8"/>
    <n v="4450.8"/>
    <n v="4450.8"/>
    <n v="4450.8"/>
    <n v="4450.8"/>
    <n v="4450.8"/>
    <n v="4450.8"/>
    <n v="4450.8"/>
    <n v="4450.8"/>
    <n v="44508.000000000007"/>
  </r>
  <r>
    <n v="33014817"/>
    <x v="1"/>
    <x v="17"/>
    <s v="EE JOSE DE PAULA BARRETO"/>
    <e v="#N/A"/>
    <s v="01.178.063/0001-03"/>
    <s v="6769 - 0000002569"/>
    <n v="9"/>
    <m/>
    <m/>
    <m/>
    <m/>
    <n v="160"/>
    <m/>
    <m/>
    <m/>
    <m/>
    <m/>
    <m/>
    <m/>
    <m/>
    <m/>
    <m/>
    <m/>
    <m/>
    <m/>
    <m/>
    <m/>
    <n v="160"/>
    <n v="2975.6"/>
    <n v="2975.6"/>
    <n v="2975.6"/>
    <n v="2975.6"/>
    <n v="2975.6"/>
    <n v="2975.6"/>
    <n v="2975.6"/>
    <n v="2975.6"/>
    <n v="2975.6"/>
    <n v="2975.6"/>
    <n v="2975.6"/>
    <n v="0"/>
    <n v="0"/>
    <n v="0"/>
    <n v="0"/>
    <n v="0"/>
    <n v="0"/>
    <n v="0"/>
    <n v="0"/>
    <n v="0"/>
    <n v="0"/>
    <n v="0"/>
    <n v="2975.6"/>
    <n v="2975.6"/>
    <n v="2975.6"/>
    <n v="2975.6"/>
    <n v="2975.6"/>
    <n v="2975.6"/>
    <n v="2975.6"/>
    <n v="2975.6"/>
    <n v="2975.6"/>
    <n v="2975.6"/>
    <n v="29755.999999999993"/>
  </r>
  <r>
    <n v="33014833"/>
    <x v="1"/>
    <x v="17"/>
    <s v="CE MARIA LOBO VIANA"/>
    <e v="#N/A"/>
    <s v="01.443.866/0001-30"/>
    <s v="6769 - 0000002801"/>
    <n v="4"/>
    <m/>
    <m/>
    <m/>
    <m/>
    <n v="209"/>
    <m/>
    <m/>
    <m/>
    <m/>
    <m/>
    <m/>
    <m/>
    <m/>
    <m/>
    <m/>
    <m/>
    <m/>
    <m/>
    <m/>
    <m/>
    <n v="209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0"/>
    <n v="0"/>
    <n v="0"/>
    <n v="0"/>
    <n v="0"/>
    <n v="0"/>
    <n v="0"/>
    <n v="0"/>
    <n v="0"/>
    <n v="0"/>
    <n v="0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4.000000000007"/>
  </r>
  <r>
    <n v="33015090"/>
    <x v="1"/>
    <x v="17"/>
    <s v="CE BOCAINA"/>
    <e v="#N/A"/>
    <s v="02.620.220/0001-43"/>
    <s v="6769 - 0000002291"/>
    <n v="8"/>
    <m/>
    <m/>
    <m/>
    <m/>
    <n v="42"/>
    <m/>
    <m/>
    <m/>
    <m/>
    <m/>
    <m/>
    <m/>
    <m/>
    <n v="64"/>
    <m/>
    <m/>
    <m/>
    <m/>
    <m/>
    <m/>
    <n v="106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972.8"/>
    <n v="972.8"/>
    <n v="972.8"/>
    <n v="972.8"/>
    <n v="972.8"/>
    <n v="972.8"/>
    <n v="972.8"/>
    <n v="972.8"/>
    <n v="972.8"/>
    <n v="972.8"/>
    <n v="9728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4"/>
  </r>
  <r>
    <n v="33015180"/>
    <x v="1"/>
    <x v="18"/>
    <s v="CE LUIZ REID"/>
    <e v="#N/A"/>
    <s v="01.257.525/0001-70"/>
    <s v="1545 - 0001148001"/>
    <n v="24"/>
    <m/>
    <m/>
    <m/>
    <m/>
    <m/>
    <m/>
    <m/>
    <m/>
    <m/>
    <m/>
    <m/>
    <m/>
    <m/>
    <n v="1151"/>
    <m/>
    <n v="251"/>
    <m/>
    <m/>
    <m/>
    <m/>
    <n v="1402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2.00000000006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7.99999999994"/>
  </r>
  <r>
    <n v="33015260"/>
    <x v="1"/>
    <x v="18"/>
    <s v="CE PRIMEIRO DE MAIO"/>
    <e v="#N/A"/>
    <s v="01.117.890/0001-89"/>
    <s v="1545 - 0001148508"/>
    <n v="7"/>
    <m/>
    <m/>
    <m/>
    <m/>
    <m/>
    <m/>
    <m/>
    <m/>
    <m/>
    <m/>
    <m/>
    <m/>
    <m/>
    <n v="263"/>
    <m/>
    <n v="12"/>
    <n v="65"/>
    <m/>
    <m/>
    <m/>
    <n v="340"/>
    <n v="422.8"/>
    <n v="422.8"/>
    <n v="422.8"/>
    <n v="422.8"/>
    <n v="422.8"/>
    <n v="422.8"/>
    <n v="422.8"/>
    <n v="422.8"/>
    <n v="422.8"/>
    <n v="422.8"/>
    <n v="422.8"/>
    <n v="5513.6"/>
    <n v="5513.6"/>
    <n v="5513.6"/>
    <n v="5513.6"/>
    <n v="5513.6"/>
    <n v="5513.6"/>
    <n v="5513.6"/>
    <n v="5513.6"/>
    <n v="5513.6"/>
    <n v="5513.6"/>
    <n v="55135.999999999993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4.000000000007"/>
  </r>
  <r>
    <n v="33015279"/>
    <x v="1"/>
    <x v="18"/>
    <s v="CE TELIO BARRETO"/>
    <e v="#N/A"/>
    <s v="01.130.775/0001-44"/>
    <s v="1545 - 0001148222"/>
    <n v="6"/>
    <m/>
    <m/>
    <m/>
    <m/>
    <m/>
    <m/>
    <m/>
    <m/>
    <m/>
    <m/>
    <m/>
    <m/>
    <m/>
    <n v="442"/>
    <m/>
    <m/>
    <n v="69"/>
    <m/>
    <m/>
    <m/>
    <n v="5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1.999999999985"/>
    <n v="8129.6"/>
    <n v="8129.6"/>
    <n v="8129.6"/>
    <n v="8129.6"/>
    <n v="8129.6"/>
    <n v="8129.6"/>
    <n v="8129.6"/>
    <n v="8129.6"/>
    <n v="8129.6"/>
    <n v="8129.6"/>
    <n v="81296"/>
  </r>
  <r>
    <n v="33015295"/>
    <x v="1"/>
    <x v="18"/>
    <s v="CE IRENE MEIRELLES"/>
    <e v="#N/A"/>
    <s v="00.785.411/0001-30"/>
    <s v="1545 - 0001148230"/>
    <n v="14"/>
    <m/>
    <m/>
    <m/>
    <m/>
    <m/>
    <m/>
    <m/>
    <m/>
    <m/>
    <m/>
    <m/>
    <m/>
    <m/>
    <n v="613"/>
    <m/>
    <m/>
    <n v="71"/>
    <m/>
    <m/>
    <m/>
    <n v="684"/>
    <n v="845.6"/>
    <n v="845.6"/>
    <n v="845.6"/>
    <n v="845.6"/>
    <n v="845.6"/>
    <n v="845.6"/>
    <n v="845.6"/>
    <n v="845.6"/>
    <n v="845.6"/>
    <n v="845.6"/>
    <n v="845.6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8.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4"/>
  </r>
  <r>
    <n v="33015309"/>
    <x v="1"/>
    <x v="18"/>
    <s v="CE JORNALISTA ALVARO BASTOS"/>
    <e v="#N/A"/>
    <s v="01.107.118/0001-86"/>
    <s v="1545 - 0001148974"/>
    <n v="29"/>
    <m/>
    <m/>
    <m/>
    <m/>
    <m/>
    <m/>
    <m/>
    <m/>
    <m/>
    <m/>
    <m/>
    <m/>
    <m/>
    <n v="827"/>
    <m/>
    <m/>
    <n v="123"/>
    <m/>
    <m/>
    <m/>
    <n v="950"/>
    <n v="1751.6"/>
    <n v="1751.6"/>
    <n v="1751.6"/>
    <n v="1751.6"/>
    <n v="1751.6"/>
    <n v="1751.6"/>
    <n v="1751.6"/>
    <n v="1751.6"/>
    <n v="1751.6"/>
    <n v="1751.6"/>
    <n v="1751.6"/>
    <n v="14440"/>
    <n v="14440"/>
    <n v="14440"/>
    <n v="14440"/>
    <n v="14440"/>
    <n v="14440"/>
    <n v="14440"/>
    <n v="14440"/>
    <n v="14440"/>
    <n v="14440"/>
    <n v="144400"/>
    <n v="16191.6"/>
    <n v="16191.6"/>
    <n v="16191.6"/>
    <n v="16191.6"/>
    <n v="16191.6"/>
    <n v="16191.6"/>
    <n v="16191.6"/>
    <n v="16191.6"/>
    <n v="16191.6"/>
    <n v="16191.6"/>
    <n v="161916.00000000003"/>
  </r>
  <r>
    <n v="33015317"/>
    <x v="1"/>
    <x v="18"/>
    <s v="CE MATIAS NETO"/>
    <e v="#N/A"/>
    <s v="01.171.992/0001-82"/>
    <s v="1545 - 0001149156"/>
    <n v="28"/>
    <m/>
    <m/>
    <m/>
    <m/>
    <m/>
    <m/>
    <m/>
    <m/>
    <m/>
    <m/>
    <m/>
    <m/>
    <m/>
    <n v="947"/>
    <m/>
    <m/>
    <n v="106"/>
    <m/>
    <m/>
    <m/>
    <n v="1053"/>
    <n v="1691.2"/>
    <n v="1691.2"/>
    <n v="1691.2"/>
    <n v="1691.2"/>
    <n v="1691.2"/>
    <n v="1691.2"/>
    <n v="1691.2"/>
    <n v="1691.2"/>
    <n v="1691.2"/>
    <n v="1691.2"/>
    <n v="1691.2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6.00000000003"/>
    <n v="17696.8"/>
    <n v="17696.8"/>
    <n v="17696.8"/>
    <n v="17696.8"/>
    <n v="17696.8"/>
    <n v="17696.8"/>
    <n v="17696.8"/>
    <n v="17696.8"/>
    <n v="17696.8"/>
    <n v="17696.8"/>
    <n v="176967.99999999997"/>
  </r>
  <r>
    <n v="33015333"/>
    <x v="1"/>
    <x v="18"/>
    <s v="CE RACHEL REID PEREIRA DE SOUZA"/>
    <e v="#N/A"/>
    <s v="01.117.628/0001-34"/>
    <s v="1545 - 0001148206"/>
    <n v="11"/>
    <m/>
    <m/>
    <m/>
    <m/>
    <m/>
    <m/>
    <m/>
    <m/>
    <m/>
    <m/>
    <m/>
    <m/>
    <m/>
    <n v="226"/>
    <m/>
    <m/>
    <n v="50"/>
    <m/>
    <m/>
    <m/>
    <n v="276"/>
    <n v="664.4"/>
    <n v="664.4"/>
    <n v="664.4"/>
    <n v="664.4"/>
    <n v="664.4"/>
    <n v="664.4"/>
    <n v="664.4"/>
    <n v="664.4"/>
    <n v="664.4"/>
    <n v="664.4"/>
    <n v="664.4"/>
    <n v="4195.2"/>
    <n v="4195.2"/>
    <n v="4195.2"/>
    <n v="4195.2"/>
    <n v="4195.2"/>
    <n v="4195.2"/>
    <n v="4195.2"/>
    <n v="4195.2"/>
    <n v="4195.2"/>
    <n v="4195.2"/>
    <n v="41951.999999999993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5.999999999993"/>
  </r>
  <r>
    <n v="33015341"/>
    <x v="1"/>
    <x v="18"/>
    <s v="CE VISCONDE DE ARAUJO"/>
    <e v="#N/A"/>
    <s v="01.080.907/0001-70"/>
    <s v="1545 - 0001150430"/>
    <n v="10"/>
    <m/>
    <m/>
    <m/>
    <m/>
    <m/>
    <m/>
    <m/>
    <m/>
    <m/>
    <m/>
    <m/>
    <m/>
    <m/>
    <n v="428"/>
    <m/>
    <m/>
    <m/>
    <m/>
    <m/>
    <m/>
    <n v="428"/>
    <n v="604"/>
    <n v="604"/>
    <n v="604"/>
    <n v="604"/>
    <n v="604"/>
    <n v="604"/>
    <n v="604"/>
    <n v="604"/>
    <n v="604"/>
    <n v="604"/>
    <n v="604"/>
    <n v="6505.6"/>
    <n v="6505.6"/>
    <n v="6505.6"/>
    <n v="6505.6"/>
    <n v="6505.6"/>
    <n v="6505.6"/>
    <n v="6505.6"/>
    <n v="6505.6"/>
    <n v="6505.6"/>
    <n v="6505.6"/>
    <n v="65055.999999999993"/>
    <n v="7109.6"/>
    <n v="7109.6"/>
    <n v="7109.6"/>
    <n v="7109.6"/>
    <n v="7109.6"/>
    <n v="7109.6"/>
    <n v="7109.6"/>
    <n v="7109.6"/>
    <n v="7109.6"/>
    <n v="7109.6"/>
    <n v="71096"/>
  </r>
  <r>
    <n v="33015740"/>
    <x v="1"/>
    <x v="18"/>
    <s v="CE PROFESSORA VANILDE NATALINO MATTOS"/>
    <e v="#N/A"/>
    <s v="01.105.388/0001-58"/>
    <s v="1545 - 0001148257"/>
    <n v="23"/>
    <m/>
    <m/>
    <m/>
    <m/>
    <m/>
    <m/>
    <m/>
    <m/>
    <m/>
    <m/>
    <m/>
    <m/>
    <m/>
    <n v="582"/>
    <m/>
    <m/>
    <m/>
    <m/>
    <m/>
    <m/>
    <n v="58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8846.4"/>
    <n v="8846.4"/>
    <n v="8846.4"/>
    <n v="8846.4"/>
    <n v="8846.4"/>
    <n v="8846.4"/>
    <n v="8846.4"/>
    <n v="8846.4"/>
    <n v="8846.4"/>
    <n v="8846.4"/>
    <n v="88463.999999999985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6"/>
  </r>
  <r>
    <n v="33016070"/>
    <x v="1"/>
    <x v="19"/>
    <s v="CE THOMAZ GOMES"/>
    <e v="#N/A"/>
    <s v="01.133.649/0001-43"/>
    <s v="1545 - 1660675"/>
    <n v="14"/>
    <m/>
    <m/>
    <m/>
    <m/>
    <m/>
    <m/>
    <m/>
    <m/>
    <m/>
    <m/>
    <m/>
    <m/>
    <m/>
    <n v="218"/>
    <m/>
    <n v="99"/>
    <n v="64"/>
    <m/>
    <m/>
    <m/>
    <n v="381"/>
    <n v="845.6"/>
    <n v="845.6"/>
    <n v="845.6"/>
    <n v="845.6"/>
    <n v="845.6"/>
    <n v="845.6"/>
    <n v="845.6"/>
    <n v="845.6"/>
    <n v="845.6"/>
    <n v="845.6"/>
    <n v="845.6"/>
    <n v="8642.4"/>
    <n v="8642.4"/>
    <n v="8642.4"/>
    <n v="8642.4"/>
    <n v="8642.4"/>
    <n v="8642.4"/>
    <n v="8642.4"/>
    <n v="8642.4"/>
    <n v="8642.4"/>
    <n v="8642.4"/>
    <n v="86423.999999999985"/>
    <n v="9488"/>
    <n v="9488"/>
    <n v="9488"/>
    <n v="9488"/>
    <n v="9488"/>
    <n v="9488"/>
    <n v="9488"/>
    <n v="9488"/>
    <n v="9488"/>
    <n v="9488"/>
    <n v="94880"/>
  </r>
  <r>
    <n v="33016550"/>
    <x v="1"/>
    <x v="20"/>
    <s v="CE VISCONDE DE QUISSAMA"/>
    <e v="#N/A"/>
    <s v="00.916.005/0001-69"/>
    <s v="6809 - 0000000850"/>
    <n v="17"/>
    <m/>
    <m/>
    <m/>
    <m/>
    <m/>
    <m/>
    <m/>
    <m/>
    <m/>
    <m/>
    <m/>
    <m/>
    <m/>
    <n v="592"/>
    <m/>
    <m/>
    <n v="91"/>
    <m/>
    <m/>
    <m/>
    <n v="68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381.6"/>
    <n v="10381.6"/>
    <n v="10381.6"/>
    <n v="10381.6"/>
    <n v="10381.6"/>
    <n v="10381.6"/>
    <n v="10381.6"/>
    <n v="10381.6"/>
    <n v="10381.6"/>
    <n v="10381.6"/>
    <n v="103816.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4"/>
  </r>
  <r>
    <n v="33016836"/>
    <x v="2"/>
    <x v="21"/>
    <s v="CE MARIANO PROCOPIO"/>
    <e v="#N/A"/>
    <s v="00.729.110/0001-99"/>
    <s v="6756 - 0000001430"/>
    <n v="20"/>
    <m/>
    <m/>
    <m/>
    <m/>
    <m/>
    <m/>
    <m/>
    <m/>
    <m/>
    <m/>
    <m/>
    <m/>
    <m/>
    <n v="225"/>
    <m/>
    <n v="58"/>
    <n v="82"/>
    <m/>
    <m/>
    <m/>
    <n v="365"/>
    <n v="1208"/>
    <n v="1208"/>
    <n v="1208"/>
    <n v="1208"/>
    <n v="1208"/>
    <n v="1208"/>
    <n v="1208"/>
    <n v="1208"/>
    <n v="1208"/>
    <n v="1208"/>
    <n v="1208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4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4"/>
  </r>
  <r>
    <n v="33017000"/>
    <x v="2"/>
    <x v="22"/>
    <s v="CE CORONEL ANTONIO PECANHA"/>
    <e v="#N/A"/>
    <s v="00.894.730/0001-83"/>
    <s v="6766 - 0000002003"/>
    <n v="5"/>
    <m/>
    <m/>
    <m/>
    <m/>
    <m/>
    <m/>
    <m/>
    <m/>
    <m/>
    <m/>
    <m/>
    <m/>
    <m/>
    <n v="247"/>
    <m/>
    <n v="5"/>
    <n v="51"/>
    <m/>
    <m/>
    <m/>
    <n v="303"/>
    <n v="302"/>
    <n v="302"/>
    <n v="302"/>
    <n v="302"/>
    <n v="302"/>
    <n v="302"/>
    <n v="302"/>
    <n v="302"/>
    <n v="302"/>
    <n v="302"/>
    <n v="302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5.999999999993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5.999999999993"/>
  </r>
  <r>
    <n v="33017093"/>
    <x v="3"/>
    <x v="23"/>
    <s v="CE MARIA ZULMIRA TORRES"/>
    <e v="#N/A"/>
    <s v="00.821.888/0001-23"/>
    <s v="2054 - 0000144070"/>
    <n v="11"/>
    <m/>
    <m/>
    <m/>
    <m/>
    <m/>
    <m/>
    <m/>
    <m/>
    <m/>
    <m/>
    <m/>
    <m/>
    <m/>
    <n v="317"/>
    <m/>
    <n v="42"/>
    <m/>
    <m/>
    <m/>
    <m/>
    <n v="359"/>
    <n v="664.4"/>
    <n v="664.4"/>
    <n v="664.4"/>
    <n v="664.4"/>
    <n v="664.4"/>
    <n v="664.4"/>
    <n v="664.4"/>
    <n v="664.4"/>
    <n v="664.4"/>
    <n v="664.4"/>
    <n v="664.4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4.000000000015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8.000000000015"/>
  </r>
  <r>
    <n v="33017107"/>
    <x v="3"/>
    <x v="23"/>
    <s v="CE MONSENHOR FRANCISCO"/>
    <e v="#N/A"/>
    <s v="00.695.917/0001-58"/>
    <s v="2054 - 0000144100"/>
    <n v="17"/>
    <m/>
    <m/>
    <m/>
    <m/>
    <n v="153"/>
    <m/>
    <m/>
    <n v="83"/>
    <m/>
    <m/>
    <m/>
    <m/>
    <m/>
    <n v="248"/>
    <m/>
    <n v="6"/>
    <n v="116"/>
    <m/>
    <m/>
    <m/>
    <n v="606"/>
    <n v="4614"/>
    <n v="4614"/>
    <n v="4614"/>
    <n v="4614"/>
    <n v="4614"/>
    <n v="4614"/>
    <n v="4614"/>
    <n v="4614"/>
    <n v="4614"/>
    <n v="4614"/>
    <n v="4614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8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8.00000000001"/>
  </r>
  <r>
    <n v="33017492"/>
    <x v="3"/>
    <x v="23"/>
    <s v="CE LIONS CLUBE DE PARAIBA DO SUL"/>
    <e v="#N/A"/>
    <s v="00.747.702/0001-33"/>
    <s v="2054 - 0000144088"/>
    <n v="9"/>
    <m/>
    <m/>
    <m/>
    <m/>
    <n v="94"/>
    <m/>
    <m/>
    <m/>
    <m/>
    <m/>
    <m/>
    <m/>
    <m/>
    <n v="177"/>
    <m/>
    <n v="10"/>
    <n v="71"/>
    <m/>
    <m/>
    <m/>
    <n v="352"/>
    <n v="1972.4"/>
    <n v="1972.4"/>
    <n v="1972.4"/>
    <n v="1972.4"/>
    <n v="1972.4"/>
    <n v="1972.4"/>
    <n v="1972.4"/>
    <n v="1972.4"/>
    <n v="1972.4"/>
    <n v="1972.4"/>
    <n v="1972.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5.999999999993"/>
    <n v="6182"/>
    <n v="6182"/>
    <n v="6182"/>
    <n v="6182"/>
    <n v="6182"/>
    <n v="6182"/>
    <n v="6182"/>
    <n v="6182"/>
    <n v="6182"/>
    <n v="6182"/>
    <n v="61820"/>
  </r>
  <r>
    <n v="33017522"/>
    <x v="3"/>
    <x v="23"/>
    <s v="CE BEZERRA DE MENEZES"/>
    <e v="#N/A"/>
    <s v="00.725.031/0001-00"/>
    <s v="2054 - 0000144053"/>
    <n v="10"/>
    <m/>
    <m/>
    <m/>
    <m/>
    <n v="195"/>
    <m/>
    <m/>
    <m/>
    <m/>
    <m/>
    <m/>
    <m/>
    <m/>
    <n v="198"/>
    <m/>
    <m/>
    <m/>
    <m/>
    <m/>
    <m/>
    <n v="393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009.6"/>
    <n v="3009.6"/>
    <n v="3009.6"/>
    <n v="3009.6"/>
    <n v="3009.6"/>
    <n v="3009.6"/>
    <n v="3009.6"/>
    <n v="3009.6"/>
    <n v="3009.6"/>
    <n v="3009.6"/>
    <n v="30095.999999999993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6"/>
  </r>
  <r>
    <n v="33017646"/>
    <x v="3"/>
    <x v="23"/>
    <s v="CE BARAO DE PALMEIRAS"/>
    <e v="#N/A"/>
    <s v="00.747.703/0001-88"/>
    <s v="2054 - 0000144126"/>
    <n v="16"/>
    <m/>
    <m/>
    <m/>
    <m/>
    <n v="206"/>
    <m/>
    <m/>
    <m/>
    <m/>
    <m/>
    <m/>
    <m/>
    <m/>
    <n v="266"/>
    <m/>
    <m/>
    <m/>
    <m/>
    <m/>
    <m/>
    <n v="472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43.2"/>
    <n v="4043.2"/>
    <n v="4043.2"/>
    <n v="4043.2"/>
    <n v="4043.2"/>
    <n v="4043.2"/>
    <n v="4043.2"/>
    <n v="4043.2"/>
    <n v="4043.2"/>
    <n v="4043.2"/>
    <n v="40432"/>
    <n v="8140.8"/>
    <n v="8140.8"/>
    <n v="8140.8"/>
    <n v="8140.8"/>
    <n v="8140.8"/>
    <n v="8140.8"/>
    <n v="8140.8"/>
    <n v="8140.8"/>
    <n v="8140.8"/>
    <n v="8140.8"/>
    <n v="81408.000000000015"/>
  </r>
  <r>
    <n v="33017786"/>
    <x v="2"/>
    <x v="24"/>
    <s v="CE MAURICIO DE ABREU"/>
    <e v="#N/A"/>
    <s v="01.102.500/0001-05"/>
    <s v="6836 - 0000001406"/>
    <n v="9"/>
    <m/>
    <m/>
    <m/>
    <m/>
    <n v="214"/>
    <m/>
    <m/>
    <m/>
    <m/>
    <m/>
    <m/>
    <m/>
    <m/>
    <n v="232"/>
    <m/>
    <m/>
    <m/>
    <m/>
    <m/>
    <m/>
    <n v="446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7322.8"/>
    <n v="7322.8"/>
    <n v="7322.8"/>
    <n v="7322.8"/>
    <n v="7322.8"/>
    <n v="7322.8"/>
    <n v="7322.8"/>
    <n v="7322.8"/>
    <n v="7322.8"/>
    <n v="7322.8"/>
    <n v="73228.000000000015"/>
  </r>
  <r>
    <n v="33017930"/>
    <x v="2"/>
    <x v="24"/>
    <s v="CE REPUBLICA DO LIBANO"/>
    <e v="#N/A"/>
    <s v="01.102.502/0001-96"/>
    <s v="6836 - 0000001597"/>
    <n v="3"/>
    <m/>
    <m/>
    <m/>
    <m/>
    <n v="94"/>
    <m/>
    <m/>
    <m/>
    <m/>
    <m/>
    <m/>
    <m/>
    <m/>
    <n v="53"/>
    <m/>
    <n v="15"/>
    <m/>
    <m/>
    <m/>
    <m/>
    <n v="162"/>
    <n v="1610"/>
    <n v="1610"/>
    <n v="1610"/>
    <n v="1610"/>
    <n v="1610"/>
    <n v="1610"/>
    <n v="1610"/>
    <n v="1610"/>
    <n v="1610"/>
    <n v="1610"/>
    <n v="1610"/>
    <n v="1465.6"/>
    <n v="1465.6"/>
    <n v="1465.6"/>
    <n v="1465.6"/>
    <n v="1465.6"/>
    <n v="1465.6"/>
    <n v="1465.6"/>
    <n v="1465.6"/>
    <n v="1465.6"/>
    <n v="1465.6"/>
    <n v="14656.000000000002"/>
    <n v="3075.6"/>
    <n v="3075.6"/>
    <n v="3075.6"/>
    <n v="3075.6"/>
    <n v="3075.6"/>
    <n v="3075.6"/>
    <n v="3075.6"/>
    <n v="3075.6"/>
    <n v="3075.6"/>
    <n v="3075.6"/>
    <n v="30755.999999999993"/>
  </r>
  <r>
    <n v="33018073"/>
    <x v="2"/>
    <x v="24"/>
    <s v="CE PAULINO FERNANDES"/>
    <e v="#N/A"/>
    <s v="00.869.169/0001-82"/>
    <s v="6836 - 0000001708"/>
    <n v="1"/>
    <m/>
    <m/>
    <m/>
    <m/>
    <m/>
    <m/>
    <m/>
    <m/>
    <m/>
    <m/>
    <m/>
    <m/>
    <m/>
    <n v="35"/>
    <m/>
    <m/>
    <m/>
    <m/>
    <m/>
    <m/>
    <n v="35"/>
    <n v="60.4"/>
    <n v="60.4"/>
    <n v="60.4"/>
    <n v="60.4"/>
    <n v="60.4"/>
    <n v="60.4"/>
    <n v="60.4"/>
    <n v="60.4"/>
    <n v="60.4"/>
    <n v="60.4"/>
    <n v="60.4"/>
    <n v="532"/>
    <n v="532"/>
    <n v="532"/>
    <n v="532"/>
    <n v="532"/>
    <n v="532"/>
    <n v="532"/>
    <n v="532"/>
    <n v="532"/>
    <n v="532"/>
    <n v="5320"/>
    <n v="592.4"/>
    <n v="592.4"/>
    <n v="592.4"/>
    <n v="592.4"/>
    <n v="592.4"/>
    <n v="592.4"/>
    <n v="592.4"/>
    <n v="592.4"/>
    <n v="592.4"/>
    <n v="592.4"/>
    <n v="5923.9999999999991"/>
  </r>
  <r>
    <n v="33018197"/>
    <x v="2"/>
    <x v="24"/>
    <s v="CE PROFESSORA MARIA APARECIDA BASTOS"/>
    <e v="#N/A"/>
    <s v="19.880.709/0001-57"/>
    <s v="6836 - 0000014133"/>
    <n v="7"/>
    <m/>
    <m/>
    <m/>
    <m/>
    <m/>
    <m/>
    <m/>
    <m/>
    <m/>
    <m/>
    <m/>
    <m/>
    <m/>
    <n v="211"/>
    <m/>
    <m/>
    <m/>
    <m/>
    <m/>
    <m/>
    <n v="211"/>
    <n v="422.8"/>
    <n v="422.8"/>
    <n v="422.8"/>
    <n v="422.8"/>
    <n v="422.8"/>
    <n v="422.8"/>
    <n v="422.8"/>
    <n v="422.8"/>
    <n v="422.8"/>
    <n v="422.8"/>
    <n v="422.8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2.000000000004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0.000000000007"/>
  </r>
  <r>
    <n v="33018286"/>
    <x v="2"/>
    <x v="25"/>
    <s v="CIEP 456 PROFESSOR MARCOS COSTA REIS DUTRA"/>
    <e v="#N/A"/>
    <s v="00.900.469/0001-87"/>
    <s v="6865 - 0000001830"/>
    <n v="7"/>
    <m/>
    <m/>
    <m/>
    <m/>
    <n v="298"/>
    <m/>
    <m/>
    <m/>
    <m/>
    <m/>
    <m/>
    <m/>
    <m/>
    <n v="371"/>
    <m/>
    <m/>
    <m/>
    <m/>
    <m/>
    <m/>
    <n v="669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5639.2"/>
    <n v="5639.2"/>
    <n v="5639.2"/>
    <n v="5639.2"/>
    <n v="5639.2"/>
    <n v="5639.2"/>
    <n v="5639.2"/>
    <n v="5639.2"/>
    <n v="5639.2"/>
    <n v="5639.2"/>
    <n v="56391.999999999985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6"/>
  </r>
  <r>
    <n v="33018332"/>
    <x v="2"/>
    <x v="25"/>
    <s v="CE DOUTOR VALMIR PECANHA"/>
    <e v="#N/A"/>
    <s v="00.699.831/0001-01"/>
    <s v="6865 - 0000002305"/>
    <n v="1"/>
    <m/>
    <m/>
    <m/>
    <m/>
    <m/>
    <m/>
    <m/>
    <m/>
    <m/>
    <m/>
    <m/>
    <m/>
    <m/>
    <n v="213"/>
    <m/>
    <n v="3"/>
    <m/>
    <m/>
    <m/>
    <m/>
    <n v="216"/>
    <n v="60.4"/>
    <n v="60.4"/>
    <n v="60.4"/>
    <n v="60.4"/>
    <n v="60.4"/>
    <n v="60.4"/>
    <n v="60.4"/>
    <n v="60.4"/>
    <n v="60.4"/>
    <n v="60.4"/>
    <n v="60.4"/>
    <n v="3369.6"/>
    <n v="3369.6"/>
    <n v="3369.6"/>
    <n v="3369.6"/>
    <n v="3369.6"/>
    <n v="3369.6"/>
    <n v="3369.6"/>
    <n v="3369.6"/>
    <n v="3369.6"/>
    <n v="3369.6"/>
    <n v="33695.999999999993"/>
    <n v="3430"/>
    <n v="3430"/>
    <n v="3430"/>
    <n v="3430"/>
    <n v="3430"/>
    <n v="3430"/>
    <n v="3430"/>
    <n v="3430"/>
    <n v="3430"/>
    <n v="3430"/>
    <n v="34300"/>
  </r>
  <r>
    <n v="33018340"/>
    <x v="2"/>
    <x v="25"/>
    <s v="CE MOACYR PADILHA"/>
    <e v="#N/A"/>
    <s v="00.699.828/0001-80"/>
    <s v="6865 - 0000002402"/>
    <n v="33"/>
    <m/>
    <m/>
    <m/>
    <m/>
    <n v="500"/>
    <m/>
    <m/>
    <m/>
    <m/>
    <m/>
    <m/>
    <m/>
    <m/>
    <n v="274"/>
    <m/>
    <n v="40"/>
    <n v="89"/>
    <m/>
    <m/>
    <n v="194"/>
    <n v="1097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10226.4"/>
    <n v="10226.4"/>
    <n v="10226.4"/>
    <n v="10226.4"/>
    <n v="10226.4"/>
    <n v="10226.4"/>
    <n v="10226.4"/>
    <n v="10226.4"/>
    <n v="10226.4"/>
    <n v="10226.4"/>
    <n v="102263.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6.00000000003"/>
  </r>
  <r>
    <n v="33018359"/>
    <x v="2"/>
    <x v="25"/>
    <s v="CE PROFESSOR KOPKE"/>
    <e v="#N/A"/>
    <s v="00.771.696/0001-50"/>
    <s v="6865 - 0000001856"/>
    <n v="15"/>
    <m/>
    <m/>
    <m/>
    <m/>
    <n v="223"/>
    <m/>
    <m/>
    <m/>
    <m/>
    <m/>
    <m/>
    <m/>
    <m/>
    <n v="253"/>
    <m/>
    <m/>
    <m/>
    <m/>
    <m/>
    <m/>
    <n v="476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3845.6"/>
    <n v="3845.6"/>
    <n v="3845.6"/>
    <n v="3845.6"/>
    <n v="3845.6"/>
    <n v="3845.6"/>
    <n v="3845.6"/>
    <n v="3845.6"/>
    <n v="3845.6"/>
    <n v="3845.6"/>
    <n v="38455.999999999993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1.999999999985"/>
  </r>
  <r>
    <n v="33018367"/>
    <x v="2"/>
    <x v="25"/>
    <s v="CE ROBERTO COELHO PEDROSO"/>
    <e v="#N/A"/>
    <s v="00.771.684/0001-25"/>
    <s v="6865 - 0000001848"/>
    <n v="11"/>
    <m/>
    <m/>
    <m/>
    <m/>
    <n v="59"/>
    <m/>
    <m/>
    <m/>
    <m/>
    <m/>
    <m/>
    <m/>
    <m/>
    <n v="119"/>
    <m/>
    <n v="32"/>
    <m/>
    <m/>
    <m/>
    <m/>
    <n v="210"/>
    <n v="1561.2"/>
    <n v="1561.2"/>
    <n v="1561.2"/>
    <n v="1561.2"/>
    <n v="1561.2"/>
    <n v="1561.2"/>
    <n v="1561.2"/>
    <n v="1561.2"/>
    <n v="1561.2"/>
    <n v="1561.2"/>
    <n v="1561.2"/>
    <n v="3216.8"/>
    <n v="3216.8"/>
    <n v="3216.8"/>
    <n v="3216.8"/>
    <n v="3216.8"/>
    <n v="3216.8"/>
    <n v="3216.8"/>
    <n v="3216.8"/>
    <n v="3216.8"/>
    <n v="3216.8"/>
    <n v="32167.999999999996"/>
    <n v="4778"/>
    <n v="4778"/>
    <n v="4778"/>
    <n v="4778"/>
    <n v="4778"/>
    <n v="4778"/>
    <n v="4778"/>
    <n v="4778"/>
    <n v="4778"/>
    <n v="4778"/>
    <n v="47780"/>
  </r>
  <r>
    <n v="33018405"/>
    <x v="2"/>
    <x v="25"/>
    <s v="CE CONDESSA DO RIO NOVO"/>
    <e v="#N/A"/>
    <s v="00.783.916/0001-65"/>
    <s v="6865 - 0000001821"/>
    <n v="11"/>
    <m/>
    <m/>
    <m/>
    <m/>
    <m/>
    <m/>
    <m/>
    <m/>
    <m/>
    <m/>
    <m/>
    <m/>
    <m/>
    <n v="374"/>
    <m/>
    <m/>
    <n v="111"/>
    <m/>
    <m/>
    <m/>
    <n v="485"/>
    <n v="664.4"/>
    <n v="664.4"/>
    <n v="664.4"/>
    <n v="664.4"/>
    <n v="664.4"/>
    <n v="664.4"/>
    <n v="664.4"/>
    <n v="664.4"/>
    <n v="664.4"/>
    <n v="664.4"/>
    <n v="664.4"/>
    <n v="7372"/>
    <n v="7372"/>
    <n v="7372"/>
    <n v="7372"/>
    <n v="7372"/>
    <n v="7372"/>
    <n v="7372"/>
    <n v="7372"/>
    <n v="7372"/>
    <n v="7372"/>
    <n v="73720"/>
    <n v="8036.4"/>
    <n v="8036.4"/>
    <n v="8036.4"/>
    <n v="8036.4"/>
    <n v="8036.4"/>
    <n v="8036.4"/>
    <n v="8036.4"/>
    <n v="8036.4"/>
    <n v="8036.4"/>
    <n v="8036.4"/>
    <n v="80364"/>
  </r>
  <r>
    <n v="33018430"/>
    <x v="2"/>
    <x v="25"/>
    <s v="CE URBANO CARLOS DE ALMEIDA"/>
    <e v="#N/A"/>
    <s v="00.821.894/0001-80"/>
    <s v="6865 - 0000002267"/>
    <n v="7"/>
    <m/>
    <m/>
    <m/>
    <m/>
    <n v="187"/>
    <m/>
    <m/>
    <m/>
    <m/>
    <m/>
    <m/>
    <m/>
    <m/>
    <n v="116"/>
    <m/>
    <m/>
    <n v="41"/>
    <m/>
    <m/>
    <m/>
    <n v="344"/>
    <n v="3265.2"/>
    <n v="3265.2"/>
    <n v="3265.2"/>
    <n v="3265.2"/>
    <n v="3265.2"/>
    <n v="3265.2"/>
    <n v="3265.2"/>
    <n v="3265.2"/>
    <n v="3265.2"/>
    <n v="3265.2"/>
    <n v="3265.2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4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5.999999999993"/>
  </r>
  <r>
    <n v="33018650"/>
    <x v="2"/>
    <x v="25"/>
    <s v="IE PROFESSOR JOEL MONNERAT"/>
    <e v="#N/A"/>
    <s v="00.697.188/0001-79"/>
    <s v="6865 - 0000001783"/>
    <n v="4"/>
    <m/>
    <m/>
    <m/>
    <m/>
    <m/>
    <m/>
    <m/>
    <m/>
    <m/>
    <m/>
    <m/>
    <m/>
    <m/>
    <n v="21"/>
    <m/>
    <n v="219"/>
    <m/>
    <m/>
    <m/>
    <m/>
    <n v="240"/>
    <n v="241.6"/>
    <n v="241.6"/>
    <n v="241.6"/>
    <n v="241.6"/>
    <n v="241.6"/>
    <n v="241.6"/>
    <n v="241.6"/>
    <n v="241.6"/>
    <n v="241.6"/>
    <n v="241.6"/>
    <n v="241.6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1.999999999985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8.00000000001"/>
  </r>
  <r>
    <n v="33018804"/>
    <x v="4"/>
    <x v="26"/>
    <s v="CIEP 277 JOAO NICOLAO FILHO JANJAO"/>
    <e v="#N/A"/>
    <s v="00.778.136/0001-27"/>
    <s v="2038 - 0000098655"/>
    <n v="6"/>
    <m/>
    <m/>
    <m/>
    <m/>
    <m/>
    <m/>
    <m/>
    <n v="46"/>
    <m/>
    <m/>
    <m/>
    <m/>
    <m/>
    <n v="35"/>
    <m/>
    <n v="35"/>
    <n v="65"/>
    <m/>
    <m/>
    <m/>
    <n v="181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3060"/>
    <n v="3060"/>
    <n v="3060"/>
    <n v="3060"/>
    <n v="3060"/>
    <n v="3060"/>
    <n v="3060"/>
    <n v="3060"/>
    <n v="3060"/>
    <n v="3060"/>
    <n v="30600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18820"/>
    <x v="4"/>
    <x v="26"/>
    <s v="CE MARIA ZULMIRA TORRES"/>
    <e v="#N/A"/>
    <s v="00.775.768/0001-37"/>
    <s v="2038 - 0000098248"/>
    <n v="4"/>
    <m/>
    <m/>
    <m/>
    <m/>
    <n v="197"/>
    <m/>
    <m/>
    <m/>
    <m/>
    <m/>
    <m/>
    <m/>
    <m/>
    <n v="212"/>
    <m/>
    <n v="76"/>
    <m/>
    <m/>
    <m/>
    <m/>
    <n v="485"/>
    <n v="3236"/>
    <n v="3236"/>
    <n v="3236"/>
    <n v="3236"/>
    <n v="3236"/>
    <n v="3236"/>
    <n v="3236"/>
    <n v="3236"/>
    <n v="3236"/>
    <n v="3236"/>
    <n v="3236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4.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4"/>
  </r>
  <r>
    <n v="33019223"/>
    <x v="4"/>
    <x v="26"/>
    <s v="CE JOAO DE ABREU JUNIOR"/>
    <e v="#N/A"/>
    <s v="00.778.139/0001-60"/>
    <s v="2038 - 0000098604"/>
    <n v="8"/>
    <m/>
    <m/>
    <m/>
    <m/>
    <n v="74"/>
    <m/>
    <m/>
    <m/>
    <m/>
    <m/>
    <m/>
    <m/>
    <m/>
    <n v="44"/>
    <m/>
    <n v="14"/>
    <m/>
    <m/>
    <m/>
    <m/>
    <n v="132"/>
    <n v="1608"/>
    <n v="1608"/>
    <n v="1608"/>
    <n v="1608"/>
    <n v="1608"/>
    <n v="1608"/>
    <n v="1608"/>
    <n v="1608"/>
    <n v="1608"/>
    <n v="1608"/>
    <n v="1608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8"/>
    <n v="2892.8"/>
    <n v="2892.8"/>
    <n v="2892.8"/>
    <n v="2892.8"/>
    <n v="2892.8"/>
    <n v="2892.8"/>
    <n v="2892.8"/>
    <n v="2892.8"/>
    <n v="2892.8"/>
    <n v="2892.8"/>
    <n v="28927.999999999996"/>
  </r>
  <r>
    <n v="33019290"/>
    <x v="4"/>
    <x v="26"/>
    <s v="CE CONDE DE NOVA FRIBURGO"/>
    <e v="#N/A"/>
    <s v="00.791.023/0001-61"/>
    <s v="2038 - 0000098680"/>
    <n v="0"/>
    <m/>
    <m/>
    <m/>
    <m/>
    <m/>
    <m/>
    <m/>
    <m/>
    <m/>
    <m/>
    <m/>
    <m/>
    <m/>
    <n v="60"/>
    <m/>
    <m/>
    <m/>
    <m/>
    <m/>
    <m/>
    <n v="60"/>
    <n v="0"/>
    <n v="0"/>
    <n v="0"/>
    <n v="0"/>
    <n v="0"/>
    <n v="0"/>
    <n v="0"/>
    <n v="0"/>
    <n v="0"/>
    <n v="0"/>
    <n v="0"/>
    <n v="912"/>
    <n v="912"/>
    <n v="912"/>
    <n v="912"/>
    <n v="912"/>
    <n v="912"/>
    <n v="912"/>
    <n v="912"/>
    <n v="912"/>
    <n v="912"/>
    <n v="9120"/>
    <n v="912"/>
    <n v="912"/>
    <n v="912"/>
    <n v="912"/>
    <n v="912"/>
    <n v="912"/>
    <n v="912"/>
    <n v="912"/>
    <n v="912"/>
    <n v="912"/>
    <n v="9120"/>
  </r>
  <r>
    <n v="33019428"/>
    <x v="4"/>
    <x v="26"/>
    <s v="CE DOUTOR FRANCISCO LEITE TEIXEIRA"/>
    <e v="#N/A"/>
    <s v="00.778.146/0001-62"/>
    <s v="2038 - 0000098710"/>
    <n v="5"/>
    <m/>
    <m/>
    <m/>
    <m/>
    <n v="91"/>
    <m/>
    <m/>
    <m/>
    <m/>
    <m/>
    <m/>
    <m/>
    <m/>
    <n v="48"/>
    <m/>
    <m/>
    <m/>
    <m/>
    <m/>
    <m/>
    <n v="139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7.999999999996"/>
  </r>
  <r>
    <n v="33019673"/>
    <x v="4"/>
    <x v="27"/>
    <s v="CIEP 280 PROFESSOR VASCO FERNANDES DA SILVA PORTO"/>
    <e v="#N/A"/>
    <s v="01.230.161/0001-34"/>
    <s v="6763 - 0000001481"/>
    <n v="9"/>
    <m/>
    <m/>
    <m/>
    <m/>
    <n v="320"/>
    <m/>
    <m/>
    <m/>
    <m/>
    <m/>
    <m/>
    <m/>
    <m/>
    <n v="73"/>
    <m/>
    <n v="116"/>
    <m/>
    <m/>
    <m/>
    <m/>
    <n v="509"/>
    <n v="5407.6"/>
    <n v="5407.6"/>
    <n v="5407.6"/>
    <n v="5407.6"/>
    <n v="5407.6"/>
    <n v="5407.6"/>
    <n v="5407.6"/>
    <n v="5407.6"/>
    <n v="5407.6"/>
    <n v="5407.6"/>
    <n v="5407.6"/>
    <n v="6213.6"/>
    <n v="6213.6"/>
    <n v="6213.6"/>
    <n v="6213.6"/>
    <n v="6213.6"/>
    <n v="6213.6"/>
    <n v="6213.6"/>
    <n v="6213.6"/>
    <n v="6213.6"/>
    <n v="6213.6"/>
    <n v="62135.999999999993"/>
    <n v="11621.2"/>
    <n v="11621.2"/>
    <n v="11621.2"/>
    <n v="11621.2"/>
    <n v="11621.2"/>
    <n v="11621.2"/>
    <n v="11621.2"/>
    <n v="11621.2"/>
    <n v="11621.2"/>
    <n v="11621.2"/>
    <n v="116211.99999999999"/>
  </r>
  <r>
    <n v="33019681"/>
    <x v="4"/>
    <x v="27"/>
    <s v="CE PROFESSOR AURELIO DUARTE"/>
    <e v="#N/A"/>
    <s v="01.262.602/0001-80"/>
    <s v="6763 - 0000001341"/>
    <n v="3"/>
    <m/>
    <m/>
    <m/>
    <m/>
    <m/>
    <m/>
    <m/>
    <m/>
    <m/>
    <m/>
    <m/>
    <m/>
    <m/>
    <n v="70"/>
    <m/>
    <n v="14"/>
    <m/>
    <m/>
    <m/>
    <m/>
    <n v="8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680"/>
    <n v="1680"/>
    <n v="1680"/>
    <n v="1680"/>
    <n v="1680"/>
    <n v="1680"/>
    <n v="1680"/>
    <n v="1680"/>
    <n v="1680"/>
    <n v="1680"/>
    <n v="16800"/>
    <n v="1861.2"/>
    <n v="1861.2"/>
    <n v="1861.2"/>
    <n v="1861.2"/>
    <n v="1861.2"/>
    <n v="1861.2"/>
    <n v="1861.2"/>
    <n v="1861.2"/>
    <n v="1861.2"/>
    <n v="1861.2"/>
    <n v="18612.000000000004"/>
  </r>
  <r>
    <n v="33019789"/>
    <x v="4"/>
    <x v="27"/>
    <s v="CE FRANCISCO VARELLA"/>
    <e v="#N/A"/>
    <s v="01.207.052/0001-04"/>
    <s v="6763 - 0000001201"/>
    <n v="15"/>
    <m/>
    <m/>
    <m/>
    <m/>
    <n v="188"/>
    <m/>
    <m/>
    <m/>
    <m/>
    <m/>
    <m/>
    <m/>
    <m/>
    <n v="135"/>
    <m/>
    <m/>
    <n v="47"/>
    <m/>
    <m/>
    <m/>
    <n v="370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6530"/>
    <n v="6530"/>
    <n v="6530"/>
    <n v="6530"/>
    <n v="6530"/>
    <n v="6530"/>
    <n v="6530"/>
    <n v="6530"/>
    <n v="6530"/>
    <n v="6530"/>
    <n v="65300"/>
  </r>
  <r>
    <n v="33019800"/>
    <x v="4"/>
    <x v="27"/>
    <s v="CE INDEPENDENCIA"/>
    <e v="#N/A"/>
    <s v="01.283.637/0001-03"/>
    <s v="6763 - 0000001236"/>
    <n v="1"/>
    <m/>
    <m/>
    <m/>
    <m/>
    <m/>
    <m/>
    <m/>
    <m/>
    <m/>
    <m/>
    <m/>
    <m/>
    <m/>
    <n v="39"/>
    <m/>
    <m/>
    <m/>
    <m/>
    <m/>
    <m/>
    <n v="39"/>
    <n v="60.4"/>
    <n v="60.4"/>
    <n v="60.4"/>
    <n v="60.4"/>
    <n v="60.4"/>
    <n v="60.4"/>
    <n v="60.4"/>
    <n v="60.4"/>
    <n v="60.4"/>
    <n v="60.4"/>
    <n v="60.4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1.9999999999991"/>
  </r>
  <r>
    <n v="33020116"/>
    <x v="4"/>
    <x v="28"/>
    <s v="CIEP 145 DOUTOR OSWALDO CRUZ"/>
    <e v="#N/A"/>
    <s v="00.860.717/0001-03"/>
    <s v="1888 - 0000097233"/>
    <n v="3"/>
    <m/>
    <m/>
    <m/>
    <m/>
    <n v="75"/>
    <m/>
    <m/>
    <m/>
    <m/>
    <m/>
    <m/>
    <m/>
    <m/>
    <n v="89"/>
    <m/>
    <n v="45"/>
    <m/>
    <m/>
    <m/>
    <m/>
    <n v="209"/>
    <n v="1321.2"/>
    <n v="1321.2"/>
    <n v="1321.2"/>
    <n v="1321.2"/>
    <n v="1321.2"/>
    <n v="1321.2"/>
    <n v="1321.2"/>
    <n v="1321.2"/>
    <n v="1321.2"/>
    <n v="1321.2"/>
    <n v="1321.2"/>
    <n v="3332.8"/>
    <n v="3332.8"/>
    <n v="3332.8"/>
    <n v="3332.8"/>
    <n v="3332.8"/>
    <n v="3332.8"/>
    <n v="3332.8"/>
    <n v="3332.8"/>
    <n v="3332.8"/>
    <n v="3332.8"/>
    <n v="33328"/>
    <n v="4654"/>
    <n v="4654"/>
    <n v="4654"/>
    <n v="4654"/>
    <n v="4654"/>
    <n v="4654"/>
    <n v="4654"/>
    <n v="4654"/>
    <n v="4654"/>
    <n v="4654"/>
    <n v="46540"/>
  </r>
  <r>
    <n v="33020140"/>
    <x v="4"/>
    <x v="28"/>
    <s v="CE ANTONIO PECLY"/>
    <e v="#N/A"/>
    <s v="00.834.296/0001-46"/>
    <s v="1888 - 0000097373"/>
    <n v="9"/>
    <m/>
    <m/>
    <m/>
    <m/>
    <n v="178"/>
    <m/>
    <m/>
    <m/>
    <m/>
    <m/>
    <m/>
    <m/>
    <m/>
    <n v="132"/>
    <m/>
    <n v="100"/>
    <m/>
    <m/>
    <m/>
    <m/>
    <n v="410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4.000000000015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6.000000000044"/>
  </r>
  <r>
    <n v="33020205"/>
    <x v="4"/>
    <x v="28"/>
    <s v="CE CONSTANCA SOARES TEIXEIRA"/>
    <e v="#N/A"/>
    <s v="00.793.678/0001-79"/>
    <s v="1888 - 0000097357"/>
    <n v="12"/>
    <m/>
    <m/>
    <m/>
    <m/>
    <n v="93"/>
    <m/>
    <m/>
    <m/>
    <m/>
    <m/>
    <m/>
    <m/>
    <m/>
    <n v="61"/>
    <m/>
    <m/>
    <m/>
    <m/>
    <m/>
    <m/>
    <n v="154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927.2"/>
    <n v="927.2"/>
    <n v="927.2"/>
    <n v="927.2"/>
    <n v="927.2"/>
    <n v="927.2"/>
    <n v="927.2"/>
    <n v="927.2"/>
    <n v="927.2"/>
    <n v="927.2"/>
    <n v="9272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6"/>
  </r>
  <r>
    <n v="33020213"/>
    <x v="4"/>
    <x v="28"/>
    <s v="IE INOCENCIO DE ANDRADE"/>
    <e v="#N/A"/>
    <s v="00.753.666/0001-10"/>
    <s v="1888 - 0000097195"/>
    <n v="0"/>
    <m/>
    <m/>
    <m/>
    <m/>
    <m/>
    <m/>
    <m/>
    <m/>
    <m/>
    <m/>
    <m/>
    <m/>
    <m/>
    <m/>
    <m/>
    <n v="85"/>
    <m/>
    <m/>
    <m/>
    <m/>
    <n v="85"/>
    <n v="0"/>
    <n v="0"/>
    <n v="0"/>
    <n v="0"/>
    <n v="0"/>
    <n v="0"/>
    <n v="0"/>
    <n v="0"/>
    <n v="0"/>
    <n v="0"/>
    <n v="0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</r>
  <r>
    <n v="33020396"/>
    <x v="4"/>
    <x v="29"/>
    <s v="CE JOSE CARLOS BOARETTO"/>
    <e v="#N/A"/>
    <s v="00.753.662/0001-32"/>
    <s v="2038 - 00900702"/>
    <n v="7"/>
    <m/>
    <m/>
    <m/>
    <m/>
    <n v="225"/>
    <m/>
    <m/>
    <m/>
    <m/>
    <m/>
    <m/>
    <m/>
    <m/>
    <n v="173"/>
    <m/>
    <n v="38"/>
    <m/>
    <m/>
    <m/>
    <m/>
    <n v="436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5.999999999993"/>
    <n v="8144.4"/>
    <n v="8144.4"/>
    <n v="8144.4"/>
    <n v="8144.4"/>
    <n v="8144.4"/>
    <n v="8144.4"/>
    <n v="8144.4"/>
    <n v="8144.4"/>
    <n v="8144.4"/>
    <n v="8144.4"/>
    <n v="81444"/>
  </r>
  <r>
    <n v="33020434"/>
    <x v="4"/>
    <x v="29"/>
    <s v="CE FARMACEUTICO RODOLFO ALBINO"/>
    <e v="#N/A"/>
    <s v="00.775.778/0001-72"/>
    <s v="2038 - 00901113"/>
    <n v="8"/>
    <m/>
    <m/>
    <m/>
    <m/>
    <n v="231"/>
    <m/>
    <m/>
    <n v="32"/>
    <m/>
    <m/>
    <m/>
    <m/>
    <m/>
    <n v="96"/>
    <m/>
    <m/>
    <n v="41"/>
    <m/>
    <m/>
    <m/>
    <n v="400"/>
    <n v="4480.8"/>
    <n v="4480.8"/>
    <n v="4480.8"/>
    <n v="4480.8"/>
    <n v="4480.8"/>
    <n v="4480.8"/>
    <n v="4480.8"/>
    <n v="4480.8"/>
    <n v="4480.8"/>
    <n v="4480.8"/>
    <n v="4480.8"/>
    <n v="2082.4"/>
    <n v="2082.4"/>
    <n v="2082.4"/>
    <n v="2082.4"/>
    <n v="2082.4"/>
    <n v="2082.4"/>
    <n v="2082.4"/>
    <n v="2082.4"/>
    <n v="2082.4"/>
    <n v="2082.4"/>
    <n v="20824.000000000004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1.999999999985"/>
  </r>
  <r>
    <n v="33020540"/>
    <x v="4"/>
    <x v="30"/>
    <s v="CIEP 322 MOZART CUNHA GUIMARAES"/>
    <e v="#N/A"/>
    <s v="01.270.467/0001-14"/>
    <s v="6757 - 0000001511"/>
    <n v="9"/>
    <m/>
    <m/>
    <m/>
    <m/>
    <n v="218"/>
    <m/>
    <m/>
    <m/>
    <m/>
    <m/>
    <m/>
    <m/>
    <m/>
    <n v="163"/>
    <m/>
    <n v="36"/>
    <m/>
    <m/>
    <m/>
    <m/>
    <n v="417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5.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8.000000000015"/>
  </r>
  <r>
    <n v="33020558"/>
    <x v="4"/>
    <x v="30"/>
    <s v="CE RAMIRO BRAGA"/>
    <e v="#N/A"/>
    <s v="00.644.811/0001-25"/>
    <s v="6757 - 0000001694"/>
    <n v="12"/>
    <m/>
    <m/>
    <m/>
    <m/>
    <n v="181"/>
    <m/>
    <m/>
    <m/>
    <m/>
    <m/>
    <m/>
    <m/>
    <m/>
    <n v="198"/>
    <m/>
    <n v="47"/>
    <m/>
    <m/>
    <m/>
    <m/>
    <n v="426"/>
    <n v="3476"/>
    <n v="3476"/>
    <n v="3476"/>
    <n v="3476"/>
    <n v="3476"/>
    <n v="3476"/>
    <n v="3476"/>
    <n v="3476"/>
    <n v="3476"/>
    <n v="3476"/>
    <n v="3476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5.999999999993"/>
    <n v="8553.6"/>
    <n v="8553.6"/>
    <n v="8553.6"/>
    <n v="8553.6"/>
    <n v="8553.6"/>
    <n v="8553.6"/>
    <n v="8553.6"/>
    <n v="8553.6"/>
    <n v="8553.6"/>
    <n v="8553.6"/>
    <n v="85536.000000000015"/>
  </r>
  <r>
    <n v="33020710"/>
    <x v="4"/>
    <x v="30"/>
    <s v="CE DOUTOR PERICLES CORREA DA ROCHA"/>
    <e v="#N/A"/>
    <s v="01.251.631/0001-46"/>
    <s v="6757 - 0000001546"/>
    <n v="10"/>
    <m/>
    <m/>
    <m/>
    <m/>
    <n v="151"/>
    <m/>
    <m/>
    <m/>
    <m/>
    <m/>
    <m/>
    <m/>
    <m/>
    <n v="67"/>
    <m/>
    <n v="4"/>
    <m/>
    <m/>
    <m/>
    <m/>
    <n v="222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3.999999999998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20779"/>
    <x v="4"/>
    <x v="30"/>
    <s v="CE LEOPOLDO OSCAR STUTZ"/>
    <e v="#N/A"/>
    <s v="00.623.814/0001-82"/>
    <s v="6757 - 0000001600"/>
    <n v="12"/>
    <m/>
    <m/>
    <m/>
    <m/>
    <n v="188"/>
    <m/>
    <m/>
    <m/>
    <m/>
    <m/>
    <m/>
    <m/>
    <m/>
    <n v="99"/>
    <m/>
    <m/>
    <m/>
    <m/>
    <m/>
    <m/>
    <n v="287"/>
    <n v="3582.4"/>
    <n v="3582.4"/>
    <n v="3582.4"/>
    <n v="3582.4"/>
    <n v="3582.4"/>
    <n v="3582.4"/>
    <n v="3582.4"/>
    <n v="3582.4"/>
    <n v="3582.4"/>
    <n v="3582.4"/>
    <n v="3582.4"/>
    <n v="1504.8"/>
    <n v="1504.8"/>
    <n v="1504.8"/>
    <n v="1504.8"/>
    <n v="1504.8"/>
    <n v="1504.8"/>
    <n v="1504.8"/>
    <n v="1504.8"/>
    <n v="1504.8"/>
    <n v="1504.8"/>
    <n v="15047.999999999996"/>
    <n v="5087.2"/>
    <n v="5087.2"/>
    <n v="5087.2"/>
    <n v="5087.2"/>
    <n v="5087.2"/>
    <n v="5087.2"/>
    <n v="5087.2"/>
    <n v="5087.2"/>
    <n v="5087.2"/>
    <n v="5087.2"/>
    <n v="50871.999999999993"/>
  </r>
  <r>
    <n v="33020957"/>
    <x v="4"/>
    <x v="30"/>
    <s v="CE PROFESSOR JOAO BRASIL"/>
    <e v="#N/A"/>
    <s v="02.306.096/0001-46"/>
    <s v="6757 - 0000001414"/>
    <n v="9"/>
    <m/>
    <m/>
    <m/>
    <m/>
    <n v="197"/>
    <m/>
    <m/>
    <m/>
    <m/>
    <m/>
    <m/>
    <m/>
    <m/>
    <n v="111"/>
    <m/>
    <m/>
    <m/>
    <m/>
    <m/>
    <m/>
    <n v="308"/>
    <n v="3538"/>
    <n v="3538"/>
    <n v="3538"/>
    <n v="3538"/>
    <n v="3538"/>
    <n v="3538"/>
    <n v="3538"/>
    <n v="3538"/>
    <n v="3538"/>
    <n v="3538"/>
    <n v="3538"/>
    <n v="1687.2"/>
    <n v="1687.2"/>
    <n v="1687.2"/>
    <n v="1687.2"/>
    <n v="1687.2"/>
    <n v="1687.2"/>
    <n v="1687.2"/>
    <n v="1687.2"/>
    <n v="1687.2"/>
    <n v="1687.2"/>
    <n v="16872.000000000004"/>
    <n v="5225.2"/>
    <n v="5225.2"/>
    <n v="5225.2"/>
    <n v="5225.2"/>
    <n v="5225.2"/>
    <n v="5225.2"/>
    <n v="5225.2"/>
    <n v="5225.2"/>
    <n v="5225.2"/>
    <n v="5225.2"/>
    <n v="52251.999999999993"/>
  </r>
  <r>
    <n v="33021082"/>
    <x v="4"/>
    <x v="31"/>
    <s v="CE ALMIRANTE PROTOGENES"/>
    <e v="#N/A"/>
    <s v="00.671.668/0001-60"/>
    <s v="6770 - 0000000825"/>
    <n v="5"/>
    <m/>
    <m/>
    <m/>
    <m/>
    <n v="114"/>
    <m/>
    <m/>
    <m/>
    <m/>
    <m/>
    <m/>
    <m/>
    <m/>
    <n v="42"/>
    <m/>
    <n v="109"/>
    <m/>
    <m/>
    <m/>
    <m/>
    <n v="265"/>
    <n v="2034.8"/>
    <n v="2034.8"/>
    <n v="2034.8"/>
    <n v="2034.8"/>
    <n v="2034.8"/>
    <n v="2034.8"/>
    <n v="2034.8"/>
    <n v="2034.8"/>
    <n v="2034.8"/>
    <n v="2034.8"/>
    <n v="2034.8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4.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1.999999999985"/>
  </r>
  <r>
    <n v="33021236"/>
    <x v="4"/>
    <x v="31"/>
    <s v="CE MARIA ROSA TEIXEIRA"/>
    <e v="#N/A"/>
    <s v="02.243.524/0001-39"/>
    <s v="6770 - 0000000809"/>
    <n v="5"/>
    <m/>
    <m/>
    <m/>
    <m/>
    <n v="82"/>
    <m/>
    <m/>
    <m/>
    <m/>
    <m/>
    <m/>
    <m/>
    <m/>
    <n v="69"/>
    <m/>
    <m/>
    <m/>
    <m/>
    <m/>
    <m/>
    <n v="151"/>
    <n v="1548.4"/>
    <n v="1548.4"/>
    <n v="1548.4"/>
    <n v="1548.4"/>
    <n v="1548.4"/>
    <n v="1548.4"/>
    <n v="1548.4"/>
    <n v="1548.4"/>
    <n v="1548.4"/>
    <n v="1548.4"/>
    <n v="1548.4"/>
    <n v="1048.8"/>
    <n v="1048.8"/>
    <n v="1048.8"/>
    <n v="1048.8"/>
    <n v="1048.8"/>
    <n v="1048.8"/>
    <n v="1048.8"/>
    <n v="1048.8"/>
    <n v="1048.8"/>
    <n v="1048.8"/>
    <n v="10487.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21694"/>
    <x v="4"/>
    <x v="32"/>
    <s v="CE CANADA"/>
    <e v="#N/A"/>
    <s v="00.753.660/0001-43"/>
    <s v="2813 - 0000128040"/>
    <n v="32"/>
    <m/>
    <m/>
    <m/>
    <m/>
    <n v="432"/>
    <m/>
    <m/>
    <m/>
    <m/>
    <m/>
    <m/>
    <m/>
    <m/>
    <n v="152"/>
    <m/>
    <n v="94"/>
    <n v="94"/>
    <m/>
    <m/>
    <m/>
    <n v="772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7875.2"/>
    <n v="7875.2"/>
    <n v="7875.2"/>
    <n v="7875.2"/>
    <n v="7875.2"/>
    <n v="7875.2"/>
    <n v="7875.2"/>
    <n v="7875.2"/>
    <n v="7875.2"/>
    <n v="7875.2"/>
    <n v="78751.999999999985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3.99999999997"/>
  </r>
  <r>
    <n v="33021708"/>
    <x v="4"/>
    <x v="32"/>
    <s v="CE PROFESSOR JAMIL EL JAICK"/>
    <e v="#N/A"/>
    <s v="00.632.275/0001-48"/>
    <s v="0540 - 0001261061"/>
    <n v="20"/>
    <m/>
    <m/>
    <m/>
    <m/>
    <n v="161"/>
    <m/>
    <m/>
    <m/>
    <m/>
    <m/>
    <m/>
    <m/>
    <m/>
    <n v="687"/>
    <m/>
    <m/>
    <m/>
    <m/>
    <m/>
    <m/>
    <n v="848"/>
    <n v="3655.2"/>
    <n v="3655.2"/>
    <n v="3655.2"/>
    <n v="3655.2"/>
    <n v="3655.2"/>
    <n v="3655.2"/>
    <n v="3655.2"/>
    <n v="3655.2"/>
    <n v="3655.2"/>
    <n v="3655.2"/>
    <n v="3655.2"/>
    <n v="10442.4"/>
    <n v="10442.4"/>
    <n v="10442.4"/>
    <n v="10442.4"/>
    <n v="10442.4"/>
    <n v="10442.4"/>
    <n v="10442.4"/>
    <n v="10442.4"/>
    <n v="10442.4"/>
    <n v="10442.4"/>
    <n v="104423.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6.00000000003"/>
  </r>
  <r>
    <n v="33021813"/>
    <x v="4"/>
    <x v="32"/>
    <s v="CE AUGUSTO SPINELLI"/>
    <e v="#N/A"/>
    <s v="00.718.067/0001-66"/>
    <s v="2813 - 0000127078"/>
    <n v="20"/>
    <m/>
    <m/>
    <m/>
    <m/>
    <n v="253"/>
    <m/>
    <m/>
    <m/>
    <m/>
    <m/>
    <m/>
    <m/>
    <m/>
    <n v="265"/>
    <m/>
    <m/>
    <m/>
    <m/>
    <m/>
    <m/>
    <n v="518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4028"/>
    <n v="4028"/>
    <n v="4028"/>
    <n v="4028"/>
    <n v="4028"/>
    <n v="4028"/>
    <n v="4028"/>
    <n v="4028"/>
    <n v="4028"/>
    <n v="4028"/>
    <n v="40280"/>
    <n v="9081.6"/>
    <n v="9081.6"/>
    <n v="9081.6"/>
    <n v="9081.6"/>
    <n v="9081.6"/>
    <n v="9081.6"/>
    <n v="9081.6"/>
    <n v="9081.6"/>
    <n v="9081.6"/>
    <n v="9081.6"/>
    <n v="90816.000000000015"/>
  </r>
  <r>
    <n v="33021830"/>
    <x v="4"/>
    <x v="32"/>
    <s v="CE DOUTOR GALDINO DO VALLE FILHO"/>
    <e v="#N/A"/>
    <s v="00.756.258/0001-12"/>
    <s v="6755 - 0000000221"/>
    <n v="9"/>
    <m/>
    <m/>
    <m/>
    <m/>
    <n v="178"/>
    <m/>
    <m/>
    <m/>
    <m/>
    <m/>
    <m/>
    <m/>
    <m/>
    <n v="187"/>
    <m/>
    <n v="20"/>
    <n v="17"/>
    <m/>
    <m/>
    <m/>
    <n v="402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8"/>
    <n v="7230"/>
    <n v="7230"/>
    <n v="7230"/>
    <n v="7230"/>
    <n v="7230"/>
    <n v="7230"/>
    <n v="7230"/>
    <n v="7230"/>
    <n v="7230"/>
    <n v="7230"/>
    <n v="72300"/>
  </r>
  <r>
    <n v="33021848"/>
    <x v="4"/>
    <x v="32"/>
    <s v="CE DOUTOR JOAO BAZET"/>
    <e v="#N/A"/>
    <s v="01.329.976/0001-75"/>
    <s v="6755 - 0000000230"/>
    <n v="11"/>
    <m/>
    <m/>
    <m/>
    <m/>
    <n v="261"/>
    <m/>
    <m/>
    <n v="35"/>
    <m/>
    <m/>
    <m/>
    <m/>
    <m/>
    <n v="231"/>
    <m/>
    <m/>
    <n v="53"/>
    <m/>
    <m/>
    <m/>
    <n v="580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4316.8"/>
    <n v="4316.8"/>
    <n v="4316.8"/>
    <n v="4316.8"/>
    <n v="4316.8"/>
    <n v="4316.8"/>
    <n v="4316.8"/>
    <n v="4316.8"/>
    <n v="4316.8"/>
    <n v="4316.8"/>
    <n v="43168.000000000007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4"/>
  </r>
  <r>
    <n v="33021864"/>
    <x v="4"/>
    <x v="32"/>
    <s v="CE DOUTOR TUFFY EL JAICK"/>
    <e v="#N/A"/>
    <s v="00.700.990/0001-70"/>
    <s v="0540 - 0001269992"/>
    <n v="21"/>
    <m/>
    <m/>
    <m/>
    <m/>
    <n v="286"/>
    <m/>
    <m/>
    <m/>
    <m/>
    <m/>
    <m/>
    <m/>
    <m/>
    <n v="403"/>
    <m/>
    <m/>
    <n v="47"/>
    <m/>
    <m/>
    <m/>
    <n v="736"/>
    <n v="5615.6"/>
    <n v="5615.6"/>
    <n v="5615.6"/>
    <n v="5615.6"/>
    <n v="5615.6"/>
    <n v="5615.6"/>
    <n v="5615.6"/>
    <n v="5615.6"/>
    <n v="5615.6"/>
    <n v="5615.6"/>
    <n v="5615.6"/>
    <n v="6840"/>
    <n v="6840"/>
    <n v="6840"/>
    <n v="6840"/>
    <n v="6840"/>
    <n v="6840"/>
    <n v="6840"/>
    <n v="6840"/>
    <n v="6840"/>
    <n v="6840"/>
    <n v="68400"/>
    <n v="12455.6"/>
    <n v="12455.6"/>
    <n v="12455.6"/>
    <n v="12455.6"/>
    <n v="12455.6"/>
    <n v="12455.6"/>
    <n v="12455.6"/>
    <n v="12455.6"/>
    <n v="12455.6"/>
    <n v="12455.6"/>
    <n v="124556.00000000003"/>
  </r>
  <r>
    <n v="33021880"/>
    <x v="4"/>
    <x v="32"/>
    <s v="CE ETELVINA SCHOTTZ"/>
    <e v="#N/A"/>
    <s v="00.792.033/0001-11"/>
    <s v="1332 - 0000023310"/>
    <n v="4"/>
    <m/>
    <m/>
    <m/>
    <m/>
    <n v="179"/>
    <m/>
    <m/>
    <m/>
    <m/>
    <m/>
    <m/>
    <m/>
    <m/>
    <n v="80"/>
    <m/>
    <m/>
    <m/>
    <m/>
    <m/>
    <m/>
    <n v="259"/>
    <n v="2962.4"/>
    <n v="2962.4"/>
    <n v="2962.4"/>
    <n v="2962.4"/>
    <n v="2962.4"/>
    <n v="2962.4"/>
    <n v="2962.4"/>
    <n v="2962.4"/>
    <n v="2962.4"/>
    <n v="2962.4"/>
    <n v="2962.4"/>
    <n v="1216"/>
    <n v="1216"/>
    <n v="1216"/>
    <n v="1216"/>
    <n v="1216"/>
    <n v="1216"/>
    <n v="1216"/>
    <n v="1216"/>
    <n v="1216"/>
    <n v="1216"/>
    <n v="12160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4.000000000007"/>
  </r>
  <r>
    <n v="33021902"/>
    <x v="4"/>
    <x v="32"/>
    <s v="CE JULIO SALUSSE"/>
    <e v="#N/A"/>
    <s v="00.792.035/0001-00"/>
    <s v="0540 - 0001265679"/>
    <n v="11"/>
    <m/>
    <m/>
    <m/>
    <m/>
    <n v="420"/>
    <m/>
    <m/>
    <m/>
    <m/>
    <m/>
    <m/>
    <m/>
    <m/>
    <n v="306"/>
    <m/>
    <m/>
    <m/>
    <m/>
    <m/>
    <m/>
    <n v="726"/>
    <n v="7048.4"/>
    <n v="7048.4"/>
    <n v="7048.4"/>
    <n v="7048.4"/>
    <n v="7048.4"/>
    <n v="7048.4"/>
    <n v="7048.4"/>
    <n v="7048.4"/>
    <n v="7048.4"/>
    <n v="7048.4"/>
    <n v="7048.4"/>
    <n v="4651.2"/>
    <n v="4651.2"/>
    <n v="4651.2"/>
    <n v="4651.2"/>
    <n v="4651.2"/>
    <n v="4651.2"/>
    <n v="4651.2"/>
    <n v="4651.2"/>
    <n v="4651.2"/>
    <n v="4651.2"/>
    <n v="46511.999999999993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6"/>
  </r>
  <r>
    <n v="33021929"/>
    <x v="4"/>
    <x v="32"/>
    <s v="EE MARCILIO DIAS"/>
    <e v="#N/A"/>
    <s v="00.793.675/0001-35"/>
    <s v="6755 - 0000000205"/>
    <n v="6"/>
    <m/>
    <m/>
    <m/>
    <m/>
    <n v="196"/>
    <m/>
    <m/>
    <m/>
    <m/>
    <m/>
    <m/>
    <m/>
    <m/>
    <m/>
    <m/>
    <m/>
    <m/>
    <m/>
    <m/>
    <m/>
    <n v="196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0"/>
    <n v="0"/>
    <n v="0"/>
    <n v="0"/>
    <n v="0"/>
    <n v="0"/>
    <n v="0"/>
    <n v="0"/>
    <n v="0"/>
    <n v="0"/>
    <n v="0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21937"/>
    <x v="4"/>
    <x v="32"/>
    <s v="CE PADRE FRANCA"/>
    <e v="#N/A"/>
    <s v="01.366.660/0001-53"/>
    <s v="0540 - 0001261762"/>
    <n v="8"/>
    <m/>
    <m/>
    <m/>
    <m/>
    <n v="112"/>
    <m/>
    <m/>
    <m/>
    <m/>
    <m/>
    <m/>
    <m/>
    <m/>
    <n v="106"/>
    <m/>
    <m/>
    <m/>
    <m/>
    <m/>
    <m/>
    <n v="218"/>
    <n v="2185.6"/>
    <n v="2185.6"/>
    <n v="2185.6"/>
    <n v="2185.6"/>
    <n v="2185.6"/>
    <n v="2185.6"/>
    <n v="2185.6"/>
    <n v="2185.6"/>
    <n v="2185.6"/>
    <n v="2185.6"/>
    <n v="2185.6"/>
    <n v="1611.2"/>
    <n v="1611.2"/>
    <n v="1611.2"/>
    <n v="1611.2"/>
    <n v="1611.2"/>
    <n v="1611.2"/>
    <n v="1611.2"/>
    <n v="1611.2"/>
    <n v="1611.2"/>
    <n v="1611.2"/>
    <n v="16112.000000000004"/>
    <n v="3796.8"/>
    <n v="3796.8"/>
    <n v="3796.8"/>
    <n v="3796.8"/>
    <n v="3796.8"/>
    <n v="3796.8"/>
    <n v="3796.8"/>
    <n v="3796.8"/>
    <n v="3796.8"/>
    <n v="3796.8"/>
    <n v="37968"/>
  </r>
  <r>
    <n v="33021945"/>
    <x v="4"/>
    <x v="32"/>
    <s v="CE PADRE MADUREIRA"/>
    <e v="#N/A"/>
    <s v="00.968.117/0001-63"/>
    <s v="0540 - 0001262491"/>
    <n v="8"/>
    <m/>
    <m/>
    <m/>
    <m/>
    <n v="106"/>
    <m/>
    <m/>
    <m/>
    <m/>
    <m/>
    <m/>
    <m/>
    <m/>
    <n v="59"/>
    <m/>
    <m/>
    <m/>
    <m/>
    <m/>
    <m/>
    <n v="165"/>
    <n v="2094.4"/>
    <n v="2094.4"/>
    <n v="2094.4"/>
    <n v="2094.4"/>
    <n v="2094.4"/>
    <n v="2094.4"/>
    <n v="2094.4"/>
    <n v="2094.4"/>
    <n v="2094.4"/>
    <n v="2094.4"/>
    <n v="2094.4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2.000000000004"/>
  </r>
  <r>
    <n v="33021961"/>
    <x v="4"/>
    <x v="32"/>
    <s v="CE PROFESSOR CARLOS CORTES"/>
    <e v="#N/A"/>
    <s v="00.799.872/0001-61"/>
    <s v="3078 - 0000075205"/>
    <n v="15"/>
    <m/>
    <m/>
    <m/>
    <m/>
    <n v="135"/>
    <m/>
    <m/>
    <m/>
    <m/>
    <m/>
    <m/>
    <m/>
    <m/>
    <n v="67"/>
    <m/>
    <m/>
    <m/>
    <m/>
    <m/>
    <m/>
    <n v="202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4.000000000007"/>
  </r>
  <r>
    <n v="33022003"/>
    <x v="4"/>
    <x v="32"/>
    <s v="CE PROFESSORA ZELIA DOS SANTOS CORTES"/>
    <e v="#N/A"/>
    <s v="01.350.782/0001-51"/>
    <s v="0540 - 0001260030"/>
    <n v="14"/>
    <m/>
    <m/>
    <m/>
    <m/>
    <n v="170"/>
    <m/>
    <m/>
    <m/>
    <m/>
    <m/>
    <m/>
    <m/>
    <m/>
    <n v="117"/>
    <m/>
    <m/>
    <m/>
    <m/>
    <m/>
    <m/>
    <n v="287"/>
    <n v="3429.6"/>
    <n v="3429.6"/>
    <n v="3429.6"/>
    <n v="3429.6"/>
    <n v="3429.6"/>
    <n v="3429.6"/>
    <n v="3429.6"/>
    <n v="3429.6"/>
    <n v="3429.6"/>
    <n v="3429.6"/>
    <n v="3429.6"/>
    <n v="1778.4"/>
    <n v="1778.4"/>
    <n v="1778.4"/>
    <n v="1778.4"/>
    <n v="1778.4"/>
    <n v="1778.4"/>
    <n v="1778.4"/>
    <n v="1778.4"/>
    <n v="1778.4"/>
    <n v="1778.4"/>
    <n v="17784"/>
    <n v="5208"/>
    <n v="5208"/>
    <n v="5208"/>
    <n v="5208"/>
    <n v="5208"/>
    <n v="5208"/>
    <n v="5208"/>
    <n v="5208"/>
    <n v="5208"/>
    <n v="5208"/>
    <n v="52080"/>
  </r>
  <r>
    <n v="33022011"/>
    <x v="4"/>
    <x v="32"/>
    <s v="CE SALUSTIANO JOSE RIBEIRO SERAFIM"/>
    <e v="#N/A"/>
    <s v="02.185.143/0001-40"/>
    <s v="2813 - 0000128015"/>
    <n v="14"/>
    <m/>
    <m/>
    <m/>
    <m/>
    <n v="241"/>
    <m/>
    <m/>
    <m/>
    <m/>
    <m/>
    <m/>
    <m/>
    <m/>
    <n v="99"/>
    <m/>
    <m/>
    <m/>
    <m/>
    <m/>
    <m/>
    <n v="340"/>
    <n v="4508.8"/>
    <n v="4508.8"/>
    <n v="4508.8"/>
    <n v="4508.8"/>
    <n v="4508.8"/>
    <n v="4508.8"/>
    <n v="4508.8"/>
    <n v="4508.8"/>
    <n v="4508.8"/>
    <n v="4508.8"/>
    <n v="4508.8"/>
    <n v="1504.8"/>
    <n v="1504.8"/>
    <n v="1504.8"/>
    <n v="1504.8"/>
    <n v="1504.8"/>
    <n v="1504.8"/>
    <n v="1504.8"/>
    <n v="1504.8"/>
    <n v="1504.8"/>
    <n v="1504.8"/>
    <n v="15047.999999999996"/>
    <n v="6013.6"/>
    <n v="6013.6"/>
    <n v="6013.6"/>
    <n v="6013.6"/>
    <n v="6013.6"/>
    <n v="6013.6"/>
    <n v="6013.6"/>
    <n v="6013.6"/>
    <n v="6013.6"/>
    <n v="6013.6"/>
    <n v="60135.999999999993"/>
  </r>
  <r>
    <n v="33022275"/>
    <x v="4"/>
    <x v="32"/>
    <s v="IE DE NOVA FRIBURGO"/>
    <e v="#N/A"/>
    <s v="00.696.214/0001-44"/>
    <s v="6755 - 0000001309"/>
    <n v="7"/>
    <m/>
    <m/>
    <m/>
    <n v="4"/>
    <m/>
    <m/>
    <m/>
    <m/>
    <m/>
    <m/>
    <m/>
    <m/>
    <m/>
    <m/>
    <m/>
    <n v="198"/>
    <m/>
    <m/>
    <m/>
    <m/>
    <n v="202"/>
    <n v="664.4"/>
    <n v="664.4"/>
    <n v="664.4"/>
    <n v="664.4"/>
    <n v="664.4"/>
    <n v="664.4"/>
    <n v="664.4"/>
    <n v="664.4"/>
    <n v="664.4"/>
    <n v="664.4"/>
    <n v="664.4"/>
    <n v="8712"/>
    <n v="8712"/>
    <n v="8712"/>
    <n v="8712"/>
    <n v="8712"/>
    <n v="8712"/>
    <n v="8712"/>
    <n v="8712"/>
    <n v="8712"/>
    <n v="8712"/>
    <n v="87120"/>
    <n v="9376.4"/>
    <n v="9376.4"/>
    <n v="9376.4"/>
    <n v="9376.4"/>
    <n v="9376.4"/>
    <n v="9376.4"/>
    <n v="9376.4"/>
    <n v="9376.4"/>
    <n v="9376.4"/>
    <n v="9376.4"/>
    <n v="93763.999999999985"/>
  </r>
  <r>
    <n v="33022569"/>
    <x v="4"/>
    <x v="32"/>
    <s v="CE EDUARDO BREDER"/>
    <e v="#N/A"/>
    <s v="00.792.058/0001-15"/>
    <s v="0540 - 0001267000"/>
    <n v="12"/>
    <m/>
    <m/>
    <m/>
    <m/>
    <n v="241"/>
    <m/>
    <m/>
    <m/>
    <m/>
    <m/>
    <m/>
    <m/>
    <m/>
    <n v="208"/>
    <m/>
    <m/>
    <m/>
    <m/>
    <m/>
    <m/>
    <n v="449"/>
    <n v="4388"/>
    <n v="4388"/>
    <n v="4388"/>
    <n v="4388"/>
    <n v="4388"/>
    <n v="4388"/>
    <n v="4388"/>
    <n v="4388"/>
    <n v="4388"/>
    <n v="4388"/>
    <n v="4388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6"/>
    <n v="7549.6"/>
    <n v="7549.6"/>
    <n v="7549.6"/>
    <n v="7549.6"/>
    <n v="7549.6"/>
    <n v="7549.6"/>
    <n v="7549.6"/>
    <n v="7549.6"/>
    <n v="7549.6"/>
    <n v="7549.6"/>
    <n v="75496"/>
  </r>
  <r>
    <n v="33022810"/>
    <x v="4"/>
    <x v="32"/>
    <s v="CE DOUTOR VICENTE DE MORAES"/>
    <e v="#N/A"/>
    <s v="00.793.674/0001-90"/>
    <s v="1332 - 0000023752"/>
    <n v="20"/>
    <m/>
    <m/>
    <m/>
    <m/>
    <n v="273"/>
    <m/>
    <m/>
    <m/>
    <m/>
    <m/>
    <m/>
    <m/>
    <m/>
    <n v="139"/>
    <m/>
    <m/>
    <m/>
    <m/>
    <m/>
    <m/>
    <n v="412"/>
    <n v="5357.6"/>
    <n v="5357.6"/>
    <n v="5357.6"/>
    <n v="5357.6"/>
    <n v="5357.6"/>
    <n v="5357.6"/>
    <n v="5357.6"/>
    <n v="5357.6"/>
    <n v="5357.6"/>
    <n v="5357.6"/>
    <n v="5357.6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4"/>
  </r>
  <r>
    <n v="33022968"/>
    <x v="4"/>
    <x v="32"/>
    <s v="CE CARLOS MARIA MARCHON"/>
    <e v="#N/A"/>
    <s v="00.782.635/0001-98"/>
    <s v="3078 - 0000214809"/>
    <n v="23"/>
    <m/>
    <m/>
    <m/>
    <m/>
    <n v="156"/>
    <m/>
    <m/>
    <m/>
    <m/>
    <m/>
    <m/>
    <m/>
    <m/>
    <n v="110"/>
    <m/>
    <m/>
    <m/>
    <m/>
    <m/>
    <m/>
    <n v="26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1672"/>
    <n v="1672"/>
    <n v="1672"/>
    <n v="1672"/>
    <n v="1672"/>
    <n v="1672"/>
    <n v="1672"/>
    <n v="1672"/>
    <n v="1672"/>
    <n v="1672"/>
    <n v="16720"/>
    <n v="5432.4"/>
    <n v="5432.4"/>
    <n v="5432.4"/>
    <n v="5432.4"/>
    <n v="5432.4"/>
    <n v="5432.4"/>
    <n v="5432.4"/>
    <n v="5432.4"/>
    <n v="5432.4"/>
    <n v="5432.4"/>
    <n v="54324.000000000007"/>
  </r>
  <r>
    <n v="33023212"/>
    <x v="4"/>
    <x v="32"/>
    <s v="CE EMILIA ROSCHEMANT"/>
    <e v="#N/A"/>
    <s v="39.831.649/0001-90"/>
    <s v="3078 - 0000075450"/>
    <n v="33"/>
    <m/>
    <m/>
    <m/>
    <m/>
    <n v="406"/>
    <m/>
    <m/>
    <m/>
    <m/>
    <m/>
    <m/>
    <m/>
    <m/>
    <n v="181"/>
    <m/>
    <m/>
    <m/>
    <m/>
    <m/>
    <m/>
    <n v="587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2751.2"/>
    <n v="2751.2"/>
    <n v="2751.2"/>
    <n v="2751.2"/>
    <n v="2751.2"/>
    <n v="2751.2"/>
    <n v="2751.2"/>
    <n v="2751.2"/>
    <n v="2751.2"/>
    <n v="2751.2"/>
    <n v="27512.000000000004"/>
    <n v="10915.6"/>
    <n v="10915.6"/>
    <n v="10915.6"/>
    <n v="10915.6"/>
    <n v="10915.6"/>
    <n v="10915.6"/>
    <n v="10915.6"/>
    <n v="10915.6"/>
    <n v="10915.6"/>
    <n v="10915.6"/>
    <n v="109156.00000000001"/>
  </r>
  <r>
    <n v="33023298"/>
    <x v="4"/>
    <x v="32"/>
    <s v="CE JOSE MARTINS DA COSTA"/>
    <e v="#N/A"/>
    <s v="00.775.777/0001-28"/>
    <s v="6755 - 0000000477"/>
    <n v="7"/>
    <m/>
    <m/>
    <m/>
    <m/>
    <n v="128"/>
    <m/>
    <m/>
    <m/>
    <m/>
    <m/>
    <m/>
    <m/>
    <m/>
    <n v="81"/>
    <m/>
    <m/>
    <m/>
    <m/>
    <m/>
    <m/>
    <n v="209"/>
    <n v="2368.4"/>
    <n v="2368.4"/>
    <n v="2368.4"/>
    <n v="2368.4"/>
    <n v="2368.4"/>
    <n v="2368.4"/>
    <n v="2368.4"/>
    <n v="2368.4"/>
    <n v="2368.4"/>
    <n v="2368.4"/>
    <n v="2368.4"/>
    <n v="1231.2"/>
    <n v="1231.2"/>
    <n v="1231.2"/>
    <n v="1231.2"/>
    <n v="1231.2"/>
    <n v="1231.2"/>
    <n v="1231.2"/>
    <n v="1231.2"/>
    <n v="1231.2"/>
    <n v="1231.2"/>
    <n v="12312.000000000002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5.999999999993"/>
  </r>
  <r>
    <n v="33023310"/>
    <x v="4"/>
    <x v="33"/>
    <s v="CIEP 283 MARIA AMELIA PACHECO"/>
    <e v="#N/A"/>
    <s v="00.968.119/0001-52"/>
    <s v="0540 - 0001260049"/>
    <n v="11"/>
    <m/>
    <m/>
    <m/>
    <m/>
    <n v="340"/>
    <m/>
    <m/>
    <m/>
    <m/>
    <m/>
    <m/>
    <m/>
    <m/>
    <m/>
    <m/>
    <n v="172"/>
    <m/>
    <m/>
    <m/>
    <m/>
    <n v="512"/>
    <n v="5832.4"/>
    <n v="5832.4"/>
    <n v="5832.4"/>
    <n v="5832.4"/>
    <n v="5832.4"/>
    <n v="5832.4"/>
    <n v="5832.4"/>
    <n v="5832.4"/>
    <n v="5832.4"/>
    <n v="5832.4"/>
    <n v="5832.4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0.000000000015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3.99999999997"/>
  </r>
  <r>
    <n v="33023751"/>
    <x v="4"/>
    <x v="34"/>
    <s v="CE BARAO DE SANTA MARIA MADALENA"/>
    <e v="#N/A"/>
    <s v="01.000.028/0001-91"/>
    <s v="6769 - 00351326"/>
    <n v="2"/>
    <m/>
    <m/>
    <m/>
    <m/>
    <m/>
    <m/>
    <m/>
    <m/>
    <m/>
    <m/>
    <m/>
    <m/>
    <m/>
    <n v="206"/>
    <m/>
    <m/>
    <n v="77"/>
    <m/>
    <m/>
    <m/>
    <n v="283"/>
    <n v="120.8"/>
    <n v="120.8"/>
    <n v="120.8"/>
    <n v="120.8"/>
    <n v="120.8"/>
    <n v="120.8"/>
    <n v="120.8"/>
    <n v="120.8"/>
    <n v="120.8"/>
    <n v="120.8"/>
    <n v="120.8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5.999999999993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4.000000000007"/>
  </r>
  <r>
    <n v="33024480"/>
    <x v="4"/>
    <x v="35"/>
    <s v="CE JOSE CARDOSO DE MORAES"/>
    <e v="#N/A"/>
    <s v="00.778.131/0001-02"/>
    <s v="2090 - 0000102997"/>
    <n v="4"/>
    <m/>
    <m/>
    <m/>
    <m/>
    <n v="80"/>
    <m/>
    <m/>
    <m/>
    <m/>
    <m/>
    <m/>
    <m/>
    <m/>
    <n v="36"/>
    <m/>
    <m/>
    <m/>
    <m/>
    <m/>
    <m/>
    <n v="116"/>
    <n v="1457.6"/>
    <n v="1457.6"/>
    <n v="1457.6"/>
    <n v="1457.6"/>
    <n v="1457.6"/>
    <n v="1457.6"/>
    <n v="1457.6"/>
    <n v="1457.6"/>
    <n v="1457.6"/>
    <n v="1457.6"/>
    <n v="1457.6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  <n v="2004.8"/>
    <n v="2004.8"/>
    <n v="2004.8"/>
    <n v="2004.8"/>
    <n v="2004.8"/>
    <n v="2004.8"/>
    <n v="2004.8"/>
    <n v="2004.8"/>
    <n v="2004.8"/>
    <n v="2004.8"/>
    <n v="20047.999999999996"/>
  </r>
  <r>
    <n v="33024537"/>
    <x v="4"/>
    <x v="35"/>
    <s v="CE JANUARIO DE TOLEDO PIZZA"/>
    <e v="#N/A"/>
    <s v="00.638.730/0001-12"/>
    <s v="1888 - 0000400912"/>
    <n v="2"/>
    <m/>
    <m/>
    <m/>
    <m/>
    <n v="99"/>
    <m/>
    <m/>
    <m/>
    <m/>
    <m/>
    <m/>
    <m/>
    <m/>
    <m/>
    <m/>
    <n v="60"/>
    <m/>
    <m/>
    <m/>
    <m/>
    <n v="159"/>
    <n v="1625.6"/>
    <n v="1625.6"/>
    <n v="1625.6"/>
    <n v="1625.6"/>
    <n v="1625.6"/>
    <n v="1625.6"/>
    <n v="1625.6"/>
    <n v="1625.6"/>
    <n v="1625.6"/>
    <n v="1625.6"/>
    <n v="1625.6"/>
    <n v="2640"/>
    <n v="2640"/>
    <n v="2640"/>
    <n v="2640"/>
    <n v="2640"/>
    <n v="2640"/>
    <n v="2640"/>
    <n v="2640"/>
    <n v="2640"/>
    <n v="2640"/>
    <n v="26400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5.999999999993"/>
  </r>
  <r>
    <n v="33024650"/>
    <x v="4"/>
    <x v="36"/>
    <s v="CE MARIA MARINA PINTO SILVA"/>
    <e v="#N/A"/>
    <s v="01.283.657/0001-76"/>
    <s v="6769 - 1300520"/>
    <n v="9"/>
    <m/>
    <m/>
    <m/>
    <m/>
    <n v="189"/>
    <m/>
    <m/>
    <m/>
    <m/>
    <m/>
    <m/>
    <m/>
    <m/>
    <n v="93"/>
    <m/>
    <m/>
    <m/>
    <m/>
    <m/>
    <m/>
    <n v="282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0.000000000007"/>
  </r>
  <r>
    <n v="33024880"/>
    <x v="4"/>
    <x v="36"/>
    <s v="CE JOSE DE MORAES SOUZA"/>
    <e v="#N/A"/>
    <s v="01.853.744/0001-11"/>
    <s v="6769 - 1301209"/>
    <n v="1"/>
    <m/>
    <m/>
    <m/>
    <m/>
    <n v="48"/>
    <m/>
    <m/>
    <m/>
    <m/>
    <m/>
    <m/>
    <m/>
    <m/>
    <m/>
    <m/>
    <m/>
    <m/>
    <m/>
    <m/>
    <m/>
    <n v="48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0"/>
    <n v="0"/>
    <n v="0"/>
    <n v="0"/>
    <n v="0"/>
    <n v="0"/>
    <n v="0"/>
    <n v="0"/>
    <n v="0"/>
    <n v="0"/>
    <n v="0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0.0000000000009"/>
  </r>
  <r>
    <n v="33024952"/>
    <x v="4"/>
    <x v="36"/>
    <s v="CE JOAO DE MORAES MARTINS"/>
    <e v="#N/A"/>
    <s v="01.957.222/0001-60"/>
    <s v="6769 - 1300601"/>
    <n v="4"/>
    <m/>
    <m/>
    <m/>
    <m/>
    <n v="55"/>
    <m/>
    <m/>
    <m/>
    <m/>
    <m/>
    <m/>
    <m/>
    <m/>
    <m/>
    <m/>
    <n v="53"/>
    <m/>
    <m/>
    <m/>
    <m/>
    <n v="108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2332"/>
    <n v="2332"/>
    <n v="2332"/>
    <n v="2332"/>
    <n v="2332"/>
    <n v="2332"/>
    <n v="2332"/>
    <n v="2332"/>
    <n v="2332"/>
    <n v="2332"/>
    <n v="23320"/>
    <n v="3409.6"/>
    <n v="3409.6"/>
    <n v="3409.6"/>
    <n v="3409.6"/>
    <n v="3409.6"/>
    <n v="3409.6"/>
    <n v="3409.6"/>
    <n v="3409.6"/>
    <n v="3409.6"/>
    <n v="3409.6"/>
    <n v="34095.999999999993"/>
  </r>
  <r>
    <n v="33025010"/>
    <x v="4"/>
    <x v="36"/>
    <s v="EE HONESTALDA DE MORAES MARTINS"/>
    <e v="#N/A"/>
    <s v="01.114.563/0001-73"/>
    <s v="6769 - 1300318"/>
    <n v="0"/>
    <m/>
    <m/>
    <m/>
    <m/>
    <n v="42"/>
    <m/>
    <m/>
    <m/>
    <m/>
    <m/>
    <m/>
    <m/>
    <m/>
    <m/>
    <m/>
    <m/>
    <m/>
    <m/>
    <m/>
    <m/>
    <n v="42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0"/>
    <n v="0"/>
    <n v="0"/>
    <n v="0"/>
    <n v="0"/>
    <n v="0"/>
    <n v="0"/>
    <n v="0"/>
    <n v="0"/>
    <n v="0"/>
    <n v="0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4"/>
  </r>
  <r>
    <n v="33025100"/>
    <x v="4"/>
    <x v="37"/>
    <s v="CE CASIMIRO DE ABREU"/>
    <e v="#N/A"/>
    <s v="02.045.973/0001-72"/>
    <s v="6764 - 0000003670"/>
    <n v="4"/>
    <m/>
    <m/>
    <m/>
    <m/>
    <m/>
    <m/>
    <m/>
    <m/>
    <m/>
    <m/>
    <m/>
    <m/>
    <m/>
    <n v="204"/>
    <m/>
    <n v="238"/>
    <m/>
    <m/>
    <m/>
    <m/>
    <n v="442"/>
    <n v="241.6"/>
    <n v="241.6"/>
    <n v="241.6"/>
    <n v="241.6"/>
    <n v="241.6"/>
    <n v="241.6"/>
    <n v="241.6"/>
    <n v="241.6"/>
    <n v="241.6"/>
    <n v="241.6"/>
    <n v="241.6"/>
    <n v="13572.8"/>
    <n v="13572.8"/>
    <n v="13572.8"/>
    <n v="13572.8"/>
    <n v="13572.8"/>
    <n v="13572.8"/>
    <n v="13572.8"/>
    <n v="13572.8"/>
    <n v="13572.8"/>
    <n v="13572.8"/>
    <n v="135728"/>
    <n v="13814.4"/>
    <n v="13814.4"/>
    <n v="13814.4"/>
    <n v="13814.4"/>
    <n v="13814.4"/>
    <n v="13814.4"/>
    <n v="13814.4"/>
    <n v="13814.4"/>
    <n v="13814.4"/>
    <n v="13814.4"/>
    <n v="138143.99999999997"/>
  </r>
  <r>
    <n v="33025150"/>
    <x v="4"/>
    <x v="37"/>
    <s v="CE PROFESSOR SOUZA"/>
    <e v="#N/A"/>
    <s v="01.936.526/0001-40"/>
    <s v="6764 - 0000003581"/>
    <n v="1"/>
    <m/>
    <m/>
    <m/>
    <m/>
    <m/>
    <m/>
    <m/>
    <m/>
    <m/>
    <m/>
    <m/>
    <m/>
    <m/>
    <n v="80"/>
    <m/>
    <m/>
    <m/>
    <m/>
    <m/>
    <m/>
    <n v="80"/>
    <n v="60.4"/>
    <n v="60.4"/>
    <n v="60.4"/>
    <n v="60.4"/>
    <n v="60.4"/>
    <n v="60.4"/>
    <n v="60.4"/>
    <n v="60.4"/>
    <n v="60.4"/>
    <n v="60.4"/>
    <n v="60.4"/>
    <n v="1216"/>
    <n v="1216"/>
    <n v="1216"/>
    <n v="1216"/>
    <n v="1216"/>
    <n v="1216"/>
    <n v="1216"/>
    <n v="1216"/>
    <n v="1216"/>
    <n v="1216"/>
    <n v="12160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3.999999999998"/>
  </r>
  <r>
    <n v="33025320"/>
    <x v="4"/>
    <x v="37"/>
    <s v="CE BARRA DE SAO JOAO"/>
    <e v="#N/A"/>
    <s v="01.257.549/0001-29"/>
    <s v="0883 - 0000290203"/>
    <n v="11"/>
    <m/>
    <m/>
    <m/>
    <m/>
    <m/>
    <m/>
    <m/>
    <m/>
    <m/>
    <m/>
    <m/>
    <m/>
    <m/>
    <n v="630"/>
    <m/>
    <m/>
    <m/>
    <m/>
    <m/>
    <m/>
    <n v="630"/>
    <n v="664.4"/>
    <n v="664.4"/>
    <n v="664.4"/>
    <n v="664.4"/>
    <n v="664.4"/>
    <n v="664.4"/>
    <n v="664.4"/>
    <n v="664.4"/>
    <n v="664.4"/>
    <n v="664.4"/>
    <n v="664.4"/>
    <n v="9576"/>
    <n v="9576"/>
    <n v="9576"/>
    <n v="9576"/>
    <n v="9576"/>
    <n v="9576"/>
    <n v="9576"/>
    <n v="9576"/>
    <n v="9576"/>
    <n v="9576"/>
    <n v="95760"/>
    <n v="10240.4"/>
    <n v="10240.4"/>
    <n v="10240.4"/>
    <n v="10240.4"/>
    <n v="10240.4"/>
    <n v="10240.4"/>
    <n v="10240.4"/>
    <n v="10240.4"/>
    <n v="10240.4"/>
    <n v="10240.4"/>
    <n v="102403.99999999999"/>
  </r>
  <r>
    <n v="33025355"/>
    <x v="4"/>
    <x v="37"/>
    <s v="CE RIO DOURADO"/>
    <e v="#N/A"/>
    <s v="02.068.109/0001-96"/>
    <s v="6764 - 0000002984"/>
    <n v="2"/>
    <m/>
    <m/>
    <m/>
    <m/>
    <m/>
    <m/>
    <m/>
    <m/>
    <m/>
    <m/>
    <m/>
    <m/>
    <m/>
    <n v="94"/>
    <m/>
    <m/>
    <m/>
    <m/>
    <m/>
    <m/>
    <n v="94"/>
    <n v="120.8"/>
    <n v="120.8"/>
    <n v="120.8"/>
    <n v="120.8"/>
    <n v="120.8"/>
    <n v="120.8"/>
    <n v="120.8"/>
    <n v="120.8"/>
    <n v="120.8"/>
    <n v="120.8"/>
    <n v="120.8"/>
    <n v="1428.8"/>
    <n v="1428.8"/>
    <n v="1428.8"/>
    <n v="1428.8"/>
    <n v="1428.8"/>
    <n v="1428.8"/>
    <n v="1428.8"/>
    <n v="1428.8"/>
    <n v="1428.8"/>
    <n v="1428.8"/>
    <n v="14287.999999999996"/>
    <n v="1549.6"/>
    <n v="1549.6"/>
    <n v="1549.6"/>
    <n v="1549.6"/>
    <n v="1549.6"/>
    <n v="1549.6"/>
    <n v="1549.6"/>
    <n v="1549.6"/>
    <n v="1549.6"/>
    <n v="1549.6"/>
    <n v="15496.000000000002"/>
  </r>
  <r>
    <n v="33025363"/>
    <x v="4"/>
    <x v="37"/>
    <s v="CE SANTA MARIA"/>
    <e v="#N/A"/>
    <s v="01.942.827/0001-87"/>
    <s v="0883 - 0000287423"/>
    <n v="19"/>
    <m/>
    <m/>
    <m/>
    <m/>
    <m/>
    <m/>
    <m/>
    <m/>
    <m/>
    <m/>
    <m/>
    <m/>
    <m/>
    <n v="675"/>
    <m/>
    <m/>
    <m/>
    <m/>
    <m/>
    <m/>
    <n v="67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0260"/>
    <n v="10260"/>
    <n v="10260"/>
    <n v="10260"/>
    <n v="10260"/>
    <n v="10260"/>
    <n v="10260"/>
    <n v="10260"/>
    <n v="10260"/>
    <n v="10260"/>
    <n v="102600"/>
    <n v="11407.6"/>
    <n v="11407.6"/>
    <n v="11407.6"/>
    <n v="11407.6"/>
    <n v="11407.6"/>
    <n v="11407.6"/>
    <n v="11407.6"/>
    <n v="11407.6"/>
    <n v="11407.6"/>
    <n v="11407.6"/>
    <n v="114076.00000000003"/>
  </r>
  <r>
    <n v="33025487"/>
    <x v="1"/>
    <x v="38"/>
    <s v="CE JACINTHO XAVIER MARTINS"/>
    <e v="#N/A"/>
    <s v="01.927.876/0001-40"/>
    <s v="0883 - 0000286842"/>
    <n v="33"/>
    <m/>
    <m/>
    <m/>
    <m/>
    <m/>
    <m/>
    <m/>
    <m/>
    <m/>
    <m/>
    <m/>
    <m/>
    <m/>
    <n v="1592"/>
    <m/>
    <n v="129"/>
    <m/>
    <m/>
    <m/>
    <m/>
    <n v="172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4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6"/>
  </r>
  <r>
    <n v="33025525"/>
    <x v="1"/>
    <x v="38"/>
    <s v="CE CINAMOMO"/>
    <e v="#N/A"/>
    <s v="02.233.858/0001-21"/>
    <s v="0883 - 0000287296"/>
    <n v="23"/>
    <m/>
    <m/>
    <m/>
    <m/>
    <m/>
    <m/>
    <m/>
    <m/>
    <m/>
    <m/>
    <m/>
    <m/>
    <m/>
    <n v="546"/>
    <m/>
    <m/>
    <n v="248"/>
    <m/>
    <m/>
    <m/>
    <n v="79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068.8"/>
    <n v="12068.8"/>
    <n v="12068.8"/>
    <n v="12068.8"/>
    <n v="12068.8"/>
    <n v="12068.8"/>
    <n v="12068.8"/>
    <n v="12068.8"/>
    <n v="12068.8"/>
    <n v="12068.8"/>
    <n v="120688.00000000001"/>
    <n v="13458"/>
    <n v="13458"/>
    <n v="13458"/>
    <n v="13458"/>
    <n v="13458"/>
    <n v="13458"/>
    <n v="13458"/>
    <n v="13458"/>
    <n v="13458"/>
    <n v="13458"/>
    <n v="134580"/>
  </r>
  <r>
    <n v="33025576"/>
    <x v="1"/>
    <x v="38"/>
    <s v="CE ROCHA LEAO"/>
    <e v="#N/A"/>
    <s v="01.395.204/0001-31"/>
    <s v="0883 - 0000286230"/>
    <n v="0"/>
    <m/>
    <m/>
    <m/>
    <m/>
    <m/>
    <m/>
    <m/>
    <m/>
    <m/>
    <m/>
    <m/>
    <m/>
    <m/>
    <n v="163"/>
    <m/>
    <m/>
    <m/>
    <m/>
    <m/>
    <m/>
    <n v="163"/>
    <n v="0"/>
    <n v="0"/>
    <n v="0"/>
    <n v="0"/>
    <n v="0"/>
    <n v="0"/>
    <n v="0"/>
    <n v="0"/>
    <n v="0"/>
    <n v="0"/>
    <n v="0"/>
    <n v="2477.6"/>
    <n v="2477.6"/>
    <n v="2477.6"/>
    <n v="2477.6"/>
    <n v="2477.6"/>
    <n v="2477.6"/>
    <n v="2477.6"/>
    <n v="2477.6"/>
    <n v="2477.6"/>
    <n v="2477.6"/>
    <n v="24775.999999999996"/>
    <n v="2477.6"/>
    <n v="2477.6"/>
    <n v="2477.6"/>
    <n v="2477.6"/>
    <n v="2477.6"/>
    <n v="2477.6"/>
    <n v="2477.6"/>
    <n v="2477.6"/>
    <n v="2477.6"/>
    <n v="2477.6"/>
    <n v="24775.999999999996"/>
  </r>
  <r>
    <n v="33025754"/>
    <x v="4"/>
    <x v="39"/>
    <s v="CE SERVULO MELO"/>
    <e v="#N/A"/>
    <s v="02.623.686/0001-00"/>
    <s v="6845 - 0000002011"/>
    <n v="17"/>
    <m/>
    <m/>
    <m/>
    <m/>
    <m/>
    <m/>
    <m/>
    <m/>
    <m/>
    <m/>
    <m/>
    <m/>
    <m/>
    <n v="499"/>
    <m/>
    <n v="97"/>
    <n v="112"/>
    <m/>
    <m/>
    <m/>
    <n v="708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555.2"/>
    <n v="13555.2"/>
    <n v="13555.2"/>
    <n v="13555.2"/>
    <n v="13555.2"/>
    <n v="13555.2"/>
    <n v="13555.2"/>
    <n v="13555.2"/>
    <n v="13555.2"/>
    <n v="13555.2"/>
    <n v="135552"/>
    <n v="14582"/>
    <n v="14582"/>
    <n v="14582"/>
    <n v="14582"/>
    <n v="14582"/>
    <n v="14582"/>
    <n v="14582"/>
    <n v="14582"/>
    <n v="14582"/>
    <n v="14582"/>
    <n v="145820"/>
  </r>
  <r>
    <n v="33025835"/>
    <x v="4"/>
    <x v="39"/>
    <s v="CE SAO SEBASTIAO"/>
    <e v="#N/A"/>
    <s v="01.041.317/0001-39"/>
    <s v="6845 - 0000001899"/>
    <n v="9"/>
    <m/>
    <m/>
    <m/>
    <m/>
    <m/>
    <m/>
    <m/>
    <m/>
    <m/>
    <m/>
    <m/>
    <m/>
    <m/>
    <n v="131"/>
    <m/>
    <n v="15"/>
    <m/>
    <m/>
    <m/>
    <m/>
    <n v="146"/>
    <n v="543.6"/>
    <n v="543.6"/>
    <n v="543.6"/>
    <n v="543.6"/>
    <n v="543.6"/>
    <n v="543.6"/>
    <n v="543.6"/>
    <n v="543.6"/>
    <n v="543.6"/>
    <n v="543.6"/>
    <n v="543.6"/>
    <n v="2651.2"/>
    <n v="2651.2"/>
    <n v="2651.2"/>
    <n v="2651.2"/>
    <n v="2651.2"/>
    <n v="2651.2"/>
    <n v="2651.2"/>
    <n v="2651.2"/>
    <n v="2651.2"/>
    <n v="2651.2"/>
    <n v="26512.000000000004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7.999999999996"/>
  </r>
  <r>
    <n v="33026386"/>
    <x v="5"/>
    <x v="40"/>
    <s v="CIEP 253 GUIMARAES ROSA"/>
    <e v="#N/A"/>
    <s v="01.230.464/0001-57"/>
    <s v="1882 - 0000272019"/>
    <n v="13"/>
    <m/>
    <m/>
    <m/>
    <m/>
    <m/>
    <m/>
    <m/>
    <m/>
    <m/>
    <m/>
    <m/>
    <m/>
    <m/>
    <n v="371"/>
    <m/>
    <n v="129"/>
    <m/>
    <m/>
    <m/>
    <m/>
    <n v="500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1315.2"/>
    <n v="11315.2"/>
    <n v="11315.2"/>
    <n v="11315.2"/>
    <n v="11315.2"/>
    <n v="11315.2"/>
    <n v="11315.2"/>
    <n v="11315.2"/>
    <n v="11315.2"/>
    <n v="11315.2"/>
    <n v="113151.99999999999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4"/>
  </r>
  <r>
    <n v="33026394"/>
    <x v="5"/>
    <x v="40"/>
    <s v="CIEP 460 THIOPHYLA BRAGANCA"/>
    <e v="#N/A"/>
    <s v="01.148.117/0001-80"/>
    <s v="6869 - 0000001058"/>
    <n v="11"/>
    <m/>
    <m/>
    <m/>
    <m/>
    <m/>
    <m/>
    <m/>
    <m/>
    <m/>
    <m/>
    <m/>
    <m/>
    <m/>
    <n v="275"/>
    <m/>
    <m/>
    <n v="96"/>
    <m/>
    <m/>
    <m/>
    <n v="371"/>
    <n v="664.4"/>
    <n v="664.4"/>
    <n v="664.4"/>
    <n v="664.4"/>
    <n v="664.4"/>
    <n v="664.4"/>
    <n v="664.4"/>
    <n v="664.4"/>
    <n v="664.4"/>
    <n v="664.4"/>
    <n v="664.4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2"/>
    <n v="6303.6"/>
    <n v="6303.6"/>
    <n v="6303.6"/>
    <n v="6303.6"/>
    <n v="6303.6"/>
    <n v="6303.6"/>
    <n v="6303.6"/>
    <n v="6303.6"/>
    <n v="6303.6"/>
    <n v="6303.6"/>
    <n v="63035.999999999993"/>
  </r>
  <r>
    <n v="33026408"/>
    <x v="5"/>
    <x v="40"/>
    <s v="CIEP 148 PROFESSOR CARLOS ELIO VOGAS DA SILVA"/>
    <e v="#N/A"/>
    <s v="01.897.960/0001-69"/>
    <s v="6869 - 0000001333"/>
    <n v="11"/>
    <m/>
    <m/>
    <m/>
    <m/>
    <m/>
    <m/>
    <m/>
    <m/>
    <m/>
    <m/>
    <m/>
    <m/>
    <m/>
    <m/>
    <m/>
    <n v="373"/>
    <m/>
    <m/>
    <m/>
    <m/>
    <n v="373"/>
    <n v="664.4"/>
    <n v="664.4"/>
    <n v="664.4"/>
    <n v="664.4"/>
    <n v="664.4"/>
    <n v="664.4"/>
    <n v="664.4"/>
    <n v="664.4"/>
    <n v="664.4"/>
    <n v="664.4"/>
    <n v="664.4"/>
    <n v="16412"/>
    <n v="16412"/>
    <n v="16412"/>
    <n v="16412"/>
    <n v="16412"/>
    <n v="16412"/>
    <n v="16412"/>
    <n v="16412"/>
    <n v="16412"/>
    <n v="16412"/>
    <n v="164120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3.99999999997"/>
  </r>
  <r>
    <n v="33026432"/>
    <x v="5"/>
    <x v="40"/>
    <s v="CE EDMUNDO SILVA"/>
    <e v="#N/A"/>
    <s v="00.810.159/0001-71"/>
    <s v="6869 - 0000001287"/>
    <n v="36"/>
    <m/>
    <m/>
    <m/>
    <m/>
    <m/>
    <m/>
    <m/>
    <m/>
    <m/>
    <m/>
    <m/>
    <m/>
    <m/>
    <n v="833"/>
    <m/>
    <n v="280"/>
    <n v="198"/>
    <m/>
    <m/>
    <m/>
    <n v="1311"/>
    <n v="2174.4"/>
    <n v="2174.4"/>
    <n v="2174.4"/>
    <n v="2174.4"/>
    <n v="2174.4"/>
    <n v="2174.4"/>
    <n v="2174.4"/>
    <n v="2174.4"/>
    <n v="2174.4"/>
    <n v="2174.4"/>
    <n v="2174.4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2.00000000006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6"/>
  </r>
  <r>
    <n v="33026440"/>
    <x v="5"/>
    <x v="40"/>
    <s v="CE PROFESSORA CLARICE COELHO MOREIRA CALDAS"/>
    <e v="#N/A"/>
    <s v="01.355.443/0001-68"/>
    <s v="6869 - 0000000639"/>
    <n v="18"/>
    <m/>
    <m/>
    <m/>
    <m/>
    <m/>
    <m/>
    <m/>
    <m/>
    <m/>
    <m/>
    <m/>
    <m/>
    <m/>
    <n v="405"/>
    <m/>
    <m/>
    <n v="143"/>
    <m/>
    <m/>
    <m/>
    <n v="548"/>
    <n v="1087.2"/>
    <n v="1087.2"/>
    <n v="1087.2"/>
    <n v="1087.2"/>
    <n v="1087.2"/>
    <n v="1087.2"/>
    <n v="1087.2"/>
    <n v="1087.2"/>
    <n v="1087.2"/>
    <n v="1087.2"/>
    <n v="1087.2"/>
    <n v="8329.6"/>
    <n v="8329.6"/>
    <n v="8329.6"/>
    <n v="8329.6"/>
    <n v="8329.6"/>
    <n v="8329.6"/>
    <n v="8329.6"/>
    <n v="8329.6"/>
    <n v="8329.6"/>
    <n v="8329.6"/>
    <n v="83296.000000000015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8.000000000015"/>
  </r>
  <r>
    <n v="33026726"/>
    <x v="5"/>
    <x v="40"/>
    <s v="CE PROFESSOR FONSECA"/>
    <e v="#N/A"/>
    <s v="12.629.299/0001-27"/>
    <s v="6869 - 0000000868"/>
    <n v="5"/>
    <m/>
    <m/>
    <m/>
    <m/>
    <m/>
    <m/>
    <m/>
    <m/>
    <m/>
    <m/>
    <m/>
    <m/>
    <m/>
    <n v="181"/>
    <m/>
    <m/>
    <m/>
    <m/>
    <m/>
    <m/>
    <n v="181"/>
    <n v="302"/>
    <n v="302"/>
    <n v="302"/>
    <n v="302"/>
    <n v="302"/>
    <n v="302"/>
    <n v="302"/>
    <n v="302"/>
    <n v="302"/>
    <n v="302"/>
    <n v="302"/>
    <n v="2751.2"/>
    <n v="2751.2"/>
    <n v="2751.2"/>
    <n v="2751.2"/>
    <n v="2751.2"/>
    <n v="2751.2"/>
    <n v="2751.2"/>
    <n v="2751.2"/>
    <n v="2751.2"/>
    <n v="2751.2"/>
    <n v="27512.000000000004"/>
    <n v="3053.2"/>
    <n v="3053.2"/>
    <n v="3053.2"/>
    <n v="3053.2"/>
    <n v="3053.2"/>
    <n v="3053.2"/>
    <n v="3053.2"/>
    <n v="3053.2"/>
    <n v="3053.2"/>
    <n v="3053.2"/>
    <n v="30532.000000000004"/>
  </r>
  <r>
    <n v="33026734"/>
    <x v="5"/>
    <x v="40"/>
    <s v="CE ANTONIO PINTO DE MORAES"/>
    <e v="#N/A"/>
    <s v="01.906.251/0001-00"/>
    <s v="6869 - 0000000698"/>
    <n v="1"/>
    <m/>
    <m/>
    <m/>
    <m/>
    <m/>
    <m/>
    <m/>
    <m/>
    <m/>
    <m/>
    <m/>
    <m/>
    <m/>
    <n v="77"/>
    <m/>
    <m/>
    <m/>
    <m/>
    <m/>
    <m/>
    <n v="77"/>
    <n v="60.4"/>
    <n v="60.4"/>
    <n v="60.4"/>
    <n v="60.4"/>
    <n v="60.4"/>
    <n v="60.4"/>
    <n v="60.4"/>
    <n v="60.4"/>
    <n v="60.4"/>
    <n v="60.4"/>
    <n v="60.4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8"/>
  </r>
  <r>
    <n v="33026874"/>
    <x v="5"/>
    <x v="40"/>
    <s v="CIEP 384 GONCALVES DIAS"/>
    <e v="#N/A"/>
    <s v="01.271.825/0001-03"/>
    <s v="6869 - 0000001120"/>
    <n v="9"/>
    <m/>
    <m/>
    <m/>
    <m/>
    <m/>
    <m/>
    <m/>
    <m/>
    <m/>
    <m/>
    <m/>
    <m/>
    <m/>
    <n v="377"/>
    <m/>
    <n v="61"/>
    <n v="91"/>
    <m/>
    <m/>
    <m/>
    <n v="529"/>
    <n v="543.6"/>
    <n v="543.6"/>
    <n v="543.6"/>
    <n v="543.6"/>
    <n v="543.6"/>
    <n v="543.6"/>
    <n v="543.6"/>
    <n v="543.6"/>
    <n v="543.6"/>
    <n v="543.6"/>
    <n v="543.6"/>
    <n v="9797.6"/>
    <n v="9797.6"/>
    <n v="9797.6"/>
    <n v="9797.6"/>
    <n v="9797.6"/>
    <n v="9797.6"/>
    <n v="9797.6"/>
    <n v="9797.6"/>
    <n v="9797.6"/>
    <n v="9797.6"/>
    <n v="97976.000000000015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1.99999999999"/>
  </r>
  <r>
    <n v="33027102"/>
    <x v="5"/>
    <x v="41"/>
    <s v="CE VINTE DE JULHO"/>
    <e v="#N/A"/>
    <s v="01.422.933/0001-30"/>
    <s v="6894 - 0000001198"/>
    <n v="0"/>
    <m/>
    <m/>
    <m/>
    <m/>
    <m/>
    <m/>
    <m/>
    <m/>
    <m/>
    <m/>
    <m/>
    <m/>
    <m/>
    <n v="293"/>
    <m/>
    <n v="53"/>
    <m/>
    <m/>
    <m/>
    <m/>
    <n v="346"/>
    <n v="0"/>
    <n v="0"/>
    <n v="0"/>
    <n v="0"/>
    <n v="0"/>
    <n v="0"/>
    <n v="0"/>
    <n v="0"/>
    <n v="0"/>
    <n v="0"/>
    <n v="0"/>
    <n v="6785.6"/>
    <n v="6785.6"/>
    <n v="6785.6"/>
    <n v="6785.6"/>
    <n v="6785.6"/>
    <n v="6785.6"/>
    <n v="6785.6"/>
    <n v="6785.6"/>
    <n v="6785.6"/>
    <n v="6785.6"/>
    <n v="67856"/>
    <n v="6785.6"/>
    <n v="6785.6"/>
    <n v="6785.6"/>
    <n v="6785.6"/>
    <n v="6785.6"/>
    <n v="6785.6"/>
    <n v="6785.6"/>
    <n v="6785.6"/>
    <n v="6785.6"/>
    <n v="6785.6"/>
    <n v="67856"/>
  </r>
  <r>
    <n v="33027137"/>
    <x v="5"/>
    <x v="41"/>
    <s v="CE ALMIRANTE FREDERICO VILLAR"/>
    <e v="#N/A"/>
    <s v="01.452.182/0001-02"/>
    <s v="6894 - 0000000590"/>
    <n v="12"/>
    <m/>
    <m/>
    <m/>
    <m/>
    <m/>
    <m/>
    <m/>
    <m/>
    <m/>
    <m/>
    <m/>
    <m/>
    <m/>
    <n v="215"/>
    <m/>
    <n v="169"/>
    <n v="106"/>
    <m/>
    <m/>
    <m/>
    <n v="49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315.2"/>
    <n v="12315.2"/>
    <n v="12315.2"/>
    <n v="12315.2"/>
    <n v="12315.2"/>
    <n v="12315.2"/>
    <n v="12315.2"/>
    <n v="12315.2"/>
    <n v="12315.2"/>
    <n v="12315.2"/>
    <n v="123151.99999999999"/>
    <n v="13040"/>
    <n v="13040"/>
    <n v="13040"/>
    <n v="13040"/>
    <n v="13040"/>
    <n v="13040"/>
    <n v="13040"/>
    <n v="13040"/>
    <n v="13040"/>
    <n v="13040"/>
    <n v="130400"/>
  </r>
  <r>
    <n v="33027285"/>
    <x v="5"/>
    <x v="42"/>
    <s v="CIEP 458 HERMES BARCELOS"/>
    <e v="#N/A"/>
    <s v="01.207.070/0001-88"/>
    <s v="0588 - 0000665304"/>
    <n v="25"/>
    <m/>
    <m/>
    <m/>
    <m/>
    <n v="318"/>
    <m/>
    <m/>
    <m/>
    <m/>
    <m/>
    <m/>
    <m/>
    <m/>
    <n v="526"/>
    <m/>
    <n v="5"/>
    <n v="232"/>
    <m/>
    <m/>
    <m/>
    <n v="1081"/>
    <n v="6343.6"/>
    <n v="6343.6"/>
    <n v="6343.6"/>
    <n v="6343.6"/>
    <n v="6343.6"/>
    <n v="6343.6"/>
    <n v="6343.6"/>
    <n v="6343.6"/>
    <n v="6343.6"/>
    <n v="6343.6"/>
    <n v="6343.6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6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2"/>
  </r>
  <r>
    <n v="33027293"/>
    <x v="5"/>
    <x v="42"/>
    <s v="CIEP 150 PROFESSORA AMELIA FERREIRA DOS SANTOS GABINA"/>
    <s v="PARALISADO"/>
    <s v="01.265.557/0001-17"/>
    <s v="0588 - 0000665800"/>
    <n v="0"/>
    <m/>
    <m/>
    <m/>
    <m/>
    <m/>
    <m/>
    <m/>
    <m/>
    <m/>
    <m/>
    <m/>
    <m/>
    <m/>
    <n v="10"/>
    <m/>
    <m/>
    <m/>
    <m/>
    <m/>
    <m/>
    <n v="10"/>
    <n v="0"/>
    <n v="0"/>
    <n v="0"/>
    <n v="0"/>
    <n v="0"/>
    <n v="0"/>
    <n v="0"/>
    <n v="0"/>
    <n v="0"/>
    <n v="0"/>
    <n v="0"/>
    <n v="152"/>
    <n v="152"/>
    <n v="152"/>
    <n v="152"/>
    <n v="152"/>
    <n v="152"/>
    <n v="152"/>
    <n v="152"/>
    <n v="152"/>
    <n v="152"/>
    <n v="1520"/>
    <m/>
    <m/>
    <m/>
    <m/>
    <m/>
    <m/>
    <m/>
    <m/>
    <m/>
    <m/>
    <m/>
  </r>
  <r>
    <n v="33027307"/>
    <x v="5"/>
    <x v="42"/>
    <s v="CIEP 193 WILSON MENDES"/>
    <e v="#N/A"/>
    <s v="01.279.201/0001-32"/>
    <s v="0588 - 0000666203"/>
    <n v="7"/>
    <m/>
    <m/>
    <m/>
    <m/>
    <m/>
    <m/>
    <n v="36"/>
    <m/>
    <m/>
    <m/>
    <m/>
    <m/>
    <m/>
    <n v="50"/>
    <m/>
    <n v="31"/>
    <n v="78"/>
    <m/>
    <m/>
    <m/>
    <n v="195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5.999999999993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4.000000000007"/>
  </r>
  <r>
    <n v="33027315"/>
    <x v="5"/>
    <x v="42"/>
    <s v="CE PROFESSOR RENATO AZEVEDO"/>
    <e v="#N/A"/>
    <s v="01.594.836/0001-24"/>
    <s v="0588 - 0000666408"/>
    <n v="19"/>
    <m/>
    <m/>
    <m/>
    <m/>
    <m/>
    <m/>
    <m/>
    <m/>
    <m/>
    <m/>
    <m/>
    <m/>
    <m/>
    <n v="1116"/>
    <m/>
    <m/>
    <n v="133"/>
    <m/>
    <m/>
    <m/>
    <n v="1249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984.8"/>
    <n v="18984.8"/>
    <n v="18984.8"/>
    <n v="18984.8"/>
    <n v="18984.8"/>
    <n v="18984.8"/>
    <n v="18984.8"/>
    <n v="18984.8"/>
    <n v="18984.8"/>
    <n v="18984.8"/>
    <n v="189847.99999999997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3.99999999997"/>
  </r>
  <r>
    <n v="33027323"/>
    <x v="5"/>
    <x v="42"/>
    <s v="CE MIGUEL COUTO"/>
    <e v="#N/A"/>
    <s v="29.849.957/0001-99"/>
    <s v="0588 - 0000665606"/>
    <n v="19"/>
    <m/>
    <m/>
    <m/>
    <m/>
    <m/>
    <m/>
    <m/>
    <m/>
    <m/>
    <m/>
    <m/>
    <m/>
    <m/>
    <n v="596"/>
    <m/>
    <n v="175"/>
    <n v="197"/>
    <m/>
    <m/>
    <m/>
    <n v="968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6.00000000003"/>
    <n v="20901.2"/>
    <n v="20901.2"/>
    <n v="20901.2"/>
    <n v="20901.2"/>
    <n v="20901.2"/>
    <n v="20901.2"/>
    <n v="20901.2"/>
    <n v="20901.2"/>
    <n v="20901.2"/>
    <n v="20901.2"/>
    <n v="209012.00000000003"/>
  </r>
  <r>
    <n v="33027420"/>
    <x v="5"/>
    <x v="42"/>
    <s v="EE ASPINO ROCHA"/>
    <e v="#N/A"/>
    <s v="01.345.836/0001-90"/>
    <s v="0588 - 0000665207"/>
    <n v="9"/>
    <m/>
    <m/>
    <m/>
    <m/>
    <n v="404"/>
    <m/>
    <m/>
    <m/>
    <m/>
    <m/>
    <m/>
    <m/>
    <m/>
    <m/>
    <m/>
    <m/>
    <m/>
    <m/>
    <m/>
    <m/>
    <n v="404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0"/>
    <n v="0"/>
    <n v="0"/>
    <n v="0"/>
    <n v="0"/>
    <n v="0"/>
    <n v="0"/>
    <n v="0"/>
    <n v="0"/>
    <n v="0"/>
    <n v="0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4"/>
  </r>
  <r>
    <n v="33027439"/>
    <x v="5"/>
    <x v="42"/>
    <s v="CE PRAIA DO SIQUEIRA"/>
    <e v="#N/A"/>
    <s v="01.401.400/0001-71"/>
    <s v="0588 - 0000666106"/>
    <n v="2"/>
    <m/>
    <m/>
    <m/>
    <m/>
    <m/>
    <m/>
    <m/>
    <m/>
    <m/>
    <m/>
    <m/>
    <m/>
    <m/>
    <n v="121"/>
    <m/>
    <n v="48"/>
    <m/>
    <m/>
    <m/>
    <m/>
    <n v="169"/>
    <n v="120.8"/>
    <n v="120.8"/>
    <n v="120.8"/>
    <n v="120.8"/>
    <n v="120.8"/>
    <n v="120.8"/>
    <n v="120.8"/>
    <n v="120.8"/>
    <n v="120.8"/>
    <n v="120.8"/>
    <n v="120.8"/>
    <n v="3951.2"/>
    <n v="3951.2"/>
    <n v="3951.2"/>
    <n v="3951.2"/>
    <n v="3951.2"/>
    <n v="3951.2"/>
    <n v="3951.2"/>
    <n v="3951.2"/>
    <n v="3951.2"/>
    <n v="3951.2"/>
    <n v="39512"/>
    <n v="4072"/>
    <n v="4072"/>
    <n v="4072"/>
    <n v="4072"/>
    <n v="4072"/>
    <n v="4072"/>
    <n v="4072"/>
    <n v="4072"/>
    <n v="4072"/>
    <n v="4072"/>
    <n v="40720"/>
  </r>
  <r>
    <n v="33027447"/>
    <x v="5"/>
    <x v="42"/>
    <s v="CE PROFESSOR CORDELINO TEIXEIRA PAULO"/>
    <e v="#N/A"/>
    <s v="01.404.578/0001-76"/>
    <s v="0588 - 0000666300"/>
    <n v="6"/>
    <m/>
    <m/>
    <m/>
    <m/>
    <n v="182"/>
    <m/>
    <m/>
    <m/>
    <m/>
    <m/>
    <m/>
    <m/>
    <m/>
    <n v="111"/>
    <m/>
    <n v="4"/>
    <m/>
    <m/>
    <m/>
    <m/>
    <n v="297"/>
    <n v="3128.8"/>
    <n v="3128.8"/>
    <n v="3128.8"/>
    <n v="3128.8"/>
    <n v="3128.8"/>
    <n v="3128.8"/>
    <n v="3128.8"/>
    <n v="3128.8"/>
    <n v="3128.8"/>
    <n v="3128.8"/>
    <n v="3128.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2.000000000004"/>
    <n v="4992"/>
    <n v="4992"/>
    <n v="4992"/>
    <n v="4992"/>
    <n v="4992"/>
    <n v="4992"/>
    <n v="4992"/>
    <n v="4992"/>
    <n v="4992"/>
    <n v="4992"/>
    <n v="49920"/>
  </r>
  <r>
    <n v="33027455"/>
    <x v="5"/>
    <x v="42"/>
    <s v="IE PROFESSORA ISMAR GOMES DE AZEVEDO"/>
    <e v="#N/A"/>
    <s v="01.483.342/0001-72"/>
    <s v="0588 - 0000665703"/>
    <n v="4"/>
    <m/>
    <m/>
    <m/>
    <m/>
    <m/>
    <m/>
    <m/>
    <m/>
    <m/>
    <m/>
    <m/>
    <m/>
    <m/>
    <n v="213"/>
    <m/>
    <n v="379"/>
    <m/>
    <m/>
    <m/>
    <m/>
    <n v="592"/>
    <n v="241.6"/>
    <n v="241.6"/>
    <n v="241.6"/>
    <n v="241.6"/>
    <n v="241.6"/>
    <n v="241.6"/>
    <n v="241.6"/>
    <n v="241.6"/>
    <n v="241.6"/>
    <n v="241.6"/>
    <n v="241.6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6.00000000003"/>
    <n v="20155.2"/>
    <n v="20155.2"/>
    <n v="20155.2"/>
    <n v="20155.2"/>
    <n v="20155.2"/>
    <n v="20155.2"/>
    <n v="20155.2"/>
    <n v="20155.2"/>
    <n v="20155.2"/>
    <n v="20155.2"/>
    <n v="201552.00000000003"/>
  </r>
  <r>
    <n v="33027820"/>
    <x v="5"/>
    <x v="43"/>
    <s v="CE JOAO DE OLIVEIRA BOTAS"/>
    <e v="#N/A"/>
    <s v="01.394.361/0001-22"/>
    <s v="1057 - 0000252905"/>
    <n v="18"/>
    <m/>
    <m/>
    <m/>
    <m/>
    <m/>
    <m/>
    <m/>
    <m/>
    <m/>
    <m/>
    <m/>
    <m/>
    <m/>
    <n v="900"/>
    <m/>
    <m/>
    <n v="235"/>
    <m/>
    <m/>
    <m/>
    <n v="1135"/>
    <n v="1087.2"/>
    <n v="1087.2"/>
    <n v="1087.2"/>
    <n v="1087.2"/>
    <n v="1087.2"/>
    <n v="1087.2"/>
    <n v="1087.2"/>
    <n v="1087.2"/>
    <n v="1087.2"/>
    <n v="1087.2"/>
    <n v="1087.2"/>
    <n v="17252"/>
    <n v="17252"/>
    <n v="17252"/>
    <n v="17252"/>
    <n v="17252"/>
    <n v="17252"/>
    <n v="17252"/>
    <n v="17252"/>
    <n v="17252"/>
    <n v="17252"/>
    <n v="172520"/>
    <n v="18339.2"/>
    <n v="18339.2"/>
    <n v="18339.2"/>
    <n v="18339.2"/>
    <n v="18339.2"/>
    <n v="18339.2"/>
    <n v="18339.2"/>
    <n v="18339.2"/>
    <n v="18339.2"/>
    <n v="18339.2"/>
    <n v="183392.00000000003"/>
  </r>
  <r>
    <n v="33028087"/>
    <x v="5"/>
    <x v="44"/>
    <s v="CIEP 262 CURVELINA DIAS CURVELLO"/>
    <e v="#N/A"/>
    <s v="01.260.093/0001-56"/>
    <s v="1899 - 0000204536"/>
    <n v="15"/>
    <m/>
    <m/>
    <m/>
    <m/>
    <n v="277"/>
    <m/>
    <n v="69"/>
    <n v="122"/>
    <m/>
    <m/>
    <m/>
    <m/>
    <m/>
    <n v="180"/>
    <m/>
    <n v="161"/>
    <n v="214"/>
    <m/>
    <m/>
    <m/>
    <n v="1023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8.00000000003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6.00000000006"/>
  </r>
  <r>
    <n v="33028095"/>
    <x v="5"/>
    <x v="44"/>
    <s v="CIEP 272 GABRIEL JOAQUIM DOS SANTOS"/>
    <e v="#N/A"/>
    <s v="00.914.919/0001-90"/>
    <s v="1899 - 0000204463"/>
    <n v="9"/>
    <m/>
    <m/>
    <m/>
    <m/>
    <n v="200"/>
    <m/>
    <m/>
    <m/>
    <m/>
    <m/>
    <m/>
    <m/>
    <m/>
    <m/>
    <m/>
    <n v="144"/>
    <n v="90"/>
    <m/>
    <m/>
    <m/>
    <n v="43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0.000000000015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6.00000000004"/>
  </r>
  <r>
    <n v="33028109"/>
    <x v="5"/>
    <x v="44"/>
    <s v="CIEP 146 PROFESSOR CORDELINO TEIXEIRA PAULO"/>
    <e v="#N/A"/>
    <s v="00.835.571/0001-46"/>
    <s v="1899 - 0000204030"/>
    <n v="4"/>
    <m/>
    <m/>
    <m/>
    <m/>
    <m/>
    <m/>
    <m/>
    <m/>
    <m/>
    <m/>
    <m/>
    <m/>
    <m/>
    <n v="286"/>
    <m/>
    <n v="61"/>
    <m/>
    <m/>
    <m/>
    <m/>
    <n v="347"/>
    <n v="241.6"/>
    <n v="241.6"/>
    <n v="241.6"/>
    <n v="241.6"/>
    <n v="241.6"/>
    <n v="241.6"/>
    <n v="241.6"/>
    <n v="241.6"/>
    <n v="241.6"/>
    <n v="241.6"/>
    <n v="241.6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1.999999999985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8.000000000015"/>
  </r>
  <r>
    <n v="33028125"/>
    <x v="5"/>
    <x v="44"/>
    <s v="CE ALMIRANTE TAMANDARE"/>
    <e v="#N/A"/>
    <s v="00.835.570/0001-00"/>
    <s v="1899 - 0000204382"/>
    <n v="11"/>
    <m/>
    <m/>
    <m/>
    <m/>
    <n v="335"/>
    <m/>
    <m/>
    <m/>
    <m/>
    <m/>
    <m/>
    <m/>
    <m/>
    <n v="315"/>
    <m/>
    <m/>
    <m/>
    <m/>
    <m/>
    <m/>
    <n v="650"/>
    <n v="5756.4"/>
    <n v="5756.4"/>
    <n v="5756.4"/>
    <n v="5756.4"/>
    <n v="5756.4"/>
    <n v="5756.4"/>
    <n v="5756.4"/>
    <n v="5756.4"/>
    <n v="5756.4"/>
    <n v="5756.4"/>
    <n v="5756.4"/>
    <n v="4788"/>
    <n v="4788"/>
    <n v="4788"/>
    <n v="4788"/>
    <n v="4788"/>
    <n v="4788"/>
    <n v="4788"/>
    <n v="4788"/>
    <n v="4788"/>
    <n v="4788"/>
    <n v="47880"/>
    <n v="10544.4"/>
    <n v="10544.4"/>
    <n v="10544.4"/>
    <n v="10544.4"/>
    <n v="10544.4"/>
    <n v="10544.4"/>
    <n v="10544.4"/>
    <n v="10544.4"/>
    <n v="10544.4"/>
    <n v="10544.4"/>
    <n v="105443.99999999999"/>
  </r>
  <r>
    <n v="33028133"/>
    <x v="5"/>
    <x v="44"/>
    <s v="CE DOUTOR FELICIANO SODRE"/>
    <e v="#N/A"/>
    <s v="00.872.928/0001-66"/>
    <s v="1899 - 0000204390"/>
    <n v="17"/>
    <m/>
    <m/>
    <m/>
    <m/>
    <m/>
    <m/>
    <m/>
    <m/>
    <m/>
    <m/>
    <m/>
    <m/>
    <m/>
    <n v="1006"/>
    <m/>
    <n v="167"/>
    <m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2.00000000006"/>
    <n v="23666"/>
    <n v="23666"/>
    <n v="23666"/>
    <n v="23666"/>
    <n v="23666"/>
    <n v="23666"/>
    <n v="23666"/>
    <n v="23666"/>
    <n v="23666"/>
    <n v="23666"/>
    <n v="236660"/>
  </r>
  <r>
    <n v="33028192"/>
    <x v="5"/>
    <x v="44"/>
    <s v="CE JOSE RASCAO"/>
    <e v="#N/A"/>
    <s v="01.124.968/0001-92"/>
    <s v="1899 - 0000204692"/>
    <n v="14"/>
    <m/>
    <m/>
    <m/>
    <m/>
    <m/>
    <m/>
    <m/>
    <m/>
    <m/>
    <m/>
    <m/>
    <m/>
    <m/>
    <n v="449"/>
    <m/>
    <m/>
    <m/>
    <m/>
    <m/>
    <m/>
    <n v="449"/>
    <n v="845.6"/>
    <n v="845.6"/>
    <n v="845.6"/>
    <n v="845.6"/>
    <n v="845.6"/>
    <n v="845.6"/>
    <n v="845.6"/>
    <n v="845.6"/>
    <n v="845.6"/>
    <n v="845.6"/>
    <n v="845.6"/>
    <n v="6824.8"/>
    <n v="6824.8"/>
    <n v="6824.8"/>
    <n v="6824.8"/>
    <n v="6824.8"/>
    <n v="6824.8"/>
    <n v="6824.8"/>
    <n v="6824.8"/>
    <n v="6824.8"/>
    <n v="6824.8"/>
    <n v="68248.00000000001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4"/>
  </r>
  <r>
    <n v="33028540"/>
    <x v="5"/>
    <x v="44"/>
    <s v="CE NOBU YAMAGATA"/>
    <e v="#N/A"/>
    <s v="01.313.901/0001-04"/>
    <s v="1899 - 0000204374"/>
    <n v="13"/>
    <m/>
    <m/>
    <m/>
    <m/>
    <n v="205"/>
    <m/>
    <m/>
    <m/>
    <m/>
    <m/>
    <m/>
    <m/>
    <m/>
    <n v="175"/>
    <m/>
    <m/>
    <n v="40"/>
    <m/>
    <m/>
    <m/>
    <n v="420"/>
    <n v="3901.2"/>
    <n v="3901.2"/>
    <n v="3901.2"/>
    <n v="3901.2"/>
    <n v="3901.2"/>
    <n v="3901.2"/>
    <n v="3901.2"/>
    <n v="3901.2"/>
    <n v="3901.2"/>
    <n v="3901.2"/>
    <n v="3901.2"/>
    <n v="3268"/>
    <n v="3268"/>
    <n v="3268"/>
    <n v="3268"/>
    <n v="3268"/>
    <n v="3268"/>
    <n v="3268"/>
    <n v="3268"/>
    <n v="3268"/>
    <n v="3268"/>
    <n v="32680"/>
    <n v="7169.2"/>
    <n v="7169.2"/>
    <n v="7169.2"/>
    <n v="7169.2"/>
    <n v="7169.2"/>
    <n v="7169.2"/>
    <n v="7169.2"/>
    <n v="7169.2"/>
    <n v="7169.2"/>
    <n v="7169.2"/>
    <n v="71691.999999999985"/>
  </r>
  <r>
    <n v="33028583"/>
    <x v="5"/>
    <x v="45"/>
    <s v="CIEP 457 DOUTOR JOSE ELIAS MELLO DOS SANTOS"/>
    <e v="#N/A"/>
    <s v="00.817.740/0001-15"/>
    <s v="6772 - 0000001015"/>
    <n v="15"/>
    <m/>
    <m/>
    <m/>
    <m/>
    <m/>
    <m/>
    <m/>
    <m/>
    <m/>
    <m/>
    <m/>
    <m/>
    <m/>
    <n v="261"/>
    <m/>
    <n v="120"/>
    <n v="112"/>
    <m/>
    <m/>
    <m/>
    <n v="493"/>
    <n v="906"/>
    <n v="906"/>
    <n v="906"/>
    <n v="906"/>
    <n v="906"/>
    <n v="906"/>
    <n v="906"/>
    <n v="906"/>
    <n v="906"/>
    <n v="906"/>
    <n v="906"/>
    <n v="10949.6"/>
    <n v="10949.6"/>
    <n v="10949.6"/>
    <n v="10949.6"/>
    <n v="10949.6"/>
    <n v="10949.6"/>
    <n v="10949.6"/>
    <n v="10949.6"/>
    <n v="10949.6"/>
    <n v="10949.6"/>
    <n v="109496.00000000003"/>
    <n v="11855.6"/>
    <n v="11855.6"/>
    <n v="11855.6"/>
    <n v="11855.6"/>
    <n v="11855.6"/>
    <n v="11855.6"/>
    <n v="11855.6"/>
    <n v="11855.6"/>
    <n v="11855.6"/>
    <n v="11855.6"/>
    <n v="118556.00000000003"/>
  </r>
  <r>
    <n v="33028605"/>
    <x v="5"/>
    <x v="45"/>
    <s v="CE DOUTOR FRANCISCO DE PAULA PARANHOS"/>
    <e v="#N/A"/>
    <s v="00.876.111/0001-66"/>
    <s v="6772 - 0000001058"/>
    <n v="29"/>
    <m/>
    <m/>
    <m/>
    <m/>
    <m/>
    <m/>
    <m/>
    <m/>
    <m/>
    <m/>
    <m/>
    <m/>
    <m/>
    <n v="769"/>
    <m/>
    <n v="95"/>
    <m/>
    <m/>
    <m/>
    <m/>
    <n v="864"/>
    <n v="1751.6"/>
    <n v="1751.6"/>
    <n v="1751.6"/>
    <n v="1751.6"/>
    <n v="1751.6"/>
    <n v="1751.6"/>
    <n v="1751.6"/>
    <n v="1751.6"/>
    <n v="1751.6"/>
    <n v="1751.6"/>
    <n v="1751.6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8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3.99999999997"/>
  </r>
  <r>
    <n v="33028702"/>
    <x v="5"/>
    <x v="46"/>
    <s v="CIEP 372 PAULO LEMINSKY"/>
    <e v="#N/A"/>
    <s v="10.290.879/0001-07"/>
    <s v="2122 - 0000188379"/>
    <n v="10"/>
    <m/>
    <m/>
    <m/>
    <m/>
    <m/>
    <m/>
    <m/>
    <m/>
    <m/>
    <m/>
    <m/>
    <m/>
    <m/>
    <n v="73"/>
    <m/>
    <n v="32"/>
    <n v="88"/>
    <m/>
    <m/>
    <m/>
    <n v="193"/>
    <n v="604"/>
    <n v="604"/>
    <n v="604"/>
    <n v="604"/>
    <n v="604"/>
    <n v="604"/>
    <n v="604"/>
    <n v="604"/>
    <n v="604"/>
    <n v="604"/>
    <n v="604"/>
    <n v="3855.2"/>
    <n v="3855.2"/>
    <n v="3855.2"/>
    <n v="3855.2"/>
    <n v="3855.2"/>
    <n v="3855.2"/>
    <n v="3855.2"/>
    <n v="3855.2"/>
    <n v="3855.2"/>
    <n v="3855.2"/>
    <n v="38552"/>
    <n v="4459.2"/>
    <n v="4459.2"/>
    <n v="4459.2"/>
    <n v="4459.2"/>
    <n v="4459.2"/>
    <n v="4459.2"/>
    <n v="4459.2"/>
    <n v="4459.2"/>
    <n v="4459.2"/>
    <n v="4459.2"/>
    <n v="44591.999999999993"/>
  </r>
  <r>
    <n v="33028729"/>
    <x v="5"/>
    <x v="46"/>
    <s v="CE OSCAR DE MACEDO SOARES"/>
    <e v="#N/A"/>
    <s v="00.945.833/0001-25"/>
    <s v="2122 - 0000188328"/>
    <n v="18"/>
    <m/>
    <m/>
    <m/>
    <m/>
    <m/>
    <m/>
    <m/>
    <m/>
    <m/>
    <m/>
    <m/>
    <m/>
    <m/>
    <n v="398"/>
    <m/>
    <n v="86"/>
    <m/>
    <m/>
    <m/>
    <m/>
    <n v="484"/>
    <n v="1087.2"/>
    <n v="1087.2"/>
    <n v="1087.2"/>
    <n v="1087.2"/>
    <n v="1087.2"/>
    <n v="1087.2"/>
    <n v="1087.2"/>
    <n v="1087.2"/>
    <n v="1087.2"/>
    <n v="1087.2"/>
    <n v="1087.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6.000000000044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8.00000000003"/>
  </r>
  <r>
    <n v="33028958"/>
    <x v="5"/>
    <x v="46"/>
    <s v="CE OLIVEIRA VIANA"/>
    <e v="#N/A"/>
    <s v="00.945.835/0001-14"/>
    <s v="2122 - 0000188344"/>
    <n v="22"/>
    <m/>
    <m/>
    <m/>
    <m/>
    <m/>
    <m/>
    <m/>
    <m/>
    <m/>
    <m/>
    <m/>
    <m/>
    <m/>
    <n v="339"/>
    <m/>
    <m/>
    <m/>
    <m/>
    <m/>
    <m/>
    <n v="339"/>
    <n v="1328.8"/>
    <n v="1328.8"/>
    <n v="1328.8"/>
    <n v="1328.8"/>
    <n v="1328.8"/>
    <n v="1328.8"/>
    <n v="1328.8"/>
    <n v="1328.8"/>
    <n v="1328.8"/>
    <n v="1328.8"/>
    <n v="1328.8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8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5.999999999993"/>
  </r>
  <r>
    <n v="33028974"/>
    <x v="5"/>
    <x v="46"/>
    <s v="CE RIO DE AREIA"/>
    <e v="#N/A"/>
    <s v="01.241.216/0001-01"/>
    <s v="2122 - 0000188182"/>
    <n v="17"/>
    <m/>
    <m/>
    <m/>
    <m/>
    <m/>
    <m/>
    <m/>
    <m/>
    <m/>
    <m/>
    <m/>
    <m/>
    <m/>
    <n v="165"/>
    <m/>
    <n v="8"/>
    <n v="134"/>
    <m/>
    <m/>
    <m/>
    <n v="30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4896.8"/>
    <n v="4896.8"/>
    <n v="4896.8"/>
    <n v="4896.8"/>
    <n v="4896.8"/>
    <n v="4896.8"/>
    <n v="4896.8"/>
    <n v="4896.8"/>
    <n v="4896.8"/>
    <n v="4896.8"/>
    <n v="48968.000000000007"/>
    <n v="5923.6"/>
    <n v="5923.6"/>
    <n v="5923.6"/>
    <n v="5923.6"/>
    <n v="5923.6"/>
    <n v="5923.6"/>
    <n v="5923.6"/>
    <n v="5923.6"/>
    <n v="5923.6"/>
    <n v="5923.6"/>
    <n v="59235.999999999993"/>
  </r>
  <r>
    <n v="33029164"/>
    <x v="5"/>
    <x v="46"/>
    <s v="CE DUCLER LAUREANO MATOS"/>
    <e v="#N/A"/>
    <s v="01.258.196/0001-81"/>
    <s v="2122 - 348945"/>
    <n v="11"/>
    <m/>
    <m/>
    <m/>
    <m/>
    <m/>
    <m/>
    <m/>
    <m/>
    <m/>
    <m/>
    <m/>
    <m/>
    <m/>
    <n v="198"/>
    <m/>
    <m/>
    <m/>
    <m/>
    <m/>
    <m/>
    <n v="198"/>
    <n v="664.4"/>
    <n v="664.4"/>
    <n v="664.4"/>
    <n v="664.4"/>
    <n v="664.4"/>
    <n v="664.4"/>
    <n v="664.4"/>
    <n v="664.4"/>
    <n v="664.4"/>
    <n v="664.4"/>
    <n v="664.4"/>
    <n v="3009.6"/>
    <n v="3009.6"/>
    <n v="3009.6"/>
    <n v="3009.6"/>
    <n v="3009.6"/>
    <n v="3009.6"/>
    <n v="3009.6"/>
    <n v="3009.6"/>
    <n v="3009.6"/>
    <n v="3009.6"/>
    <n v="30095.999999999993"/>
    <n v="3674"/>
    <n v="3674"/>
    <n v="3674"/>
    <n v="3674"/>
    <n v="3674"/>
    <n v="3674"/>
    <n v="3674"/>
    <n v="3674"/>
    <n v="3674"/>
    <n v="3674"/>
    <n v="36740"/>
  </r>
  <r>
    <n v="33029342"/>
    <x v="6"/>
    <x v="47"/>
    <s v="CE BALDOMERO BARBARA"/>
    <e v="#N/A"/>
    <s v="00.766.837/0001-46"/>
    <s v="0434 - 0000801402"/>
    <n v="23"/>
    <m/>
    <m/>
    <m/>
    <m/>
    <n v="368"/>
    <m/>
    <m/>
    <m/>
    <m/>
    <m/>
    <m/>
    <m/>
    <m/>
    <n v="585"/>
    <m/>
    <n v="140"/>
    <m/>
    <m/>
    <m/>
    <n v="78"/>
    <n v="1171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16237.6"/>
    <n v="16237.6"/>
    <n v="16237.6"/>
    <n v="16237.6"/>
    <n v="16237.6"/>
    <n v="16237.6"/>
    <n v="16237.6"/>
    <n v="16237.6"/>
    <n v="16237.6"/>
    <n v="16237.6"/>
    <n v="162376.00000000003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3.99999999997"/>
  </r>
  <r>
    <n v="33029369"/>
    <x v="6"/>
    <x v="47"/>
    <s v="CE BARAO DE AIURUOCA"/>
    <e v="#N/A"/>
    <s v="39.207.865/0001-69"/>
    <s v="0434 - 0000800104"/>
    <n v="30"/>
    <m/>
    <m/>
    <m/>
    <m/>
    <n v="500"/>
    <m/>
    <m/>
    <m/>
    <m/>
    <m/>
    <m/>
    <m/>
    <m/>
    <n v="1064"/>
    <m/>
    <m/>
    <m/>
    <m/>
    <m/>
    <m/>
    <n v="1564"/>
    <n v="9412"/>
    <n v="9412"/>
    <n v="9412"/>
    <n v="9412"/>
    <n v="9412"/>
    <n v="9412"/>
    <n v="9412"/>
    <n v="9412"/>
    <n v="9412"/>
    <n v="9412"/>
    <n v="9412"/>
    <n v="16172.8"/>
    <n v="16172.8"/>
    <n v="16172.8"/>
    <n v="16172.8"/>
    <n v="16172.8"/>
    <n v="16172.8"/>
    <n v="16172.8"/>
    <n v="16172.8"/>
    <n v="16172.8"/>
    <n v="16172.8"/>
    <n v="161728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7.99999999994"/>
  </r>
  <r>
    <n v="33029377"/>
    <x v="6"/>
    <x v="47"/>
    <s v="CE BOA VISTA"/>
    <e v="#N/A"/>
    <s v="00.779.141/0001-54"/>
    <s v="0434 - 0000801305"/>
    <n v="12"/>
    <m/>
    <m/>
    <m/>
    <m/>
    <n v="193"/>
    <m/>
    <m/>
    <m/>
    <m/>
    <m/>
    <m/>
    <m/>
    <m/>
    <n v="158"/>
    <m/>
    <m/>
    <n v="49"/>
    <m/>
    <m/>
    <m/>
    <n v="400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6804.8"/>
    <n v="6804.8"/>
    <n v="6804.8"/>
    <n v="6804.8"/>
    <n v="6804.8"/>
    <n v="6804.8"/>
    <n v="6804.8"/>
    <n v="6804.8"/>
    <n v="6804.8"/>
    <n v="6804.8"/>
    <n v="68048.000000000015"/>
  </r>
  <r>
    <n v="33029385"/>
    <x v="6"/>
    <x v="47"/>
    <s v="CE COMENDADOR PEREIRA IGNACIO"/>
    <e v="#N/A"/>
    <s v="00.824.173/0001-24"/>
    <s v="2287 - 0000021717"/>
    <n v="7"/>
    <m/>
    <m/>
    <m/>
    <m/>
    <m/>
    <m/>
    <m/>
    <m/>
    <m/>
    <m/>
    <m/>
    <m/>
    <m/>
    <n v="205"/>
    <m/>
    <m/>
    <m/>
    <m/>
    <m/>
    <m/>
    <n v="205"/>
    <n v="422.8"/>
    <n v="422.8"/>
    <n v="422.8"/>
    <n v="422.8"/>
    <n v="422.8"/>
    <n v="422.8"/>
    <n v="422.8"/>
    <n v="422.8"/>
    <n v="422.8"/>
    <n v="422.8"/>
    <n v="422.8"/>
    <n v="3116"/>
    <n v="3116"/>
    <n v="3116"/>
    <n v="3116"/>
    <n v="3116"/>
    <n v="3116"/>
    <n v="3116"/>
    <n v="3116"/>
    <n v="3116"/>
    <n v="3116"/>
    <n v="31160"/>
    <n v="3538.8"/>
    <n v="3538.8"/>
    <n v="3538.8"/>
    <n v="3538.8"/>
    <n v="3538.8"/>
    <n v="3538.8"/>
    <n v="3538.8"/>
    <n v="3538.8"/>
    <n v="3538.8"/>
    <n v="3538.8"/>
    <n v="35388"/>
  </r>
  <r>
    <n v="33029407"/>
    <x v="6"/>
    <x v="47"/>
    <s v="CE IRACEMA LEITE NADER"/>
    <e v="#N/A"/>
    <s v="00.764.406/0001-40"/>
    <s v="0434 - 0000801550"/>
    <n v="5"/>
    <m/>
    <m/>
    <m/>
    <m/>
    <m/>
    <m/>
    <m/>
    <m/>
    <m/>
    <m/>
    <m/>
    <m/>
    <m/>
    <n v="112"/>
    <m/>
    <n v="40"/>
    <m/>
    <m/>
    <m/>
    <m/>
    <n v="152"/>
    <n v="302"/>
    <n v="302"/>
    <n v="302"/>
    <n v="302"/>
    <n v="302"/>
    <n v="302"/>
    <n v="302"/>
    <n v="302"/>
    <n v="302"/>
    <n v="302"/>
    <n v="302"/>
    <n v="3462.4"/>
    <n v="3462.4"/>
    <n v="3462.4"/>
    <n v="3462.4"/>
    <n v="3462.4"/>
    <n v="3462.4"/>
    <n v="3462.4"/>
    <n v="3462.4"/>
    <n v="3462.4"/>
    <n v="3462.4"/>
    <n v="34624.000000000007"/>
    <n v="3764.4"/>
    <n v="3764.4"/>
    <n v="3764.4"/>
    <n v="3764.4"/>
    <n v="3764.4"/>
    <n v="3764.4"/>
    <n v="3764.4"/>
    <n v="3764.4"/>
    <n v="3764.4"/>
    <n v="3764.4"/>
    <n v="37644.000000000007"/>
  </r>
  <r>
    <n v="33029660"/>
    <x v="6"/>
    <x v="47"/>
    <s v="CE JAYME SILVESTRE CAMARGO"/>
    <e v="#N/A"/>
    <s v="00.764.410/0001-09"/>
    <s v="0434 - 0000801259"/>
    <n v="4"/>
    <m/>
    <m/>
    <m/>
    <m/>
    <n v="267"/>
    <m/>
    <m/>
    <m/>
    <m/>
    <m/>
    <m/>
    <m/>
    <m/>
    <n v="179"/>
    <m/>
    <n v="10"/>
    <m/>
    <m/>
    <m/>
    <m/>
    <n v="456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7.999999999996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8.000000000015"/>
  </r>
  <r>
    <n v="33029679"/>
    <x v="6"/>
    <x v="47"/>
    <s v="CE PROFESSOR LUIZ GONZAGA DE MATTOS"/>
    <e v="#N/A"/>
    <s v="00.768.397/0001-66"/>
    <s v="0434 - 0000801356"/>
    <n v="13"/>
    <m/>
    <m/>
    <m/>
    <m/>
    <n v="149"/>
    <m/>
    <m/>
    <m/>
    <m/>
    <m/>
    <m/>
    <m/>
    <m/>
    <n v="182"/>
    <m/>
    <m/>
    <m/>
    <m/>
    <m/>
    <m/>
    <n v="331"/>
    <n v="3050"/>
    <n v="3050"/>
    <n v="3050"/>
    <n v="3050"/>
    <n v="3050"/>
    <n v="3050"/>
    <n v="3050"/>
    <n v="3050"/>
    <n v="3050"/>
    <n v="3050"/>
    <n v="3050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5816.4"/>
    <n v="5816.4"/>
    <n v="5816.4"/>
    <n v="5816.4"/>
    <n v="5816.4"/>
    <n v="5816.4"/>
    <n v="5816.4"/>
    <n v="5816.4"/>
    <n v="5816.4"/>
    <n v="5816.4"/>
    <n v="58164.000000000007"/>
  </r>
  <r>
    <n v="33029717"/>
    <x v="6"/>
    <x v="47"/>
    <s v="CE SAO PEDRO"/>
    <e v="#N/A"/>
    <s v="00.805.892/0001-06"/>
    <s v="0434 - 0000801453"/>
    <n v="10"/>
    <m/>
    <m/>
    <m/>
    <m/>
    <m/>
    <m/>
    <m/>
    <m/>
    <m/>
    <m/>
    <m/>
    <m/>
    <m/>
    <n v="249"/>
    <m/>
    <n v="12"/>
    <m/>
    <m/>
    <m/>
    <m/>
    <n v="261"/>
    <n v="604"/>
    <n v="604"/>
    <n v="604"/>
    <n v="604"/>
    <n v="604"/>
    <n v="604"/>
    <n v="604"/>
    <n v="604"/>
    <n v="604"/>
    <n v="604"/>
    <n v="604"/>
    <n v="4312.8"/>
    <n v="4312.8"/>
    <n v="4312.8"/>
    <n v="4312.8"/>
    <n v="4312.8"/>
    <n v="4312.8"/>
    <n v="4312.8"/>
    <n v="4312.8"/>
    <n v="4312.8"/>
    <n v="4312.8"/>
    <n v="43128.000000000007"/>
    <n v="4916.8"/>
    <n v="4916.8"/>
    <n v="4916.8"/>
    <n v="4916.8"/>
    <n v="4916.8"/>
    <n v="4916.8"/>
    <n v="4916.8"/>
    <n v="4916.8"/>
    <n v="4916.8"/>
    <n v="4916.8"/>
    <n v="49168.000000000007"/>
  </r>
  <r>
    <n v="33030170"/>
    <x v="6"/>
    <x v="47"/>
    <s v="CE VILA MARIA"/>
    <e v="#N/A"/>
    <s v="00.769.095/0001-02"/>
    <s v="0434 - 0000801151"/>
    <n v="11"/>
    <m/>
    <m/>
    <m/>
    <m/>
    <m/>
    <m/>
    <m/>
    <n v="97"/>
    <m/>
    <m/>
    <m/>
    <m/>
    <m/>
    <n v="174"/>
    <m/>
    <m/>
    <n v="118"/>
    <m/>
    <m/>
    <m/>
    <n v="389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1.999999999985"/>
  </r>
  <r>
    <n v="33030189"/>
    <x v="6"/>
    <x v="47"/>
    <s v="CE ROSELANDIA"/>
    <e v="#N/A"/>
    <s v="00.768.396/0001-11"/>
    <s v="0434 - 0000800120"/>
    <n v="12"/>
    <m/>
    <m/>
    <m/>
    <m/>
    <n v="146"/>
    <m/>
    <m/>
    <m/>
    <m/>
    <m/>
    <m/>
    <m/>
    <m/>
    <n v="167"/>
    <m/>
    <m/>
    <n v="65"/>
    <m/>
    <m/>
    <m/>
    <n v="378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6470.4"/>
    <n v="6470.4"/>
    <n v="6470.4"/>
    <n v="6470.4"/>
    <n v="6470.4"/>
    <n v="6470.4"/>
    <n v="6470.4"/>
    <n v="6470.4"/>
    <n v="6470.4"/>
    <n v="6470.4"/>
    <n v="64704.000000000007"/>
  </r>
  <r>
    <n v="33030286"/>
    <x v="6"/>
    <x v="47"/>
    <s v="CE MARECHAL FLORIANO PEIXOTO"/>
    <e v="#N/A"/>
    <s v="00.768.398/0001-00"/>
    <s v="1002 - 0000179213"/>
    <n v="10"/>
    <m/>
    <m/>
    <m/>
    <m/>
    <n v="112"/>
    <m/>
    <m/>
    <m/>
    <m/>
    <m/>
    <m/>
    <m/>
    <m/>
    <n v="220"/>
    <m/>
    <m/>
    <m/>
    <m/>
    <m/>
    <m/>
    <n v="332"/>
    <n v="2306.4"/>
    <n v="2306.4"/>
    <n v="2306.4"/>
    <n v="2306.4"/>
    <n v="2306.4"/>
    <n v="2306.4"/>
    <n v="2306.4"/>
    <n v="2306.4"/>
    <n v="2306.4"/>
    <n v="2306.4"/>
    <n v="2306.4"/>
    <n v="3344"/>
    <n v="3344"/>
    <n v="3344"/>
    <n v="3344"/>
    <n v="3344"/>
    <n v="3344"/>
    <n v="3344"/>
    <n v="3344"/>
    <n v="3344"/>
    <n v="3344"/>
    <n v="33440"/>
    <n v="5650.4"/>
    <n v="5650.4"/>
    <n v="5650.4"/>
    <n v="5650.4"/>
    <n v="5650.4"/>
    <n v="5650.4"/>
    <n v="5650.4"/>
    <n v="5650.4"/>
    <n v="5650.4"/>
    <n v="5650.4"/>
    <n v="56504.000000000007"/>
  </r>
  <r>
    <n v="33030359"/>
    <x v="6"/>
    <x v="47"/>
    <s v="CE NOSSA SENHORA DO AMPARO"/>
    <e v="#N/A"/>
    <s v="00.764.425/0001-77"/>
    <s v="0434 - 0000801208"/>
    <n v="4"/>
    <m/>
    <m/>
    <m/>
    <m/>
    <m/>
    <m/>
    <m/>
    <m/>
    <m/>
    <m/>
    <m/>
    <m/>
    <m/>
    <n v="73"/>
    <m/>
    <m/>
    <m/>
    <m/>
    <m/>
    <m/>
    <n v="73"/>
    <n v="241.6"/>
    <n v="241.6"/>
    <n v="241.6"/>
    <n v="241.6"/>
    <n v="241.6"/>
    <n v="241.6"/>
    <n v="241.6"/>
    <n v="241.6"/>
    <n v="241.6"/>
    <n v="241.6"/>
    <n v="241.6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6.000000000002"/>
    <n v="1351.2"/>
    <n v="1351.2"/>
    <n v="1351.2"/>
    <n v="1351.2"/>
    <n v="1351.2"/>
    <n v="1351.2"/>
    <n v="1351.2"/>
    <n v="1351.2"/>
    <n v="1351.2"/>
    <n v="1351.2"/>
    <n v="13512.000000000002"/>
  </r>
  <r>
    <n v="33030456"/>
    <x v="6"/>
    <x v="48"/>
    <s v="CIEP 488 EZEQUIEL FREIRE"/>
    <e v="#N/A"/>
    <s v="00.775.897/0001-25"/>
    <s v="6778 - 0000001317"/>
    <n v="34"/>
    <m/>
    <m/>
    <m/>
    <m/>
    <m/>
    <m/>
    <m/>
    <m/>
    <m/>
    <m/>
    <m/>
    <m/>
    <m/>
    <n v="328"/>
    <m/>
    <n v="227"/>
    <n v="116"/>
    <m/>
    <m/>
    <m/>
    <n v="671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6736.8"/>
    <n v="16736.8"/>
    <n v="16736.8"/>
    <n v="16736.8"/>
    <n v="16736.8"/>
    <n v="16736.8"/>
    <n v="16736.8"/>
    <n v="16736.8"/>
    <n v="16736.8"/>
    <n v="16736.8"/>
    <n v="167367.99999999997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3.99999999997"/>
  </r>
  <r>
    <n v="33030626"/>
    <x v="6"/>
    <x v="49"/>
    <s v="CE AFFONSINA MAZZILLO TEIXEIRA CAMPOS"/>
    <e v="#N/A"/>
    <s v="29.450.673/0001-25"/>
    <s v="6798 - 0000000370"/>
    <n v="12"/>
    <m/>
    <m/>
    <m/>
    <m/>
    <m/>
    <m/>
    <m/>
    <m/>
    <m/>
    <m/>
    <m/>
    <m/>
    <m/>
    <n v="452"/>
    <m/>
    <n v="66"/>
    <m/>
    <m/>
    <m/>
    <m/>
    <n v="51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4"/>
    <n v="10499.2"/>
    <n v="10499.2"/>
    <n v="10499.2"/>
    <n v="10499.2"/>
    <n v="10499.2"/>
    <n v="10499.2"/>
    <n v="10499.2"/>
    <n v="10499.2"/>
    <n v="10499.2"/>
    <n v="10499.2"/>
    <n v="104991.99999999999"/>
  </r>
  <r>
    <n v="33030901"/>
    <x v="6"/>
    <x v="49"/>
    <s v="CE OCTAVIO TEIXEIRA CAMPOS"/>
    <e v="#N/A"/>
    <s v="01.922.497/0001-68"/>
    <s v="6798 - 0000000353"/>
    <n v="7"/>
    <m/>
    <m/>
    <m/>
    <m/>
    <m/>
    <m/>
    <m/>
    <m/>
    <m/>
    <m/>
    <m/>
    <m/>
    <m/>
    <n v="104"/>
    <m/>
    <n v="63"/>
    <n v="65"/>
    <m/>
    <m/>
    <m/>
    <n v="232"/>
    <n v="422.8"/>
    <n v="422.8"/>
    <n v="422.8"/>
    <n v="422.8"/>
    <n v="422.8"/>
    <n v="422.8"/>
    <n v="422.8"/>
    <n v="422.8"/>
    <n v="422.8"/>
    <n v="422.8"/>
    <n v="422.8"/>
    <n v="5340.8"/>
    <n v="5340.8"/>
    <n v="5340.8"/>
    <n v="5340.8"/>
    <n v="5340.8"/>
    <n v="5340.8"/>
    <n v="5340.8"/>
    <n v="5340.8"/>
    <n v="5340.8"/>
    <n v="5340.8"/>
    <n v="53408.000000000007"/>
    <n v="5763.6"/>
    <n v="5763.6"/>
    <n v="5763.6"/>
    <n v="5763.6"/>
    <n v="5763.6"/>
    <n v="5763.6"/>
    <n v="5763.6"/>
    <n v="5763.6"/>
    <n v="5763.6"/>
    <n v="5763.6"/>
    <n v="57635.999999999993"/>
  </r>
  <r>
    <n v="33030987"/>
    <x v="6"/>
    <x v="50"/>
    <s v="CIEP 291 DOM MARTINHO SCHLUDE"/>
    <e v="#N/A"/>
    <s v="00.767.990/0001-98"/>
    <s v="6797 - 0000000191"/>
    <n v="12"/>
    <m/>
    <m/>
    <m/>
    <m/>
    <m/>
    <m/>
    <m/>
    <m/>
    <m/>
    <m/>
    <m/>
    <m/>
    <m/>
    <n v="125"/>
    <m/>
    <n v="200"/>
    <n v="124"/>
    <m/>
    <m/>
    <m/>
    <n v="44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584.8"/>
    <n v="12584.8"/>
    <n v="12584.8"/>
    <n v="12584.8"/>
    <n v="12584.8"/>
    <n v="12584.8"/>
    <n v="12584.8"/>
    <n v="12584.8"/>
    <n v="12584.8"/>
    <n v="12584.8"/>
    <n v="125848.00000000001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6.00000000003"/>
  </r>
  <r>
    <n v="33031142"/>
    <x v="6"/>
    <x v="49"/>
    <s v="CE CORONEL CAMISAO"/>
    <e v="#N/A"/>
    <s v="00.941.014/0001-00"/>
    <s v="6798 - 0000000388"/>
    <n v="11"/>
    <m/>
    <m/>
    <m/>
    <m/>
    <m/>
    <m/>
    <m/>
    <m/>
    <m/>
    <m/>
    <m/>
    <m/>
    <m/>
    <n v="185"/>
    <m/>
    <m/>
    <m/>
    <m/>
    <m/>
    <m/>
    <n v="185"/>
    <n v="664.4"/>
    <n v="664.4"/>
    <n v="664.4"/>
    <n v="664.4"/>
    <n v="664.4"/>
    <n v="664.4"/>
    <n v="664.4"/>
    <n v="664.4"/>
    <n v="664.4"/>
    <n v="664.4"/>
    <n v="664.4"/>
    <n v="2812"/>
    <n v="2812"/>
    <n v="2812"/>
    <n v="2812"/>
    <n v="2812"/>
    <n v="2812"/>
    <n v="2812"/>
    <n v="2812"/>
    <n v="2812"/>
    <n v="2812"/>
    <n v="28120"/>
    <n v="3476.4"/>
    <n v="3476.4"/>
    <n v="3476.4"/>
    <n v="3476.4"/>
    <n v="3476.4"/>
    <n v="3476.4"/>
    <n v="3476.4"/>
    <n v="3476.4"/>
    <n v="3476.4"/>
    <n v="3476.4"/>
    <n v="34764.000000000007"/>
  </r>
  <r>
    <n v="33031185"/>
    <x v="6"/>
    <x v="51"/>
    <s v="CE AMERICO PIMENTA"/>
    <e v="#N/A"/>
    <s v="00.764.603/0001-60"/>
    <s v="6800 - 0000001082"/>
    <n v="15"/>
    <m/>
    <m/>
    <m/>
    <m/>
    <m/>
    <m/>
    <m/>
    <m/>
    <m/>
    <m/>
    <m/>
    <m/>
    <m/>
    <n v="352"/>
    <m/>
    <m/>
    <n v="42"/>
    <m/>
    <m/>
    <m/>
    <n v="394"/>
    <n v="906"/>
    <n v="906"/>
    <n v="906"/>
    <n v="906"/>
    <n v="906"/>
    <n v="906"/>
    <n v="906"/>
    <n v="906"/>
    <n v="906"/>
    <n v="906"/>
    <n v="906"/>
    <n v="5988.8"/>
    <n v="5988.8"/>
    <n v="5988.8"/>
    <n v="5988.8"/>
    <n v="5988.8"/>
    <n v="5988.8"/>
    <n v="5988.8"/>
    <n v="5988.8"/>
    <n v="5988.8"/>
    <n v="5988.8"/>
    <n v="59888.000000000015"/>
    <n v="6894.8"/>
    <n v="6894.8"/>
    <n v="6894.8"/>
    <n v="6894.8"/>
    <n v="6894.8"/>
    <n v="6894.8"/>
    <n v="6894.8"/>
    <n v="6894.8"/>
    <n v="6894.8"/>
    <n v="6894.8"/>
    <n v="68948.000000000015"/>
  </r>
  <r>
    <n v="33031380"/>
    <x v="6"/>
    <x v="52"/>
    <s v="CE ANTONINA RAMOS FREIRE"/>
    <e v="#N/A"/>
    <s v="00.781.777/0001-30"/>
    <s v="1317 - 0000022640"/>
    <n v="14"/>
    <m/>
    <m/>
    <m/>
    <m/>
    <m/>
    <m/>
    <m/>
    <m/>
    <m/>
    <m/>
    <m/>
    <m/>
    <m/>
    <n v="95"/>
    <m/>
    <n v="186"/>
    <n v="71"/>
    <m/>
    <m/>
    <m/>
    <n v="352"/>
    <n v="845.6"/>
    <n v="845.6"/>
    <n v="845.6"/>
    <n v="845.6"/>
    <n v="845.6"/>
    <n v="845.6"/>
    <n v="845.6"/>
    <n v="845.6"/>
    <n v="845.6"/>
    <n v="845.6"/>
    <n v="845.6"/>
    <n v="10707.2"/>
    <n v="10707.2"/>
    <n v="10707.2"/>
    <n v="10707.2"/>
    <n v="10707.2"/>
    <n v="10707.2"/>
    <n v="10707.2"/>
    <n v="10707.2"/>
    <n v="10707.2"/>
    <n v="10707.2"/>
    <n v="107071.99999999999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8.00000000001"/>
  </r>
  <r>
    <n v="33031401"/>
    <x v="6"/>
    <x v="52"/>
    <s v="CE PEDRO BRAILE NETO"/>
    <e v="#N/A"/>
    <s v="30.431.902/0001-43"/>
    <s v="1317 - 0000022608"/>
    <n v="13"/>
    <m/>
    <m/>
    <m/>
    <m/>
    <m/>
    <m/>
    <m/>
    <m/>
    <m/>
    <m/>
    <m/>
    <m/>
    <m/>
    <n v="646"/>
    <m/>
    <n v="95"/>
    <m/>
    <m/>
    <m/>
    <m/>
    <n v="74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999.2"/>
    <n v="13999.2"/>
    <n v="13999.2"/>
    <n v="13999.2"/>
    <n v="13999.2"/>
    <n v="13999.2"/>
    <n v="13999.2"/>
    <n v="13999.2"/>
    <n v="13999.2"/>
    <n v="13999.2"/>
    <n v="139992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3.99999999997"/>
  </r>
  <r>
    <n v="33031428"/>
    <x v="6"/>
    <x v="52"/>
    <s v="CE MARECHAL SOUZA DANTAS"/>
    <e v="#N/A"/>
    <s v="29.827.235/0001-33"/>
    <s v="0539 - 0000883263"/>
    <n v="24"/>
    <m/>
    <m/>
    <m/>
    <m/>
    <n v="403"/>
    <m/>
    <m/>
    <m/>
    <m/>
    <m/>
    <m/>
    <m/>
    <m/>
    <n v="402"/>
    <m/>
    <m/>
    <n v="88"/>
    <m/>
    <m/>
    <m/>
    <n v="893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448"/>
    <n v="7448"/>
    <n v="7448"/>
    <n v="7448"/>
    <n v="7448"/>
    <n v="7448"/>
    <n v="7448"/>
    <n v="7448"/>
    <n v="7448"/>
    <n v="7448"/>
    <n v="74480"/>
    <n v="15023.2"/>
    <n v="15023.2"/>
    <n v="15023.2"/>
    <n v="15023.2"/>
    <n v="15023.2"/>
    <n v="15023.2"/>
    <n v="15023.2"/>
    <n v="15023.2"/>
    <n v="15023.2"/>
    <n v="15023.2"/>
    <n v="150232"/>
  </r>
  <r>
    <n v="33031479"/>
    <x v="6"/>
    <x v="52"/>
    <s v="CE DOUTOR JOAO MAIA"/>
    <e v="#N/A"/>
    <s v="00.741.390/0001-50"/>
    <s v="0539 - 0000883204"/>
    <n v="17"/>
    <m/>
    <m/>
    <m/>
    <m/>
    <m/>
    <m/>
    <m/>
    <m/>
    <m/>
    <m/>
    <m/>
    <m/>
    <m/>
    <n v="368"/>
    <m/>
    <m/>
    <n v="58"/>
    <m/>
    <m/>
    <m/>
    <n v="42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6475.2"/>
    <n v="6475.2"/>
    <n v="6475.2"/>
    <n v="6475.2"/>
    <n v="6475.2"/>
    <n v="6475.2"/>
    <n v="6475.2"/>
    <n v="6475.2"/>
    <n v="6475.2"/>
    <n v="6475.2"/>
    <n v="64751.999999999985"/>
    <n v="7502"/>
    <n v="7502"/>
    <n v="7502"/>
    <n v="7502"/>
    <n v="7502"/>
    <n v="7502"/>
    <n v="7502"/>
    <n v="7502"/>
    <n v="7502"/>
    <n v="7502"/>
    <n v="75020"/>
  </r>
  <r>
    <n v="33031509"/>
    <x v="6"/>
    <x v="52"/>
    <s v="CE OLIVEIRA BOTELHO"/>
    <e v="#N/A"/>
    <s v="30.432.421/0001-52"/>
    <s v="0539 - 0000882771"/>
    <n v="18"/>
    <m/>
    <m/>
    <m/>
    <m/>
    <n v="505"/>
    <m/>
    <m/>
    <m/>
    <m/>
    <m/>
    <m/>
    <m/>
    <m/>
    <n v="469"/>
    <m/>
    <m/>
    <n v="46"/>
    <m/>
    <m/>
    <m/>
    <n v="1020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7828"/>
    <n v="7828"/>
    <n v="7828"/>
    <n v="7828"/>
    <n v="7828"/>
    <n v="7828"/>
    <n v="7828"/>
    <n v="7828"/>
    <n v="7828"/>
    <n v="7828"/>
    <n v="78280"/>
    <n v="16591.2"/>
    <n v="16591.2"/>
    <n v="16591.2"/>
    <n v="16591.2"/>
    <n v="16591.2"/>
    <n v="16591.2"/>
    <n v="16591.2"/>
    <n v="16591.2"/>
    <n v="16591.2"/>
    <n v="16591.2"/>
    <n v="165912.00000000003"/>
  </r>
  <r>
    <n v="33031711"/>
    <x v="6"/>
    <x v="52"/>
    <s v="CE ANIBAL BENEVOLO"/>
    <e v="#N/A"/>
    <s v="30.432.231/0001-35"/>
    <s v="0539 - 0000882763"/>
    <n v="4"/>
    <m/>
    <m/>
    <m/>
    <m/>
    <m/>
    <m/>
    <m/>
    <m/>
    <m/>
    <m/>
    <m/>
    <m/>
    <m/>
    <m/>
    <m/>
    <n v="137"/>
    <m/>
    <m/>
    <m/>
    <m/>
    <n v="137"/>
    <n v="241.6"/>
    <n v="241.6"/>
    <n v="241.6"/>
    <n v="241.6"/>
    <n v="241.6"/>
    <n v="241.6"/>
    <n v="241.6"/>
    <n v="241.6"/>
    <n v="241.6"/>
    <n v="241.6"/>
    <n v="241.6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6"/>
  </r>
  <r>
    <n v="33031720"/>
    <x v="6"/>
    <x v="52"/>
    <s v="CE OLAVO BILAC"/>
    <e v="#N/A"/>
    <s v="30.432.249/0001-37"/>
    <s v="0539 - 0000883417"/>
    <n v="36"/>
    <m/>
    <m/>
    <m/>
    <m/>
    <n v="185"/>
    <m/>
    <m/>
    <m/>
    <m/>
    <m/>
    <m/>
    <m/>
    <m/>
    <n v="834"/>
    <m/>
    <m/>
    <m/>
    <m/>
    <m/>
    <m/>
    <n v="1019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8.00000000001"/>
    <n v="17663.2"/>
    <n v="17663.2"/>
    <n v="17663.2"/>
    <n v="17663.2"/>
    <n v="17663.2"/>
    <n v="17663.2"/>
    <n v="17663.2"/>
    <n v="17663.2"/>
    <n v="17663.2"/>
    <n v="17663.2"/>
    <n v="176632.00000000003"/>
  </r>
  <r>
    <n v="33031738"/>
    <x v="6"/>
    <x v="52"/>
    <s v="CE PROFESSOR JOSE MEDEIROS DE CAMARGO"/>
    <e v="#N/A"/>
    <s v="00.635.943/0001-90"/>
    <s v="0539 - 0000883433"/>
    <n v="5"/>
    <m/>
    <m/>
    <m/>
    <m/>
    <n v="265"/>
    <m/>
    <m/>
    <m/>
    <m/>
    <m/>
    <m/>
    <m/>
    <m/>
    <n v="145"/>
    <m/>
    <m/>
    <n v="39"/>
    <m/>
    <m/>
    <m/>
    <n v="449"/>
    <n v="4330"/>
    <n v="4330"/>
    <n v="4330"/>
    <n v="4330"/>
    <n v="4330"/>
    <n v="4330"/>
    <n v="4330"/>
    <n v="4330"/>
    <n v="4330"/>
    <n v="4330"/>
    <n v="4330"/>
    <n v="2796.8"/>
    <n v="2796.8"/>
    <n v="2796.8"/>
    <n v="2796.8"/>
    <n v="2796.8"/>
    <n v="2796.8"/>
    <n v="2796.8"/>
    <n v="2796.8"/>
    <n v="2796.8"/>
    <n v="2796.8"/>
    <n v="27967.999999999996"/>
    <n v="7126.8"/>
    <n v="7126.8"/>
    <n v="7126.8"/>
    <n v="7126.8"/>
    <n v="7126.8"/>
    <n v="7126.8"/>
    <n v="7126.8"/>
    <n v="7126.8"/>
    <n v="7126.8"/>
    <n v="7126.8"/>
    <n v="71268.000000000015"/>
  </r>
  <r>
    <n v="33031843"/>
    <x v="6"/>
    <x v="52"/>
    <s v="CE ENGENHEIRO PASSOS"/>
    <e v="#N/A"/>
    <s v="00.774.274/0001-38"/>
    <s v="0539 - 0000882801"/>
    <n v="12"/>
    <m/>
    <m/>
    <m/>
    <m/>
    <n v="223"/>
    <m/>
    <m/>
    <m/>
    <m/>
    <m/>
    <m/>
    <m/>
    <m/>
    <n v="113"/>
    <m/>
    <m/>
    <m/>
    <m/>
    <m/>
    <m/>
    <n v="33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1717.6"/>
    <n v="1717.6"/>
    <n v="1717.6"/>
    <n v="1717.6"/>
    <n v="1717.6"/>
    <n v="1717.6"/>
    <n v="1717.6"/>
    <n v="1717.6"/>
    <n v="1717.6"/>
    <n v="1717.6"/>
    <n v="17176"/>
    <n v="5832"/>
    <n v="5832"/>
    <n v="5832"/>
    <n v="5832"/>
    <n v="5832"/>
    <n v="5832"/>
    <n v="5832"/>
    <n v="5832"/>
    <n v="5832"/>
    <n v="5832"/>
    <n v="58320"/>
  </r>
  <r>
    <n v="33032130"/>
    <x v="6"/>
    <x v="53"/>
    <s v="CE REPUBLICA ITALIANA"/>
    <e v="#N/A"/>
    <s v="01.101.545/0001-57"/>
    <s v="1002 - 0000179299"/>
    <n v="18"/>
    <m/>
    <m/>
    <m/>
    <m/>
    <m/>
    <m/>
    <m/>
    <m/>
    <m/>
    <m/>
    <m/>
    <m/>
    <m/>
    <n v="175"/>
    <m/>
    <n v="195"/>
    <n v="83"/>
    <m/>
    <m/>
    <m/>
    <n v="453"/>
    <n v="1087.2"/>
    <n v="1087.2"/>
    <n v="1087.2"/>
    <n v="1087.2"/>
    <n v="1087.2"/>
    <n v="1087.2"/>
    <n v="1087.2"/>
    <n v="1087.2"/>
    <n v="1087.2"/>
    <n v="1087.2"/>
    <n v="1087.2"/>
    <n v="12501.6"/>
    <n v="12501.6"/>
    <n v="12501.6"/>
    <n v="12501.6"/>
    <n v="12501.6"/>
    <n v="12501.6"/>
    <n v="12501.6"/>
    <n v="12501.6"/>
    <n v="12501.6"/>
    <n v="12501.6"/>
    <n v="125016.00000000003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8"/>
  </r>
  <r>
    <n v="33032220"/>
    <x v="6"/>
    <x v="54"/>
    <s v="CE FAGUNDES VARELA"/>
    <e v="#N/A"/>
    <s v="00.779.127/0001-50"/>
    <s v="6815 - 0000001201"/>
    <n v="7"/>
    <m/>
    <m/>
    <m/>
    <m/>
    <n v="34"/>
    <m/>
    <m/>
    <n v="36"/>
    <m/>
    <m/>
    <m/>
    <m/>
    <m/>
    <n v="188"/>
    <m/>
    <n v="29"/>
    <n v="83"/>
    <m/>
    <m/>
    <m/>
    <n v="370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5395.2"/>
    <n v="5395.2"/>
    <n v="5395.2"/>
    <n v="5395.2"/>
    <n v="5395.2"/>
    <n v="5395.2"/>
    <n v="5395.2"/>
    <n v="5395.2"/>
    <n v="5395.2"/>
    <n v="5395.2"/>
    <n v="53951.999999999993"/>
    <n v="6882"/>
    <n v="6882"/>
    <n v="6882"/>
    <n v="6882"/>
    <n v="6882"/>
    <n v="6882"/>
    <n v="6882"/>
    <n v="6882"/>
    <n v="6882"/>
    <n v="6882"/>
    <n v="68820"/>
  </r>
  <r>
    <n v="33032360"/>
    <x v="6"/>
    <x v="54"/>
    <s v="CIEP 296 PRESIDENTE BENES"/>
    <e v="#N/A"/>
    <s v="00.764.414/0001-97"/>
    <s v="6815 - 0000001228"/>
    <n v="7"/>
    <m/>
    <m/>
    <m/>
    <m/>
    <n v="81"/>
    <m/>
    <m/>
    <m/>
    <m/>
    <m/>
    <m/>
    <m/>
    <m/>
    <n v="159"/>
    <m/>
    <n v="127"/>
    <m/>
    <m/>
    <m/>
    <m/>
    <n v="367"/>
    <n v="1654"/>
    <n v="1654"/>
    <n v="1654"/>
    <n v="1654"/>
    <n v="1654"/>
    <n v="1654"/>
    <n v="1654"/>
    <n v="1654"/>
    <n v="1654"/>
    <n v="1654"/>
    <n v="1654"/>
    <n v="8004.8"/>
    <n v="8004.8"/>
    <n v="8004.8"/>
    <n v="8004.8"/>
    <n v="8004.8"/>
    <n v="8004.8"/>
    <n v="8004.8"/>
    <n v="8004.8"/>
    <n v="8004.8"/>
    <n v="8004.8"/>
    <n v="80048.000000000015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8.000000000015"/>
  </r>
  <r>
    <n v="33032459"/>
    <x v="6"/>
    <x v="54"/>
    <s v="CE ALFREDO PUJOL"/>
    <e v="#N/A"/>
    <s v="00.783.979/0001-11"/>
    <s v="6815 - 0000001384"/>
    <n v="2"/>
    <m/>
    <m/>
    <m/>
    <m/>
    <m/>
    <m/>
    <m/>
    <m/>
    <m/>
    <m/>
    <m/>
    <m/>
    <m/>
    <n v="74"/>
    <m/>
    <m/>
    <m/>
    <m/>
    <m/>
    <m/>
    <n v="74"/>
    <n v="120.8"/>
    <n v="120.8"/>
    <n v="120.8"/>
    <n v="120.8"/>
    <n v="120.8"/>
    <n v="120.8"/>
    <n v="120.8"/>
    <n v="120.8"/>
    <n v="120.8"/>
    <n v="120.8"/>
    <n v="120.8"/>
    <n v="1124.8"/>
    <n v="1124.8"/>
    <n v="1124.8"/>
    <n v="1124.8"/>
    <n v="1124.8"/>
    <n v="1124.8"/>
    <n v="1124.8"/>
    <n v="1124.8"/>
    <n v="1124.8"/>
    <n v="1124.8"/>
    <n v="11247.999999999998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6.000000000002"/>
  </r>
  <r>
    <n v="33032718"/>
    <x v="6"/>
    <x v="55"/>
    <s v="CIEP 299 JIULIO CARUSO"/>
    <e v="#N/A"/>
    <s v="01.052.144/0001-54"/>
    <s v="0431 - 0001111019"/>
    <n v="3"/>
    <m/>
    <m/>
    <m/>
    <m/>
    <m/>
    <m/>
    <m/>
    <m/>
    <m/>
    <m/>
    <m/>
    <m/>
    <m/>
    <n v="94"/>
    <m/>
    <n v="32"/>
    <n v="96"/>
    <m/>
    <m/>
    <m/>
    <n v="22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96"/>
    <n v="4296"/>
    <n v="4296"/>
    <n v="4296"/>
    <n v="4296"/>
    <n v="4296"/>
    <n v="4296"/>
    <n v="4296"/>
    <n v="4296"/>
    <n v="4296"/>
    <n v="42960"/>
    <n v="4477.2"/>
    <n v="4477.2"/>
    <n v="4477.2"/>
    <n v="4477.2"/>
    <n v="4477.2"/>
    <n v="4477.2"/>
    <n v="4477.2"/>
    <n v="4477.2"/>
    <n v="4477.2"/>
    <n v="4477.2"/>
    <n v="44771.999999999993"/>
  </r>
  <r>
    <n v="33032734"/>
    <x v="6"/>
    <x v="55"/>
    <s v="CIEP 053 DOUTOR NELSON DOS SANTOS GONCALVES"/>
    <e v="#N/A"/>
    <s v="00.808.073/0001-04"/>
    <s v="0431 - 0001116002"/>
    <n v="7"/>
    <m/>
    <m/>
    <m/>
    <m/>
    <m/>
    <m/>
    <m/>
    <m/>
    <m/>
    <m/>
    <m/>
    <m/>
    <m/>
    <n v="157"/>
    <m/>
    <n v="105"/>
    <m/>
    <m/>
    <m/>
    <m/>
    <n v="262"/>
    <n v="422.8"/>
    <n v="422.8"/>
    <n v="422.8"/>
    <n v="422.8"/>
    <n v="422.8"/>
    <n v="422.8"/>
    <n v="422.8"/>
    <n v="422.8"/>
    <n v="422.8"/>
    <n v="422.8"/>
    <n v="422.8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4.000000000015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2.000000000015"/>
  </r>
  <r>
    <n v="33032742"/>
    <x v="6"/>
    <x v="55"/>
    <s v="CIEP 295 PROFESSORA GLORIA ROUSSIM GUEDES PINTO"/>
    <e v="#N/A"/>
    <s v="00.784.343/0001-94"/>
    <s v="2806 - 0000195103"/>
    <n v="24"/>
    <m/>
    <m/>
    <m/>
    <m/>
    <m/>
    <m/>
    <m/>
    <m/>
    <m/>
    <m/>
    <m/>
    <m/>
    <m/>
    <n v="663"/>
    <m/>
    <n v="123"/>
    <n v="113"/>
    <m/>
    <m/>
    <m/>
    <n v="899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7207.2"/>
    <n v="17207.2"/>
    <n v="17207.2"/>
    <n v="17207.2"/>
    <n v="17207.2"/>
    <n v="17207.2"/>
    <n v="17207.2"/>
    <n v="17207.2"/>
    <n v="17207.2"/>
    <n v="17207.2"/>
    <n v="172072.00000000003"/>
    <n v="18656.8"/>
    <n v="18656.8"/>
    <n v="18656.8"/>
    <n v="18656.8"/>
    <n v="18656.8"/>
    <n v="18656.8"/>
    <n v="18656.8"/>
    <n v="18656.8"/>
    <n v="18656.8"/>
    <n v="18656.8"/>
    <n v="186567.99999999997"/>
  </r>
  <r>
    <n v="33032793"/>
    <x v="6"/>
    <x v="55"/>
    <s v="CE BARAO DE MAUA"/>
    <e v="#N/A"/>
    <s v="00.754.993/0001-97"/>
    <s v="1592 - 00035122"/>
    <n v="4"/>
    <m/>
    <m/>
    <m/>
    <m/>
    <m/>
    <m/>
    <m/>
    <m/>
    <m/>
    <m/>
    <m/>
    <m/>
    <m/>
    <n v="370"/>
    <m/>
    <n v="22"/>
    <m/>
    <m/>
    <m/>
    <m/>
    <n v="392"/>
    <n v="241.6"/>
    <n v="241.6"/>
    <n v="241.6"/>
    <n v="241.6"/>
    <n v="241.6"/>
    <n v="241.6"/>
    <n v="241.6"/>
    <n v="241.6"/>
    <n v="241.6"/>
    <n v="241.6"/>
    <n v="241.6"/>
    <n v="6592"/>
    <n v="6592"/>
    <n v="6592"/>
    <n v="6592"/>
    <n v="6592"/>
    <n v="6592"/>
    <n v="6592"/>
    <n v="6592"/>
    <n v="6592"/>
    <n v="6592"/>
    <n v="65920"/>
    <n v="6833.6"/>
    <n v="6833.6"/>
    <n v="6833.6"/>
    <n v="6833.6"/>
    <n v="6833.6"/>
    <n v="6833.6"/>
    <n v="6833.6"/>
    <n v="6833.6"/>
    <n v="6833.6"/>
    <n v="6833.6"/>
    <n v="68336"/>
  </r>
  <r>
    <n v="33032807"/>
    <x v="6"/>
    <x v="55"/>
    <s v="CE PIAUI"/>
    <e v="#N/A"/>
    <s v="01.139.531/0001-22"/>
    <s v="0431 - 0001111035"/>
    <n v="6"/>
    <m/>
    <m/>
    <m/>
    <m/>
    <m/>
    <m/>
    <m/>
    <m/>
    <m/>
    <m/>
    <m/>
    <m/>
    <m/>
    <n v="103"/>
    <m/>
    <n v="9"/>
    <m/>
    <m/>
    <m/>
    <m/>
    <n v="11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961.6"/>
    <n v="1961.6"/>
    <n v="1961.6"/>
    <n v="1961.6"/>
    <n v="1961.6"/>
    <n v="1961.6"/>
    <n v="1961.6"/>
    <n v="1961.6"/>
    <n v="1961.6"/>
    <n v="1961.6"/>
    <n v="19616"/>
    <n v="2324"/>
    <n v="2324"/>
    <n v="2324"/>
    <n v="2324"/>
    <n v="2324"/>
    <n v="2324"/>
    <n v="2324"/>
    <n v="2324"/>
    <n v="2324"/>
    <n v="2324"/>
    <n v="23240"/>
  </r>
  <r>
    <n v="33032815"/>
    <x v="6"/>
    <x v="55"/>
    <s v="CE PREFEITO FRANCISCO FONTES TORRES"/>
    <e v="#N/A"/>
    <s v="00.932.767/0001-59"/>
    <s v="0431 - 0001115537"/>
    <n v="2"/>
    <m/>
    <m/>
    <m/>
    <m/>
    <m/>
    <m/>
    <m/>
    <m/>
    <m/>
    <m/>
    <m/>
    <m/>
    <m/>
    <n v="150"/>
    <m/>
    <n v="10"/>
    <m/>
    <m/>
    <m/>
    <n v="23"/>
    <n v="183"/>
    <n v="120.8"/>
    <n v="120.8"/>
    <n v="120.8"/>
    <n v="120.8"/>
    <n v="120.8"/>
    <n v="120.8"/>
    <n v="120.8"/>
    <n v="120.8"/>
    <n v="120.8"/>
    <n v="120.8"/>
    <n v="120.8"/>
    <n v="3069.6"/>
    <n v="3069.6"/>
    <n v="3069.6"/>
    <n v="3069.6"/>
    <n v="3069.6"/>
    <n v="3069.6"/>
    <n v="3069.6"/>
    <n v="3069.6"/>
    <n v="3069.6"/>
    <n v="3069.6"/>
    <n v="30695.999999999993"/>
    <n v="3190.4"/>
    <n v="3190.4"/>
    <n v="3190.4"/>
    <n v="3190.4"/>
    <n v="3190.4"/>
    <n v="3190.4"/>
    <n v="3190.4"/>
    <n v="3190.4"/>
    <n v="3190.4"/>
    <n v="3190.4"/>
    <n v="31904.000000000007"/>
  </r>
  <r>
    <n v="33032823"/>
    <x v="6"/>
    <x v="55"/>
    <s v="CE RIO DE JANEIRO"/>
    <e v="#N/A"/>
    <s v="00.736.220/0001-88"/>
    <s v="0431 - 0001115936"/>
    <n v="4"/>
    <m/>
    <m/>
    <m/>
    <m/>
    <m/>
    <m/>
    <m/>
    <m/>
    <m/>
    <m/>
    <m/>
    <m/>
    <m/>
    <n v="235"/>
    <m/>
    <m/>
    <m/>
    <m/>
    <m/>
    <m/>
    <n v="235"/>
    <n v="241.6"/>
    <n v="241.6"/>
    <n v="241.6"/>
    <n v="241.6"/>
    <n v="241.6"/>
    <n v="241.6"/>
    <n v="241.6"/>
    <n v="241.6"/>
    <n v="241.6"/>
    <n v="241.6"/>
    <n v="241.6"/>
    <n v="3572"/>
    <n v="3572"/>
    <n v="3572"/>
    <n v="3572"/>
    <n v="3572"/>
    <n v="3572"/>
    <n v="3572"/>
    <n v="3572"/>
    <n v="3572"/>
    <n v="3572"/>
    <n v="35720"/>
    <n v="3813.6"/>
    <n v="3813.6"/>
    <n v="3813.6"/>
    <n v="3813.6"/>
    <n v="3813.6"/>
    <n v="3813.6"/>
    <n v="3813.6"/>
    <n v="3813.6"/>
    <n v="3813.6"/>
    <n v="3813.6"/>
    <n v="38135.999999999993"/>
  </r>
  <r>
    <n v="33032939"/>
    <x v="6"/>
    <x v="55"/>
    <s v="CE SANTOS DUMONT"/>
    <e v="#N/A"/>
    <s v="02.206.422/0001-43"/>
    <s v="1592 - 00035149"/>
    <n v="2"/>
    <m/>
    <m/>
    <m/>
    <m/>
    <m/>
    <m/>
    <m/>
    <m/>
    <m/>
    <m/>
    <m/>
    <m/>
    <m/>
    <n v="391"/>
    <m/>
    <m/>
    <m/>
    <m/>
    <m/>
    <m/>
    <n v="391"/>
    <n v="120.8"/>
    <n v="120.8"/>
    <n v="120.8"/>
    <n v="120.8"/>
    <n v="120.8"/>
    <n v="120.8"/>
    <n v="120.8"/>
    <n v="120.8"/>
    <n v="120.8"/>
    <n v="120.8"/>
    <n v="120.8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0.000000000007"/>
  </r>
  <r>
    <n v="33032998"/>
    <x v="6"/>
    <x v="55"/>
    <s v="CE ACACIA AMARELA"/>
    <e v="#N/A"/>
    <s v="00.890.516/0001-59"/>
    <s v="0431 - 0001115510"/>
    <n v="2"/>
    <m/>
    <m/>
    <m/>
    <m/>
    <m/>
    <m/>
    <m/>
    <m/>
    <m/>
    <m/>
    <m/>
    <m/>
    <m/>
    <n v="37"/>
    <m/>
    <m/>
    <m/>
    <m/>
    <m/>
    <m/>
    <n v="37"/>
    <n v="120.8"/>
    <n v="120.8"/>
    <n v="120.8"/>
    <n v="120.8"/>
    <n v="120.8"/>
    <n v="120.8"/>
    <n v="120.8"/>
    <n v="120.8"/>
    <n v="120.8"/>
    <n v="120.8"/>
    <n v="120.8"/>
    <n v="562.4"/>
    <n v="562.4"/>
    <n v="562.4"/>
    <n v="562.4"/>
    <n v="562.4"/>
    <n v="562.4"/>
    <n v="562.4"/>
    <n v="562.4"/>
    <n v="562.4"/>
    <n v="562.4"/>
    <n v="5623.9999999999991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1.9999999999991"/>
  </r>
  <r>
    <n v="33033030"/>
    <x v="6"/>
    <x v="55"/>
    <s v="CE BRASILIA"/>
    <e v="#N/A"/>
    <s v="02.645.528/0001-43"/>
    <s v="1592 - 0000037877"/>
    <n v="7"/>
    <m/>
    <m/>
    <m/>
    <m/>
    <m/>
    <m/>
    <m/>
    <m/>
    <m/>
    <m/>
    <m/>
    <m/>
    <m/>
    <n v="188"/>
    <m/>
    <n v="8"/>
    <m/>
    <m/>
    <m/>
    <m/>
    <n v="196"/>
    <n v="422.8"/>
    <n v="422.8"/>
    <n v="422.8"/>
    <n v="422.8"/>
    <n v="422.8"/>
    <n v="422.8"/>
    <n v="422.8"/>
    <n v="422.8"/>
    <n v="422.8"/>
    <n v="422.8"/>
    <n v="422.8"/>
    <n v="3209.6"/>
    <n v="3209.6"/>
    <n v="3209.6"/>
    <n v="3209.6"/>
    <n v="3209.6"/>
    <n v="3209.6"/>
    <n v="3209.6"/>
    <n v="3209.6"/>
    <n v="3209.6"/>
    <n v="3209.6"/>
    <n v="32095.999999999993"/>
    <n v="3632.4"/>
    <n v="3632.4"/>
    <n v="3632.4"/>
    <n v="3632.4"/>
    <n v="3632.4"/>
    <n v="3632.4"/>
    <n v="3632.4"/>
    <n v="3632.4"/>
    <n v="3632.4"/>
    <n v="3632.4"/>
    <n v="36324.000000000007"/>
  </r>
  <r>
    <n v="33033056"/>
    <x v="6"/>
    <x v="55"/>
    <s v="CE GUANABARA"/>
    <e v="#N/A"/>
    <s v="00.950.320/0001-02"/>
    <s v="1592 - 0000035700"/>
    <n v="4"/>
    <m/>
    <m/>
    <m/>
    <m/>
    <m/>
    <m/>
    <m/>
    <m/>
    <m/>
    <m/>
    <m/>
    <m/>
    <m/>
    <n v="452"/>
    <m/>
    <m/>
    <m/>
    <m/>
    <m/>
    <m/>
    <n v="452"/>
    <n v="241.6"/>
    <n v="241.6"/>
    <n v="241.6"/>
    <n v="241.6"/>
    <n v="241.6"/>
    <n v="241.6"/>
    <n v="241.6"/>
    <n v="241.6"/>
    <n v="241.6"/>
    <n v="241.6"/>
    <n v="241.6"/>
    <n v="6870.4"/>
    <n v="6870.4"/>
    <n v="6870.4"/>
    <n v="6870.4"/>
    <n v="6870.4"/>
    <n v="6870.4"/>
    <n v="6870.4"/>
    <n v="6870.4"/>
    <n v="6870.4"/>
    <n v="6870.4"/>
    <n v="68704"/>
    <n v="7112"/>
    <n v="7112"/>
    <n v="7112"/>
    <n v="7112"/>
    <n v="7112"/>
    <n v="7112"/>
    <n v="7112"/>
    <n v="7112"/>
    <n v="7112"/>
    <n v="7112"/>
    <n v="71120"/>
  </r>
  <r>
    <n v="33033099"/>
    <x v="6"/>
    <x v="55"/>
    <s v="CE NITEROI"/>
    <e v="#N/A"/>
    <s v="02.715.161/0001-97"/>
    <s v="0431 - 0001110985"/>
    <n v="7"/>
    <m/>
    <m/>
    <m/>
    <m/>
    <m/>
    <m/>
    <m/>
    <m/>
    <m/>
    <m/>
    <m/>
    <m/>
    <m/>
    <n v="160"/>
    <m/>
    <m/>
    <m/>
    <m/>
    <m/>
    <m/>
    <n v="160"/>
    <n v="422.8"/>
    <n v="422.8"/>
    <n v="422.8"/>
    <n v="422.8"/>
    <n v="422.8"/>
    <n v="422.8"/>
    <n v="422.8"/>
    <n v="422.8"/>
    <n v="422.8"/>
    <n v="422.8"/>
    <n v="422.8"/>
    <n v="2432"/>
    <n v="2432"/>
    <n v="2432"/>
    <n v="2432"/>
    <n v="2432"/>
    <n v="2432"/>
    <n v="2432"/>
    <n v="2432"/>
    <n v="2432"/>
    <n v="2432"/>
    <n v="24320"/>
    <n v="2854.8"/>
    <n v="2854.8"/>
    <n v="2854.8"/>
    <n v="2854.8"/>
    <n v="2854.8"/>
    <n v="2854.8"/>
    <n v="2854.8"/>
    <n v="2854.8"/>
    <n v="2854.8"/>
    <n v="2854.8"/>
    <n v="28547.999999999996"/>
  </r>
  <r>
    <n v="33033110"/>
    <x v="6"/>
    <x v="55"/>
    <s v="CE PEDRO RAYMUNDO DE MAGALHAES"/>
    <e v="#N/A"/>
    <s v="01.319.882/0001-15"/>
    <s v="0431 - 0001115910"/>
    <n v="4"/>
    <m/>
    <m/>
    <m/>
    <m/>
    <m/>
    <m/>
    <m/>
    <m/>
    <m/>
    <m/>
    <m/>
    <m/>
    <m/>
    <n v="77"/>
    <m/>
    <m/>
    <n v="58"/>
    <m/>
    <m/>
    <m/>
    <n v="135"/>
    <n v="241.6"/>
    <n v="241.6"/>
    <n v="241.6"/>
    <n v="241.6"/>
    <n v="241.6"/>
    <n v="241.6"/>
    <n v="241.6"/>
    <n v="241.6"/>
    <n v="241.6"/>
    <n v="241.6"/>
    <n v="241.6"/>
    <n v="2052"/>
    <n v="2052"/>
    <n v="2052"/>
    <n v="2052"/>
    <n v="2052"/>
    <n v="2052"/>
    <n v="2052"/>
    <n v="2052"/>
    <n v="2052"/>
    <n v="2052"/>
    <n v="20520"/>
    <n v="2293.6"/>
    <n v="2293.6"/>
    <n v="2293.6"/>
    <n v="2293.6"/>
    <n v="2293.6"/>
    <n v="2293.6"/>
    <n v="2293.6"/>
    <n v="2293.6"/>
    <n v="2293.6"/>
    <n v="2293.6"/>
    <n v="22935.999999999996"/>
  </r>
  <r>
    <n v="33033129"/>
    <x v="6"/>
    <x v="55"/>
    <s v="CE PRESIDENTE ROOSEVELT"/>
    <e v="#N/A"/>
    <s v="29.294.659/0001-80"/>
    <s v="1339 - 0000202983"/>
    <n v="6"/>
    <m/>
    <m/>
    <m/>
    <m/>
    <m/>
    <m/>
    <m/>
    <m/>
    <m/>
    <m/>
    <m/>
    <m/>
    <m/>
    <n v="301"/>
    <m/>
    <n v="27"/>
    <n v="60"/>
    <m/>
    <m/>
    <m/>
    <n v="38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675.2"/>
    <n v="6675.2"/>
    <n v="6675.2"/>
    <n v="6675.2"/>
    <n v="6675.2"/>
    <n v="6675.2"/>
    <n v="6675.2"/>
    <n v="6675.2"/>
    <n v="6675.2"/>
    <n v="6675.2"/>
    <n v="66751.99999999998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6"/>
  </r>
  <r>
    <n v="33033145"/>
    <x v="6"/>
    <x v="55"/>
    <s v="CE RIO GRANDE DO NORTE"/>
    <e v="#N/A"/>
    <s v="01.434.957/0001-09"/>
    <s v="1339 - 0000203653"/>
    <n v="3"/>
    <m/>
    <m/>
    <m/>
    <m/>
    <m/>
    <m/>
    <m/>
    <m/>
    <m/>
    <m/>
    <m/>
    <m/>
    <m/>
    <n v="469"/>
    <m/>
    <m/>
    <m/>
    <m/>
    <m/>
    <m/>
    <n v="46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28.8"/>
    <n v="7128.8"/>
    <n v="7128.8"/>
    <n v="7128.8"/>
    <n v="7128.8"/>
    <n v="7128.8"/>
    <n v="7128.8"/>
    <n v="7128.8"/>
    <n v="7128.8"/>
    <n v="7128.8"/>
    <n v="71288.000000000015"/>
    <n v="7310"/>
    <n v="7310"/>
    <n v="7310"/>
    <n v="7310"/>
    <n v="7310"/>
    <n v="7310"/>
    <n v="7310"/>
    <n v="7310"/>
    <n v="7310"/>
    <n v="7310"/>
    <n v="73100"/>
  </r>
  <r>
    <n v="33033170"/>
    <x v="6"/>
    <x v="55"/>
    <s v="CE RIO GRANDE DO SUL"/>
    <e v="#N/A"/>
    <s v="00.779.130/0001-74"/>
    <s v="0431 - 0001110926"/>
    <n v="7"/>
    <m/>
    <m/>
    <m/>
    <m/>
    <m/>
    <m/>
    <m/>
    <m/>
    <m/>
    <m/>
    <m/>
    <m/>
    <m/>
    <n v="424"/>
    <m/>
    <n v="18"/>
    <n v="86"/>
    <m/>
    <m/>
    <m/>
    <n v="528"/>
    <n v="422.8"/>
    <n v="422.8"/>
    <n v="422.8"/>
    <n v="422.8"/>
    <n v="422.8"/>
    <n v="422.8"/>
    <n v="422.8"/>
    <n v="422.8"/>
    <n v="422.8"/>
    <n v="422.8"/>
    <n v="422.8"/>
    <n v="8544"/>
    <n v="8544"/>
    <n v="8544"/>
    <n v="8544"/>
    <n v="8544"/>
    <n v="8544"/>
    <n v="8544"/>
    <n v="8544"/>
    <n v="8544"/>
    <n v="8544"/>
    <n v="85440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8.000000000015"/>
  </r>
  <r>
    <n v="33033188"/>
    <x v="6"/>
    <x v="55"/>
    <s v="CE RONDONIA"/>
    <e v="#N/A"/>
    <s v="02.755.135/0001-92"/>
    <s v="0431 - 0001115804"/>
    <n v="2"/>
    <m/>
    <m/>
    <m/>
    <m/>
    <m/>
    <m/>
    <m/>
    <m/>
    <m/>
    <m/>
    <m/>
    <m/>
    <m/>
    <n v="61"/>
    <m/>
    <m/>
    <m/>
    <m/>
    <m/>
    <n v="36"/>
    <n v="97"/>
    <n v="120.8"/>
    <n v="120.8"/>
    <n v="120.8"/>
    <n v="120.8"/>
    <n v="120.8"/>
    <n v="120.8"/>
    <n v="120.8"/>
    <n v="120.8"/>
    <n v="120.8"/>
    <n v="120.8"/>
    <n v="120.8"/>
    <n v="1474.4"/>
    <n v="1474.4"/>
    <n v="1474.4"/>
    <n v="1474.4"/>
    <n v="1474.4"/>
    <n v="1474.4"/>
    <n v="1474.4"/>
    <n v="1474.4"/>
    <n v="1474.4"/>
    <n v="1474.4"/>
    <n v="14743.999999999998"/>
    <n v="1595.2"/>
    <n v="1595.2"/>
    <n v="1595.2"/>
    <n v="1595.2"/>
    <n v="1595.2"/>
    <n v="1595.2"/>
    <n v="1595.2"/>
    <n v="1595.2"/>
    <n v="1595.2"/>
    <n v="1595.2"/>
    <n v="15952.000000000004"/>
  </r>
  <r>
    <n v="33033196"/>
    <x v="6"/>
    <x v="55"/>
    <s v="CE ROTARY"/>
    <e v="#N/A"/>
    <s v="01.922.296/0001-60"/>
    <s v="0431 - 0001115987"/>
    <n v="1"/>
    <m/>
    <m/>
    <m/>
    <m/>
    <m/>
    <m/>
    <m/>
    <m/>
    <m/>
    <m/>
    <m/>
    <m/>
    <m/>
    <n v="79"/>
    <m/>
    <n v="11"/>
    <m/>
    <m/>
    <m/>
    <m/>
    <n v="90"/>
    <n v="60.4"/>
    <n v="60.4"/>
    <n v="60.4"/>
    <n v="60.4"/>
    <n v="60.4"/>
    <n v="60.4"/>
    <n v="60.4"/>
    <n v="60.4"/>
    <n v="60.4"/>
    <n v="60.4"/>
    <n v="60.4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7.999999999996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2.000000000004"/>
  </r>
  <r>
    <n v="33033200"/>
    <x v="6"/>
    <x v="55"/>
    <s v="CE SAO PAULO"/>
    <e v="#N/A"/>
    <s v="01.799.119/0001-39"/>
    <s v="0431 - 0001110942"/>
    <n v="3"/>
    <m/>
    <m/>
    <m/>
    <m/>
    <m/>
    <m/>
    <m/>
    <m/>
    <m/>
    <m/>
    <m/>
    <m/>
    <m/>
    <n v="36"/>
    <m/>
    <n v="4"/>
    <m/>
    <m/>
    <m/>
    <m/>
    <n v="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1.9999999999991"/>
    <n v="904.4"/>
    <n v="904.4"/>
    <n v="904.4"/>
    <n v="904.4"/>
    <n v="904.4"/>
    <n v="904.4"/>
    <n v="904.4"/>
    <n v="904.4"/>
    <n v="904.4"/>
    <n v="904.4"/>
    <n v="9043.9999999999982"/>
  </r>
  <r>
    <n v="33033978"/>
    <x v="6"/>
    <x v="55"/>
    <s v="CIEP BRIZOLAO 484 GP TONINHO MARQUES"/>
    <e v="#N/A"/>
    <s v="00.783.976/0001-88"/>
    <s v="0431 - 0001110969"/>
    <n v="4"/>
    <m/>
    <m/>
    <m/>
    <m/>
    <m/>
    <m/>
    <m/>
    <m/>
    <m/>
    <m/>
    <m/>
    <m/>
    <m/>
    <n v="60"/>
    <m/>
    <n v="69"/>
    <m/>
    <m/>
    <m/>
    <m/>
    <n v="129"/>
    <n v="241.6"/>
    <n v="241.6"/>
    <n v="241.6"/>
    <n v="241.6"/>
    <n v="241.6"/>
    <n v="241.6"/>
    <n v="241.6"/>
    <n v="241.6"/>
    <n v="241.6"/>
    <n v="241.6"/>
    <n v="241.6"/>
    <n v="3948"/>
    <n v="3948"/>
    <n v="3948"/>
    <n v="3948"/>
    <n v="3948"/>
    <n v="3948"/>
    <n v="3948"/>
    <n v="3948"/>
    <n v="3948"/>
    <n v="3948"/>
    <n v="39480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5.999999999993"/>
  </r>
  <r>
    <n v="33033994"/>
    <x v="6"/>
    <x v="55"/>
    <s v="IE PROFESSOR MANUEL MARINHO"/>
    <e v="#N/A"/>
    <s v="00.826.778/0001-54"/>
    <s v="1339 - 0000202991"/>
    <n v="32"/>
    <m/>
    <m/>
    <m/>
    <m/>
    <m/>
    <m/>
    <m/>
    <m/>
    <m/>
    <m/>
    <m/>
    <m/>
    <m/>
    <n v="865"/>
    <m/>
    <n v="446"/>
    <m/>
    <m/>
    <m/>
    <m/>
    <n v="1311"/>
    <n v="1932.8"/>
    <n v="1932.8"/>
    <n v="1932.8"/>
    <n v="1932.8"/>
    <n v="1932.8"/>
    <n v="1932.8"/>
    <n v="1932.8"/>
    <n v="1932.8"/>
    <n v="1932.8"/>
    <n v="1932.8"/>
    <n v="1932.8"/>
    <n v="32772"/>
    <n v="32772"/>
    <n v="32772"/>
    <n v="32772"/>
    <n v="32772"/>
    <n v="32772"/>
    <n v="32772"/>
    <n v="32772"/>
    <n v="32772"/>
    <n v="32772"/>
    <n v="327720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7.99999999994"/>
  </r>
  <r>
    <n v="33034273"/>
    <x v="3"/>
    <x v="56"/>
    <s v="CIEP 287 ANGELINA TEIXEIRA NETTO SYM"/>
    <e v="#N/A"/>
    <s v="00.759.935/0001-56"/>
    <s v="0555 - 0000414484"/>
    <n v="19"/>
    <m/>
    <m/>
    <m/>
    <m/>
    <n v="174"/>
    <m/>
    <m/>
    <m/>
    <m/>
    <m/>
    <m/>
    <m/>
    <m/>
    <n v="123"/>
    <m/>
    <m/>
    <m/>
    <m/>
    <m/>
    <m/>
    <n v="297"/>
    <n v="3792.4"/>
    <n v="3792.4"/>
    <n v="3792.4"/>
    <n v="3792.4"/>
    <n v="3792.4"/>
    <n v="3792.4"/>
    <n v="3792.4"/>
    <n v="3792.4"/>
    <n v="3792.4"/>
    <n v="3792.4"/>
    <n v="3792.4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6"/>
    <n v="5662"/>
    <n v="5662"/>
    <n v="5662"/>
    <n v="5662"/>
    <n v="5662"/>
    <n v="5662"/>
    <n v="5662"/>
    <n v="5662"/>
    <n v="5662"/>
    <n v="5662"/>
    <n v="56620"/>
  </r>
  <r>
    <n v="33034311"/>
    <x v="3"/>
    <x v="56"/>
    <s v="CE BARAO DO RIO BONITO"/>
    <e v="#N/A"/>
    <s v="00.670.949/0001-07"/>
    <s v="0555 - 0000408077"/>
    <n v="33"/>
    <m/>
    <m/>
    <m/>
    <m/>
    <n v="418"/>
    <m/>
    <m/>
    <m/>
    <m/>
    <m/>
    <m/>
    <m/>
    <m/>
    <n v="357"/>
    <m/>
    <n v="5"/>
    <m/>
    <m/>
    <m/>
    <m/>
    <n v="780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5646.4"/>
    <n v="5646.4"/>
    <n v="5646.4"/>
    <n v="5646.4"/>
    <n v="5646.4"/>
    <n v="5646.4"/>
    <n v="5646.4"/>
    <n v="5646.4"/>
    <n v="5646.4"/>
    <n v="5646.4"/>
    <n v="56464.000000000007"/>
    <n v="13993.2"/>
    <n v="13993.2"/>
    <n v="13993.2"/>
    <n v="13993.2"/>
    <n v="13993.2"/>
    <n v="13993.2"/>
    <n v="13993.2"/>
    <n v="13993.2"/>
    <n v="13993.2"/>
    <n v="13993.2"/>
    <n v="139932"/>
  </r>
  <r>
    <n v="33034320"/>
    <x v="3"/>
    <x v="56"/>
    <s v="CE NILO PECANHA"/>
    <e v="#N/A"/>
    <s v="00.656.634/0001-05"/>
    <s v="0555 - 0000406899"/>
    <n v="32"/>
    <m/>
    <m/>
    <m/>
    <m/>
    <n v="281"/>
    <m/>
    <m/>
    <m/>
    <m/>
    <m/>
    <m/>
    <m/>
    <m/>
    <n v="342"/>
    <m/>
    <n v="97"/>
    <m/>
    <m/>
    <m/>
    <m/>
    <n v="720"/>
    <n v="6204"/>
    <n v="6204"/>
    <n v="6204"/>
    <n v="6204"/>
    <n v="6204"/>
    <n v="6204"/>
    <n v="6204"/>
    <n v="6204"/>
    <n v="6204"/>
    <n v="6204"/>
    <n v="6204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4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3.99999999997"/>
  </r>
  <r>
    <n v="33034443"/>
    <x v="3"/>
    <x v="56"/>
    <s v="CE DOUTOR ALVARO ROCHA"/>
    <e v="#N/A"/>
    <s v="00.705.199/0001-53"/>
    <s v="0555 - 0000406872"/>
    <n v="5"/>
    <m/>
    <m/>
    <m/>
    <m/>
    <n v="163"/>
    <m/>
    <m/>
    <m/>
    <m/>
    <m/>
    <m/>
    <m/>
    <m/>
    <n v="176"/>
    <m/>
    <m/>
    <m/>
    <m/>
    <m/>
    <m/>
    <n v="339"/>
    <n v="2779.6"/>
    <n v="2779.6"/>
    <n v="2779.6"/>
    <n v="2779.6"/>
    <n v="2779.6"/>
    <n v="2779.6"/>
    <n v="2779.6"/>
    <n v="2779.6"/>
    <n v="2779.6"/>
    <n v="2779.6"/>
    <n v="2779.6"/>
    <n v="2675.2"/>
    <n v="2675.2"/>
    <n v="2675.2"/>
    <n v="2675.2"/>
    <n v="2675.2"/>
    <n v="2675.2"/>
    <n v="2675.2"/>
    <n v="2675.2"/>
    <n v="2675.2"/>
    <n v="2675.2"/>
    <n v="26752.000000000004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8"/>
  </r>
  <r>
    <n v="33034494"/>
    <x v="3"/>
    <x v="56"/>
    <s v="CE JOAQUIM DE MACEDO"/>
    <e v="#N/A"/>
    <s v="00.715.873/0001-80"/>
    <s v="0555 - 0000406767"/>
    <n v="54"/>
    <m/>
    <m/>
    <m/>
    <m/>
    <n v="358"/>
    <m/>
    <m/>
    <m/>
    <m/>
    <m/>
    <m/>
    <m/>
    <m/>
    <n v="331"/>
    <m/>
    <m/>
    <n v="168"/>
    <m/>
    <m/>
    <m/>
    <n v="857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7584.8"/>
    <n v="7584.8"/>
    <n v="7584.8"/>
    <n v="7584.8"/>
    <n v="7584.8"/>
    <n v="7584.8"/>
    <n v="7584.8"/>
    <n v="7584.8"/>
    <n v="7584.8"/>
    <n v="7584.8"/>
    <n v="75848.000000000015"/>
    <n v="16288"/>
    <n v="16288"/>
    <n v="16288"/>
    <n v="16288"/>
    <n v="16288"/>
    <n v="16288"/>
    <n v="16288"/>
    <n v="16288"/>
    <n v="16288"/>
    <n v="16288"/>
    <n v="162880"/>
  </r>
  <r>
    <n v="33034508"/>
    <x v="3"/>
    <x v="56"/>
    <s v="CE SENADOR PAULO FERNANDES"/>
    <e v="#N/A"/>
    <s v="00.721.596/0001-19"/>
    <s v="0555 - 0000406970"/>
    <n v="10"/>
    <m/>
    <m/>
    <m/>
    <m/>
    <n v="160"/>
    <m/>
    <m/>
    <n v="32"/>
    <m/>
    <m/>
    <m/>
    <m/>
    <m/>
    <n v="35"/>
    <m/>
    <m/>
    <n v="51"/>
    <m/>
    <m/>
    <m/>
    <n v="278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1307.2"/>
    <n v="1307.2"/>
    <n v="1307.2"/>
    <n v="1307.2"/>
    <n v="1307.2"/>
    <n v="1307.2"/>
    <n v="1307.2"/>
    <n v="1307.2"/>
    <n v="1307.2"/>
    <n v="1307.2"/>
    <n v="13072.000000000002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5.999999999993"/>
  </r>
  <r>
    <n v="33034516"/>
    <x v="3"/>
    <x v="56"/>
    <s v="EE PADRE ANTONIO PINTO"/>
    <e v="#N/A"/>
    <s v="00.752.531/0001-30"/>
    <s v="0555 - 0000408042"/>
    <n v="10"/>
    <m/>
    <m/>
    <m/>
    <m/>
    <n v="116"/>
    <m/>
    <m/>
    <m/>
    <m/>
    <m/>
    <m/>
    <m/>
    <m/>
    <m/>
    <m/>
    <m/>
    <m/>
    <m/>
    <m/>
    <m/>
    <n v="116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0"/>
    <n v="0"/>
    <n v="0"/>
    <n v="0"/>
    <n v="0"/>
    <n v="0"/>
    <n v="0"/>
    <n v="0"/>
    <n v="0"/>
    <n v="0"/>
    <n v="0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2.000000000004"/>
  </r>
  <r>
    <n v="33034540"/>
    <x v="3"/>
    <x v="56"/>
    <s v="CE PROFESSOR JOSE ANTONIO MAIA VINAGRE"/>
    <e v="#N/A"/>
    <s v="00.732.657/0001-43"/>
    <s v="0555 - 0000406813"/>
    <n v="11"/>
    <m/>
    <m/>
    <m/>
    <m/>
    <n v="223"/>
    <m/>
    <m/>
    <m/>
    <m/>
    <m/>
    <m/>
    <m/>
    <m/>
    <n v="139"/>
    <m/>
    <m/>
    <m/>
    <m/>
    <m/>
    <m/>
    <n v="362"/>
    <n v="4054"/>
    <n v="4054"/>
    <n v="4054"/>
    <n v="4054"/>
    <n v="4054"/>
    <n v="4054"/>
    <n v="4054"/>
    <n v="4054"/>
    <n v="4054"/>
    <n v="4054"/>
    <n v="4054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6166.8"/>
    <n v="6166.8"/>
    <n v="6166.8"/>
    <n v="6166.8"/>
    <n v="6166.8"/>
    <n v="6166.8"/>
    <n v="6166.8"/>
    <n v="6166.8"/>
    <n v="6166.8"/>
    <n v="6166.8"/>
    <n v="61668.000000000015"/>
  </r>
  <r>
    <n v="33034869"/>
    <x v="3"/>
    <x v="56"/>
    <s v="CE PROFESSOR ADELINO TERRA"/>
    <e v="#N/A"/>
    <s v="00.729.049/0001-80"/>
    <s v="0555 - 0000406953"/>
    <n v="20"/>
    <m/>
    <m/>
    <m/>
    <m/>
    <n v="221"/>
    <m/>
    <m/>
    <m/>
    <m/>
    <m/>
    <m/>
    <m/>
    <m/>
    <n v="114"/>
    <m/>
    <m/>
    <m/>
    <m/>
    <m/>
    <m/>
    <n v="335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1732.8"/>
    <n v="1732.8"/>
    <n v="1732.8"/>
    <n v="1732.8"/>
    <n v="1732.8"/>
    <n v="1732.8"/>
    <n v="1732.8"/>
    <n v="1732.8"/>
    <n v="1732.8"/>
    <n v="1732.8"/>
    <n v="17327.999999999996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0.000000000007"/>
  </r>
  <r>
    <n v="33035059"/>
    <x v="3"/>
    <x v="57"/>
    <s v="CIEP 298 MANUEL DUARTE"/>
    <e v="#N/A"/>
    <s v="00.622.450/0001-16"/>
    <s v="1547 - 0001300598"/>
    <n v="7"/>
    <m/>
    <m/>
    <m/>
    <m/>
    <m/>
    <m/>
    <m/>
    <m/>
    <m/>
    <m/>
    <m/>
    <m/>
    <m/>
    <n v="50"/>
    <m/>
    <n v="106"/>
    <n v="46"/>
    <m/>
    <m/>
    <m/>
    <n v="202"/>
    <n v="422.8"/>
    <n v="422.8"/>
    <n v="422.8"/>
    <n v="422.8"/>
    <n v="422.8"/>
    <n v="422.8"/>
    <n v="422.8"/>
    <n v="422.8"/>
    <n v="422.8"/>
    <n v="422.8"/>
    <n v="422.8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2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0.000000000007"/>
  </r>
  <r>
    <n v="33035334"/>
    <x v="3"/>
    <x v="57"/>
    <s v="CE NEPHTALINA CARVALHO AVILA"/>
    <e v="#N/A"/>
    <s v="00.755.042/0001-32"/>
    <s v="1547 - 0001300580"/>
    <n v="5"/>
    <m/>
    <m/>
    <m/>
    <m/>
    <m/>
    <m/>
    <m/>
    <m/>
    <m/>
    <m/>
    <m/>
    <m/>
    <m/>
    <n v="86"/>
    <m/>
    <m/>
    <m/>
    <m/>
    <m/>
    <m/>
    <n v="86"/>
    <n v="302"/>
    <n v="302"/>
    <n v="302"/>
    <n v="302"/>
    <n v="302"/>
    <n v="302"/>
    <n v="302"/>
    <n v="302"/>
    <n v="302"/>
    <n v="302"/>
    <n v="302"/>
    <n v="1307.2"/>
    <n v="1307.2"/>
    <n v="1307.2"/>
    <n v="1307.2"/>
    <n v="1307.2"/>
    <n v="1307.2"/>
    <n v="1307.2"/>
    <n v="1307.2"/>
    <n v="1307.2"/>
    <n v="1307.2"/>
    <n v="13072.000000000002"/>
    <n v="1609.2"/>
    <n v="1609.2"/>
    <n v="1609.2"/>
    <n v="1609.2"/>
    <n v="1609.2"/>
    <n v="1609.2"/>
    <n v="1609.2"/>
    <n v="1609.2"/>
    <n v="1609.2"/>
    <n v="1609.2"/>
    <n v="16092.000000000004"/>
  </r>
  <r>
    <n v="33035407"/>
    <x v="3"/>
    <x v="58"/>
    <s v="CIA MONSENHOR TOMAS TEJERINA DE PRADO"/>
    <e v="#N/A"/>
    <s v="01.659.617/0001-86"/>
    <s v="1547 - 0001200852"/>
    <n v="7"/>
    <m/>
    <m/>
    <m/>
    <m/>
    <m/>
    <m/>
    <m/>
    <m/>
    <m/>
    <m/>
    <m/>
    <n v="71"/>
    <m/>
    <m/>
    <m/>
    <m/>
    <m/>
    <m/>
    <m/>
    <m/>
    <n v="71"/>
    <n v="422.8"/>
    <n v="422.8"/>
    <n v="422.8"/>
    <n v="422.8"/>
    <n v="422.8"/>
    <n v="422.8"/>
    <n v="422.8"/>
    <n v="422.8"/>
    <n v="422.8"/>
    <n v="422.8"/>
    <n v="422.8"/>
    <n v="4757"/>
    <n v="4757"/>
    <n v="4757"/>
    <n v="4757"/>
    <n v="4757"/>
    <n v="4757"/>
    <n v="4757"/>
    <n v="4757"/>
    <n v="4757"/>
    <n v="4757"/>
    <n v="47570"/>
    <n v="5179.8"/>
    <n v="5179.8"/>
    <n v="5179.8"/>
    <n v="5179.8"/>
    <n v="5179.8"/>
    <n v="5179.8"/>
    <n v="5179.8"/>
    <n v="5179.8"/>
    <n v="5179.8"/>
    <n v="5179.8"/>
    <n v="51798.000000000007"/>
  </r>
  <r>
    <n v="33035458"/>
    <x v="3"/>
    <x v="58"/>
    <s v="CE JOSE FONSECA"/>
    <e v="#N/A"/>
    <s v="00.784.403/0001-79"/>
    <s v="1547 - 0001200887"/>
    <n v="41"/>
    <m/>
    <m/>
    <m/>
    <m/>
    <n v="75"/>
    <m/>
    <m/>
    <m/>
    <m/>
    <m/>
    <m/>
    <m/>
    <m/>
    <n v="227"/>
    <m/>
    <n v="17"/>
    <n v="109"/>
    <m/>
    <m/>
    <m/>
    <n v="428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5855.2"/>
    <n v="5855.2"/>
    <n v="5855.2"/>
    <n v="5855.2"/>
    <n v="5855.2"/>
    <n v="5855.2"/>
    <n v="5855.2"/>
    <n v="5855.2"/>
    <n v="5855.2"/>
    <n v="5855.2"/>
    <n v="58551.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6"/>
  </r>
  <r>
    <n v="33035466"/>
    <x v="3"/>
    <x v="58"/>
    <s v="CE THEODORICO FONSECA"/>
    <e v="#N/A"/>
    <s v="29.805.538/0001-55"/>
    <s v="1547 - 0001200801"/>
    <n v="21"/>
    <m/>
    <m/>
    <m/>
    <m/>
    <n v="98"/>
    <m/>
    <m/>
    <m/>
    <m/>
    <m/>
    <m/>
    <m/>
    <m/>
    <n v="274"/>
    <m/>
    <n v="56"/>
    <m/>
    <m/>
    <m/>
    <m/>
    <n v="428"/>
    <n v="2758"/>
    <n v="2758"/>
    <n v="2758"/>
    <n v="2758"/>
    <n v="2758"/>
    <n v="2758"/>
    <n v="2758"/>
    <n v="2758"/>
    <n v="2758"/>
    <n v="2758"/>
    <n v="2758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8.000000000015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8.000000000015"/>
  </r>
  <r>
    <n v="33035628"/>
    <x v="3"/>
    <x v="58"/>
    <s v="CE ALMIRANTE RODRIGUES SILVA"/>
    <e v="#N/A"/>
    <s v="00.730.125/0001-77"/>
    <s v="1547 - 0001200828"/>
    <n v="4"/>
    <m/>
    <m/>
    <m/>
    <m/>
    <m/>
    <m/>
    <m/>
    <m/>
    <m/>
    <m/>
    <m/>
    <m/>
    <m/>
    <m/>
    <m/>
    <n v="96"/>
    <m/>
    <m/>
    <m/>
    <m/>
    <n v="96"/>
    <n v="241.6"/>
    <n v="241.6"/>
    <n v="241.6"/>
    <n v="241.6"/>
    <n v="241.6"/>
    <n v="241.6"/>
    <n v="241.6"/>
    <n v="241.6"/>
    <n v="241.6"/>
    <n v="241.6"/>
    <n v="241.6"/>
    <n v="4224"/>
    <n v="4224"/>
    <n v="4224"/>
    <n v="4224"/>
    <n v="4224"/>
    <n v="4224"/>
    <n v="4224"/>
    <n v="4224"/>
    <n v="4224"/>
    <n v="4224"/>
    <n v="42240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</r>
  <r>
    <n v="33035644"/>
    <x v="3"/>
    <x v="58"/>
    <s v="CE CORONEL BENJAMIN GUIMARAES"/>
    <e v="#N/A"/>
    <s v="29.827.912/0001-13"/>
    <s v="1547 - 0000275905"/>
    <n v="13"/>
    <m/>
    <m/>
    <m/>
    <m/>
    <n v="108"/>
    <m/>
    <m/>
    <m/>
    <m/>
    <m/>
    <m/>
    <m/>
    <m/>
    <n v="277"/>
    <m/>
    <n v="14"/>
    <m/>
    <m/>
    <m/>
    <m/>
    <n v="399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4.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1.999999999985"/>
  </r>
  <r>
    <n v="33035679"/>
    <x v="3"/>
    <x v="58"/>
    <s v="CE DOUTOR OSWALDO TERRA"/>
    <e v="#N/A"/>
    <s v="00.709.712/0001-84"/>
    <s v="1547 - 0001200844"/>
    <n v="8"/>
    <m/>
    <m/>
    <m/>
    <m/>
    <m/>
    <m/>
    <m/>
    <m/>
    <m/>
    <m/>
    <m/>
    <m/>
    <m/>
    <n v="167"/>
    <m/>
    <n v="25"/>
    <m/>
    <m/>
    <m/>
    <m/>
    <n v="192"/>
    <n v="483.2"/>
    <n v="483.2"/>
    <n v="483.2"/>
    <n v="483.2"/>
    <n v="483.2"/>
    <n v="483.2"/>
    <n v="483.2"/>
    <n v="483.2"/>
    <n v="483.2"/>
    <n v="483.2"/>
    <n v="483.2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4.000000000007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35962"/>
    <x v="3"/>
    <x v="58"/>
    <s v="CE PADRE SEBASTIAO DA SILVA PEREIRA"/>
    <e v="#N/A"/>
    <s v="00.704.248/0001-33"/>
    <s v="1547 - 0001200860"/>
    <n v="7"/>
    <m/>
    <m/>
    <m/>
    <m/>
    <m/>
    <m/>
    <m/>
    <m/>
    <m/>
    <m/>
    <m/>
    <m/>
    <m/>
    <n v="187"/>
    <m/>
    <n v="33"/>
    <m/>
    <m/>
    <m/>
    <m/>
    <n v="220"/>
    <n v="422.8"/>
    <n v="422.8"/>
    <n v="422.8"/>
    <n v="422.8"/>
    <n v="422.8"/>
    <n v="422.8"/>
    <n v="422.8"/>
    <n v="422.8"/>
    <n v="422.8"/>
    <n v="422.8"/>
    <n v="422.8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4.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2"/>
  </r>
  <r>
    <n v="33036004"/>
    <x v="3"/>
    <x v="58"/>
    <s v="CE BARAO DE JUPARANA"/>
    <e v="#N/A"/>
    <s v="00.766.991/0001-18"/>
    <s v="1632 - 0000144070"/>
    <n v="1"/>
    <m/>
    <m/>
    <m/>
    <m/>
    <m/>
    <m/>
    <m/>
    <m/>
    <m/>
    <m/>
    <m/>
    <m/>
    <m/>
    <n v="71"/>
    <m/>
    <n v="3"/>
    <m/>
    <m/>
    <m/>
    <m/>
    <n v="74"/>
    <n v="60.4"/>
    <n v="60.4"/>
    <n v="60.4"/>
    <n v="60.4"/>
    <n v="60.4"/>
    <n v="60.4"/>
    <n v="60.4"/>
    <n v="60.4"/>
    <n v="60.4"/>
    <n v="60.4"/>
    <n v="60.4"/>
    <n v="1211.2"/>
    <n v="1211.2"/>
    <n v="1211.2"/>
    <n v="1211.2"/>
    <n v="1211.2"/>
    <n v="1211.2"/>
    <n v="1211.2"/>
    <n v="1211.2"/>
    <n v="1211.2"/>
    <n v="1211.2"/>
    <n v="12112.000000000002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6.000000000002"/>
  </r>
  <r>
    <n v="33036071"/>
    <x v="3"/>
    <x v="58"/>
    <s v="CE ALFREDO GOMES"/>
    <e v="#N/A"/>
    <s v="00.727.536/0001-03"/>
    <s v="1547 - 0000275824"/>
    <n v="3"/>
    <m/>
    <m/>
    <m/>
    <m/>
    <m/>
    <m/>
    <m/>
    <m/>
    <m/>
    <m/>
    <m/>
    <m/>
    <m/>
    <n v="148"/>
    <m/>
    <m/>
    <m/>
    <m/>
    <m/>
    <m/>
    <n v="14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49.6"/>
    <n v="2249.6"/>
    <n v="2249.6"/>
    <n v="2249.6"/>
    <n v="2249.6"/>
    <n v="2249.6"/>
    <n v="2249.6"/>
    <n v="2249.6"/>
    <n v="2249.6"/>
    <n v="2249.6"/>
    <n v="22495.999999999996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7.999999999996"/>
  </r>
  <r>
    <n v="33036209"/>
    <x v="3"/>
    <x v="58"/>
    <s v="CE ARNOR SILVESTRE VIEIRA"/>
    <e v="#N/A"/>
    <s v="00.800.410/0001-17"/>
    <s v="1547 - 0001200879"/>
    <n v="9"/>
    <m/>
    <m/>
    <m/>
    <m/>
    <n v="177"/>
    <m/>
    <m/>
    <m/>
    <m/>
    <m/>
    <m/>
    <m/>
    <m/>
    <n v="104"/>
    <m/>
    <m/>
    <m/>
    <m/>
    <m/>
    <m/>
    <n v="281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8.000000000022"/>
  </r>
  <r>
    <n v="33036519"/>
    <x v="3"/>
    <x v="58"/>
    <s v="CE DOUTOR GUILHERME MILWARD"/>
    <e v="#N/A"/>
    <s v="00.629.167/0001-16"/>
    <s v="1547 - 0000275883"/>
    <n v="10"/>
    <m/>
    <m/>
    <m/>
    <m/>
    <n v="125"/>
    <m/>
    <m/>
    <n v="17"/>
    <m/>
    <m/>
    <m/>
    <m/>
    <m/>
    <n v="77"/>
    <m/>
    <n v="7"/>
    <m/>
    <m/>
    <m/>
    <m/>
    <n v="226"/>
    <n v="2762.4"/>
    <n v="2762.4"/>
    <n v="2762.4"/>
    <n v="2762.4"/>
    <n v="2762.4"/>
    <n v="2762.4"/>
    <n v="2762.4"/>
    <n v="2762.4"/>
    <n v="2762.4"/>
    <n v="2762.4"/>
    <n v="2762.4"/>
    <n v="1478.4"/>
    <n v="1478.4"/>
    <n v="1478.4"/>
    <n v="1478.4"/>
    <n v="1478.4"/>
    <n v="1478.4"/>
    <n v="1478.4"/>
    <n v="1478.4"/>
    <n v="1478.4"/>
    <n v="1478.4"/>
    <n v="14783.999999999998"/>
    <n v="4240.8"/>
    <n v="4240.8"/>
    <n v="4240.8"/>
    <n v="4240.8"/>
    <n v="4240.8"/>
    <n v="4240.8"/>
    <n v="4240.8"/>
    <n v="4240.8"/>
    <n v="4240.8"/>
    <n v="4240.8"/>
    <n v="42408.000000000007"/>
  </r>
  <r>
    <n v="33036594"/>
    <x v="6"/>
    <x v="59"/>
    <s v="CE NAZIRA SALOMAO"/>
    <e v="#N/A"/>
    <s v="00.702.091/0001-07"/>
    <s v="0459 - 0000814326"/>
    <n v="38"/>
    <m/>
    <m/>
    <m/>
    <m/>
    <n v="350"/>
    <m/>
    <m/>
    <m/>
    <m/>
    <m/>
    <m/>
    <m/>
    <m/>
    <n v="679"/>
    <m/>
    <m/>
    <n v="237"/>
    <m/>
    <m/>
    <m/>
    <n v="1266"/>
    <n v="7615.2"/>
    <n v="7615.2"/>
    <n v="7615.2"/>
    <n v="7615.2"/>
    <n v="7615.2"/>
    <n v="7615.2"/>
    <n v="7615.2"/>
    <n v="7615.2"/>
    <n v="7615.2"/>
    <n v="7615.2"/>
    <n v="7615.2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2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3.99999999997"/>
  </r>
  <r>
    <n v="33036632"/>
    <x v="6"/>
    <x v="59"/>
    <s v="CIEP 055 JOAO GREGORIO GALINDO"/>
    <e v="#N/A"/>
    <s v="00.755.799/0001-26"/>
    <s v="6682 - 0000021571"/>
    <n v="6"/>
    <m/>
    <m/>
    <m/>
    <m/>
    <m/>
    <m/>
    <m/>
    <m/>
    <m/>
    <m/>
    <m/>
    <m/>
    <m/>
    <n v="61"/>
    <m/>
    <n v="95"/>
    <n v="73"/>
    <m/>
    <m/>
    <m/>
    <n v="22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1.999999999985"/>
  </r>
  <r>
    <n v="33036640"/>
    <x v="6"/>
    <x v="59"/>
    <s v="CE DOUTOR ARTUR VARGAS"/>
    <e v="#N/A"/>
    <s v="00.647.282/0001-13"/>
    <s v="0459 - 0000824704"/>
    <n v="45"/>
    <m/>
    <m/>
    <m/>
    <m/>
    <n v="268"/>
    <m/>
    <m/>
    <m/>
    <m/>
    <m/>
    <m/>
    <m/>
    <m/>
    <n v="664"/>
    <m/>
    <n v="335"/>
    <m/>
    <m/>
    <m/>
    <m/>
    <n v="1267"/>
    <n v="6791.6"/>
    <n v="6791.6"/>
    <n v="6791.6"/>
    <n v="6791.6"/>
    <n v="6791.6"/>
    <n v="6791.6"/>
    <n v="6791.6"/>
    <n v="6791.6"/>
    <n v="6791.6"/>
    <n v="6791.6"/>
    <n v="6791.6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8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4"/>
  </r>
  <r>
    <n v="33036691"/>
    <x v="6"/>
    <x v="59"/>
    <s v="CE CONDE PEREIRA CARNEIRO"/>
    <e v="#N/A"/>
    <s v="00.702.085/0001-50"/>
    <s v="6682 - 0000021555"/>
    <n v="34"/>
    <m/>
    <m/>
    <m/>
    <m/>
    <m/>
    <m/>
    <m/>
    <m/>
    <m/>
    <m/>
    <m/>
    <m/>
    <m/>
    <n v="537"/>
    <m/>
    <m/>
    <m/>
    <m/>
    <m/>
    <m/>
    <n v="537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8162.4"/>
    <n v="8162.4"/>
    <n v="8162.4"/>
    <n v="8162.4"/>
    <n v="8162.4"/>
    <n v="8162.4"/>
    <n v="8162.4"/>
    <n v="8162.4"/>
    <n v="8162.4"/>
    <n v="8162.4"/>
    <n v="81624"/>
    <n v="10216"/>
    <n v="10216"/>
    <n v="10216"/>
    <n v="10216"/>
    <n v="10216"/>
    <n v="10216"/>
    <n v="10216"/>
    <n v="10216"/>
    <n v="10216"/>
    <n v="10216"/>
    <n v="102160"/>
  </r>
  <r>
    <n v="33036713"/>
    <x v="6"/>
    <x v="59"/>
    <s v="CE HONORIO LIMA"/>
    <e v="#N/A"/>
    <s v="00.664.767/0001-15"/>
    <s v="6682 - 0000021245"/>
    <n v="27"/>
    <m/>
    <m/>
    <m/>
    <m/>
    <n v="202"/>
    <m/>
    <m/>
    <m/>
    <m/>
    <m/>
    <m/>
    <m/>
    <m/>
    <n v="436"/>
    <m/>
    <m/>
    <m/>
    <m/>
    <m/>
    <m/>
    <n v="638"/>
    <n v="4701.2"/>
    <n v="4701.2"/>
    <n v="4701.2"/>
    <n v="4701.2"/>
    <n v="4701.2"/>
    <n v="4701.2"/>
    <n v="4701.2"/>
    <n v="4701.2"/>
    <n v="4701.2"/>
    <n v="4701.2"/>
    <n v="4701.2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1.999999999985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4"/>
  </r>
  <r>
    <n v="33037027"/>
    <x v="6"/>
    <x v="59"/>
    <s v="CE ANTONIO DIAS LIMA"/>
    <e v="#N/A"/>
    <s v="00.755.855/0001-22"/>
    <s v="0459 - 0000902357"/>
    <n v="21"/>
    <m/>
    <m/>
    <m/>
    <m/>
    <n v="293"/>
    <m/>
    <m/>
    <m/>
    <m/>
    <m/>
    <m/>
    <m/>
    <m/>
    <n v="481"/>
    <m/>
    <m/>
    <n v="189"/>
    <m/>
    <m/>
    <m/>
    <n v="963"/>
    <n v="5722"/>
    <n v="5722"/>
    <n v="5722"/>
    <n v="5722"/>
    <n v="5722"/>
    <n v="5722"/>
    <n v="5722"/>
    <n v="5722"/>
    <n v="5722"/>
    <n v="5722"/>
    <n v="5722"/>
    <n v="10184"/>
    <n v="10184"/>
    <n v="10184"/>
    <n v="10184"/>
    <n v="10184"/>
    <n v="10184"/>
    <n v="10184"/>
    <n v="10184"/>
    <n v="10184"/>
    <n v="10184"/>
    <n v="101840"/>
    <n v="15906"/>
    <n v="15906"/>
    <n v="15906"/>
    <n v="15906"/>
    <n v="15906"/>
    <n v="15906"/>
    <n v="15906"/>
    <n v="15906"/>
    <n v="15906"/>
    <n v="15906"/>
    <n v="159060"/>
  </r>
  <r>
    <n v="33037230"/>
    <x v="6"/>
    <x v="59"/>
    <s v="CE LEOPOLDO AMERICO M DE MELLO"/>
    <e v="#N/A"/>
    <s v="00.656.820/0001-36"/>
    <s v="6682 - 0000021512"/>
    <n v="17"/>
    <m/>
    <m/>
    <m/>
    <m/>
    <n v="215"/>
    <m/>
    <m/>
    <m/>
    <m/>
    <m/>
    <m/>
    <m/>
    <m/>
    <n v="260"/>
    <m/>
    <n v="4"/>
    <m/>
    <m/>
    <m/>
    <m/>
    <n v="479"/>
    <n v="4294.8"/>
    <n v="4294.8"/>
    <n v="4294.8"/>
    <n v="4294.8"/>
    <n v="4294.8"/>
    <n v="4294.8"/>
    <n v="4294.8"/>
    <n v="4294.8"/>
    <n v="4294.8"/>
    <n v="4294.8"/>
    <n v="4294.8"/>
    <n v="4128"/>
    <n v="4128"/>
    <n v="4128"/>
    <n v="4128"/>
    <n v="4128"/>
    <n v="4128"/>
    <n v="4128"/>
    <n v="4128"/>
    <n v="4128"/>
    <n v="4128"/>
    <n v="41280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8.000000000015"/>
  </r>
  <r>
    <n v="33037337"/>
    <x v="6"/>
    <x v="59"/>
    <s v="CE ROBERTO MONTENEGRO"/>
    <e v="#N/A"/>
    <s v="00.664.766/0001-70"/>
    <s v="0459 - 0000850004"/>
    <n v="10"/>
    <m/>
    <m/>
    <m/>
    <m/>
    <n v="356"/>
    <m/>
    <m/>
    <m/>
    <m/>
    <m/>
    <m/>
    <m/>
    <m/>
    <n v="457"/>
    <m/>
    <n v="53"/>
    <m/>
    <m/>
    <m/>
    <m/>
    <n v="866"/>
    <n v="6015.2"/>
    <n v="6015.2"/>
    <n v="6015.2"/>
    <n v="6015.2"/>
    <n v="6015.2"/>
    <n v="6015.2"/>
    <n v="6015.2"/>
    <n v="6015.2"/>
    <n v="6015.2"/>
    <n v="6015.2"/>
    <n v="6015.2"/>
    <n v="9278.4"/>
    <n v="9278.4"/>
    <n v="9278.4"/>
    <n v="9278.4"/>
    <n v="9278.4"/>
    <n v="9278.4"/>
    <n v="9278.4"/>
    <n v="9278.4"/>
    <n v="9278.4"/>
    <n v="9278.4"/>
    <n v="92783.999999999985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37515"/>
    <x v="6"/>
    <x v="60"/>
    <s v="CIEP 999 DOM PEDRO DALCANTARA DE BRAGANCA PRIMEIRO IMPERADOR DO BRASIL"/>
    <e v="#N/A"/>
    <s v="00.773.006/0001-00"/>
    <s v="1645 - 0000174475"/>
    <n v="12"/>
    <m/>
    <m/>
    <m/>
    <m/>
    <n v="243"/>
    <m/>
    <m/>
    <m/>
    <m/>
    <m/>
    <m/>
    <m/>
    <m/>
    <m/>
    <m/>
    <n v="309"/>
    <m/>
    <m/>
    <m/>
    <m/>
    <n v="552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3.99999999997"/>
  </r>
  <r>
    <n v="33037523"/>
    <x v="6"/>
    <x v="60"/>
    <s v="CE ENGENHEIRO MARIO MOURA BRASIL DO AMARAL"/>
    <e v="#N/A"/>
    <s v="00.755.808/0001-89"/>
    <s v="1645 - 0000174467"/>
    <n v="15"/>
    <m/>
    <m/>
    <m/>
    <m/>
    <n v="263"/>
    <m/>
    <m/>
    <m/>
    <m/>
    <m/>
    <m/>
    <m/>
    <m/>
    <n v="662"/>
    <m/>
    <n v="41"/>
    <n v="110"/>
    <m/>
    <m/>
    <m/>
    <n v="1076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3.99999999997"/>
    <n v="18442"/>
    <n v="18442"/>
    <n v="18442"/>
    <n v="18442"/>
    <n v="18442"/>
    <n v="18442"/>
    <n v="18442"/>
    <n v="18442"/>
    <n v="18442"/>
    <n v="18442"/>
    <n v="184420"/>
  </r>
  <r>
    <n v="33037965"/>
    <x v="6"/>
    <x v="60"/>
    <s v="CE ALMIRANTE ALVARO ALBERTO"/>
    <e v="#N/A"/>
    <s v="00.755.810/0001-58"/>
    <s v="1645 - 0000174424"/>
    <n v="18"/>
    <m/>
    <m/>
    <m/>
    <m/>
    <n v="370"/>
    <m/>
    <m/>
    <m/>
    <m/>
    <m/>
    <m/>
    <m/>
    <m/>
    <n v="439"/>
    <m/>
    <n v="27"/>
    <m/>
    <m/>
    <m/>
    <m/>
    <n v="836"/>
    <n v="6711.2"/>
    <n v="6711.2"/>
    <n v="6711.2"/>
    <n v="6711.2"/>
    <n v="6711.2"/>
    <n v="6711.2"/>
    <n v="6711.2"/>
    <n v="6711.2"/>
    <n v="6711.2"/>
    <n v="6711.2"/>
    <n v="6711.2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8.000000000015"/>
    <n v="14572"/>
    <n v="14572"/>
    <n v="14572"/>
    <n v="14572"/>
    <n v="14572"/>
    <n v="14572"/>
    <n v="14572"/>
    <n v="14572"/>
    <n v="14572"/>
    <n v="14572"/>
    <n v="145720"/>
  </r>
  <r>
    <n v="33038040"/>
    <x v="3"/>
    <x v="61"/>
    <s v="CE JOAO KOPKE"/>
    <e v="#N/A"/>
    <s v="00.704.257/0001-24"/>
    <s v="6787 - 0000050407"/>
    <n v="4"/>
    <m/>
    <m/>
    <m/>
    <m/>
    <m/>
    <m/>
    <m/>
    <m/>
    <m/>
    <m/>
    <m/>
    <m/>
    <m/>
    <n v="410"/>
    <m/>
    <n v="57"/>
    <m/>
    <m/>
    <m/>
    <m/>
    <n v="467"/>
    <n v="241.6"/>
    <n v="241.6"/>
    <n v="241.6"/>
    <n v="241.6"/>
    <n v="241.6"/>
    <n v="241.6"/>
    <n v="241.6"/>
    <n v="241.6"/>
    <n v="241.6"/>
    <n v="241.6"/>
    <n v="241.6"/>
    <n v="8740"/>
    <n v="8740"/>
    <n v="8740"/>
    <n v="8740"/>
    <n v="8740"/>
    <n v="8740"/>
    <n v="8740"/>
    <n v="8740"/>
    <n v="8740"/>
    <n v="8740"/>
    <n v="87400"/>
    <n v="8981.6"/>
    <n v="8981.6"/>
    <n v="8981.6"/>
    <n v="8981.6"/>
    <n v="8981.6"/>
    <n v="8981.6"/>
    <n v="8981.6"/>
    <n v="8981.6"/>
    <n v="8981.6"/>
    <n v="8981.6"/>
    <n v="89816.000000000015"/>
  </r>
  <r>
    <n v="33038180"/>
    <x v="3"/>
    <x v="61"/>
    <s v="CE SACRA FAMILIA DO TINGUA"/>
    <e v="#N/A"/>
    <s v="00.708.567/0001-17"/>
    <s v="6787 - 0000050393"/>
    <n v="3"/>
    <m/>
    <m/>
    <m/>
    <m/>
    <m/>
    <m/>
    <m/>
    <m/>
    <m/>
    <m/>
    <m/>
    <m/>
    <m/>
    <n v="102"/>
    <m/>
    <m/>
    <m/>
    <m/>
    <m/>
    <m/>
    <n v="1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3.999999999998"/>
    <n v="1731.6"/>
    <n v="1731.6"/>
    <n v="1731.6"/>
    <n v="1731.6"/>
    <n v="1731.6"/>
    <n v="1731.6"/>
    <n v="1731.6"/>
    <n v="1731.6"/>
    <n v="1731.6"/>
    <n v="1731.6"/>
    <n v="17316"/>
  </r>
  <r>
    <n v="33038228"/>
    <x v="3"/>
    <x v="62"/>
    <s v="CE PROFESSOR ARAGAO GOMES"/>
    <e v="#N/A"/>
    <s v="00.709.705/0001-82"/>
    <s v="6787 - 0000001457"/>
    <n v="7"/>
    <m/>
    <m/>
    <m/>
    <m/>
    <n v="289"/>
    <m/>
    <m/>
    <m/>
    <m/>
    <m/>
    <m/>
    <m/>
    <m/>
    <n v="161"/>
    <m/>
    <n v="29"/>
    <m/>
    <m/>
    <m/>
    <m/>
    <n v="479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3723.2"/>
    <n v="3723.2"/>
    <n v="3723.2"/>
    <n v="3723.2"/>
    <n v="3723.2"/>
    <n v="3723.2"/>
    <n v="3723.2"/>
    <n v="3723.2"/>
    <n v="3723.2"/>
    <n v="3723.2"/>
    <n v="37232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8.000000000015"/>
  </r>
  <r>
    <n v="33038260"/>
    <x v="3"/>
    <x v="62"/>
    <s v="CE DOUTOR JOAO NERY"/>
    <e v="#N/A"/>
    <s v="00.709.708/0001-16"/>
    <s v="6787 - 0000001600"/>
    <n v="9"/>
    <m/>
    <m/>
    <m/>
    <m/>
    <n v="149"/>
    <m/>
    <m/>
    <n v="23"/>
    <m/>
    <m/>
    <m/>
    <m/>
    <m/>
    <n v="59"/>
    <m/>
    <n v="39"/>
    <n v="13"/>
    <m/>
    <m/>
    <m/>
    <n v="283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2810.4"/>
    <n v="2810.4"/>
    <n v="2810.4"/>
    <n v="2810.4"/>
    <n v="2810.4"/>
    <n v="2810.4"/>
    <n v="2810.4"/>
    <n v="2810.4"/>
    <n v="2810.4"/>
    <n v="2810.4"/>
    <n v="28104.000000000007"/>
    <n v="5968.4"/>
    <n v="5968.4"/>
    <n v="5968.4"/>
    <n v="5968.4"/>
    <n v="5968.4"/>
    <n v="5968.4"/>
    <n v="5968.4"/>
    <n v="5968.4"/>
    <n v="5968.4"/>
    <n v="5968.4"/>
    <n v="59684.000000000007"/>
  </r>
  <r>
    <n v="33038473"/>
    <x v="3"/>
    <x v="63"/>
    <s v="CE DOUTOR ANTONIO FERNANDES"/>
    <e v="#N/A"/>
    <s v="00.704.252/0001-00"/>
    <s v="1394 - 0000141372"/>
    <n v="6"/>
    <m/>
    <m/>
    <m/>
    <m/>
    <m/>
    <m/>
    <m/>
    <m/>
    <m/>
    <m/>
    <m/>
    <m/>
    <m/>
    <n v="112"/>
    <m/>
    <n v="124"/>
    <n v="75"/>
    <m/>
    <m/>
    <m/>
    <n v="3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298.4"/>
    <n v="8298.4"/>
    <n v="8298.4"/>
    <n v="8298.4"/>
    <n v="8298.4"/>
    <n v="8298.4"/>
    <n v="8298.4"/>
    <n v="8298.4"/>
    <n v="8298.4"/>
    <n v="8298.4"/>
    <n v="82983.999999999985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8.000000000015"/>
  </r>
  <r>
    <n v="33038589"/>
    <x v="3"/>
    <x v="63"/>
    <s v="CE VERA CRUZ"/>
    <e v="#N/A"/>
    <s v="00.993.226/0001-30"/>
    <s v="1394 - 0000141321"/>
    <n v="3"/>
    <m/>
    <m/>
    <m/>
    <m/>
    <n v="73"/>
    <m/>
    <m/>
    <m/>
    <m/>
    <m/>
    <m/>
    <m/>
    <m/>
    <n v="51"/>
    <m/>
    <m/>
    <m/>
    <m/>
    <m/>
    <m/>
    <n v="124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1.9999999999991"/>
    <n v="2066"/>
    <n v="2066"/>
    <n v="2066"/>
    <n v="2066"/>
    <n v="2066"/>
    <n v="2066"/>
    <n v="2066"/>
    <n v="2066"/>
    <n v="2066"/>
    <n v="2066"/>
    <n v="20660"/>
  </r>
  <r>
    <n v="33038724"/>
    <x v="3"/>
    <x v="63"/>
    <s v="CE CARMEM DE LUCA ANDREIOLO"/>
    <e v="#N/A"/>
    <s v="01.125.139/0001-24"/>
    <s v="1394 - 0000141305"/>
    <n v="4"/>
    <m/>
    <m/>
    <m/>
    <m/>
    <n v="136"/>
    <m/>
    <m/>
    <m/>
    <m/>
    <m/>
    <m/>
    <m/>
    <m/>
    <n v="74"/>
    <m/>
    <n v="15"/>
    <m/>
    <m/>
    <m/>
    <m/>
    <n v="225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7.999999999996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38791"/>
    <x v="3"/>
    <x v="63"/>
    <s v="CE ALVARO ALVIM"/>
    <e v="#N/A"/>
    <s v="00.649.931/0001-15"/>
    <s v="1394 - 0000141330"/>
    <n v="9"/>
    <m/>
    <m/>
    <m/>
    <m/>
    <m/>
    <m/>
    <m/>
    <m/>
    <m/>
    <m/>
    <m/>
    <m/>
    <m/>
    <n v="191"/>
    <m/>
    <n v="28"/>
    <n v="40"/>
    <m/>
    <m/>
    <m/>
    <n v="259"/>
    <n v="543.6"/>
    <n v="543.6"/>
    <n v="543.6"/>
    <n v="543.6"/>
    <n v="543.6"/>
    <n v="543.6"/>
    <n v="543.6"/>
    <n v="543.6"/>
    <n v="543.6"/>
    <n v="543.6"/>
    <n v="543.6"/>
    <n v="4743.2"/>
    <n v="4743.2"/>
    <n v="4743.2"/>
    <n v="4743.2"/>
    <n v="4743.2"/>
    <n v="4743.2"/>
    <n v="4743.2"/>
    <n v="4743.2"/>
    <n v="4743.2"/>
    <n v="4743.2"/>
    <n v="47431.999999999993"/>
    <n v="5286.8"/>
    <n v="5286.8"/>
    <n v="5286.8"/>
    <n v="5286.8"/>
    <n v="5286.8"/>
    <n v="5286.8"/>
    <n v="5286.8"/>
    <n v="5286.8"/>
    <n v="5286.8"/>
    <n v="5286.8"/>
    <n v="52868.000000000007"/>
  </r>
  <r>
    <n v="33038872"/>
    <x v="3"/>
    <x v="64"/>
    <s v="CIEP 500 ANTONIO BOTELHO"/>
    <e v="#N/A"/>
    <s v="00.863.553/0001-78"/>
    <s v="6792 - 0000001600"/>
    <n v="2"/>
    <m/>
    <m/>
    <m/>
    <m/>
    <m/>
    <m/>
    <m/>
    <m/>
    <m/>
    <m/>
    <m/>
    <m/>
    <m/>
    <n v="167"/>
    <m/>
    <n v="24"/>
    <m/>
    <m/>
    <m/>
    <m/>
    <n v="191"/>
    <n v="120.8"/>
    <n v="120.8"/>
    <n v="120.8"/>
    <n v="120.8"/>
    <n v="120.8"/>
    <n v="120.8"/>
    <n v="120.8"/>
    <n v="120.8"/>
    <n v="120.8"/>
    <n v="120.8"/>
    <n v="120.8"/>
    <n v="3594.4"/>
    <n v="3594.4"/>
    <n v="3594.4"/>
    <n v="3594.4"/>
    <n v="3594.4"/>
    <n v="3594.4"/>
    <n v="3594.4"/>
    <n v="3594.4"/>
    <n v="3594.4"/>
    <n v="3594.4"/>
    <n v="35944.000000000007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2"/>
  </r>
  <r>
    <n v="33038880"/>
    <x v="3"/>
    <x v="64"/>
    <s v="CIEP 152 GARRINCHA ALEGRIA DO POVO"/>
    <e v="#N/A"/>
    <s v="00.863.554/0001-12"/>
    <s v="6792 - 0000001864"/>
    <n v="19"/>
    <m/>
    <m/>
    <m/>
    <m/>
    <n v="193"/>
    <m/>
    <m/>
    <m/>
    <m/>
    <m/>
    <m/>
    <m/>
    <m/>
    <n v="292"/>
    <m/>
    <n v="36"/>
    <n v="67"/>
    <m/>
    <m/>
    <m/>
    <n v="588"/>
    <n v="4081.2"/>
    <n v="4081.2"/>
    <n v="4081.2"/>
    <n v="4081.2"/>
    <n v="4081.2"/>
    <n v="4081.2"/>
    <n v="4081.2"/>
    <n v="4081.2"/>
    <n v="4081.2"/>
    <n v="4081.2"/>
    <n v="4081.2"/>
    <n v="7040.8"/>
    <n v="7040.8"/>
    <n v="7040.8"/>
    <n v="7040.8"/>
    <n v="7040.8"/>
    <n v="7040.8"/>
    <n v="7040.8"/>
    <n v="7040.8"/>
    <n v="7040.8"/>
    <n v="7040.8"/>
    <n v="70408.000000000015"/>
    <n v="11122"/>
    <n v="11122"/>
    <n v="11122"/>
    <n v="11122"/>
    <n v="11122"/>
    <n v="11122"/>
    <n v="11122"/>
    <n v="11122"/>
    <n v="11122"/>
    <n v="11122"/>
    <n v="111220"/>
  </r>
  <r>
    <n v="33038929"/>
    <x v="3"/>
    <x v="64"/>
    <s v="CE PRESIDENTE RODRIGUES ALVES"/>
    <e v="#N/A"/>
    <s v="00.802.557/0001-46"/>
    <s v="6792 - 0000001872"/>
    <n v="9"/>
    <m/>
    <m/>
    <m/>
    <m/>
    <m/>
    <m/>
    <m/>
    <m/>
    <m/>
    <m/>
    <m/>
    <m/>
    <m/>
    <n v="527"/>
    <m/>
    <n v="60"/>
    <n v="23"/>
    <m/>
    <m/>
    <m/>
    <n v="610"/>
    <n v="543.6"/>
    <n v="543.6"/>
    <n v="543.6"/>
    <n v="543.6"/>
    <n v="543.6"/>
    <n v="543.6"/>
    <n v="543.6"/>
    <n v="543.6"/>
    <n v="543.6"/>
    <n v="543.6"/>
    <n v="543.6"/>
    <n v="11000"/>
    <n v="11000"/>
    <n v="11000"/>
    <n v="11000"/>
    <n v="11000"/>
    <n v="11000"/>
    <n v="11000"/>
    <n v="11000"/>
    <n v="11000"/>
    <n v="11000"/>
    <n v="110000"/>
    <n v="11543.6"/>
    <n v="11543.6"/>
    <n v="11543.6"/>
    <n v="11543.6"/>
    <n v="11543.6"/>
    <n v="11543.6"/>
    <n v="11543.6"/>
    <n v="11543.6"/>
    <n v="11543.6"/>
    <n v="11543.6"/>
    <n v="115436.00000000003"/>
  </r>
  <r>
    <n v="33039186"/>
    <x v="3"/>
    <x v="65"/>
    <s v="CE EDMUNDO PERALTA BERNARDES"/>
    <e v="#N/A"/>
    <s v="00.649.901/0001-09"/>
    <s v="6793 - 0000000868"/>
    <n v="7"/>
    <m/>
    <m/>
    <m/>
    <m/>
    <m/>
    <m/>
    <m/>
    <m/>
    <m/>
    <m/>
    <m/>
    <m/>
    <m/>
    <n v="149"/>
    <m/>
    <n v="150"/>
    <m/>
    <m/>
    <m/>
    <m/>
    <n v="299"/>
    <n v="422.8"/>
    <n v="422.8"/>
    <n v="422.8"/>
    <n v="422.8"/>
    <n v="422.8"/>
    <n v="422.8"/>
    <n v="422.8"/>
    <n v="422.8"/>
    <n v="422.8"/>
    <n v="422.8"/>
    <n v="422.8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8.00000000001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6"/>
  </r>
  <r>
    <n v="33039402"/>
    <x v="3"/>
    <x v="65"/>
    <s v="CE RIBEIRO DE AVELAR"/>
    <e v="#N/A"/>
    <s v="00.704.250/0001-02"/>
    <s v="6793 - 0000000841"/>
    <n v="7"/>
    <m/>
    <m/>
    <m/>
    <m/>
    <m/>
    <m/>
    <m/>
    <m/>
    <m/>
    <m/>
    <m/>
    <m/>
    <m/>
    <n v="218"/>
    <m/>
    <n v="26"/>
    <n v="55"/>
    <m/>
    <m/>
    <m/>
    <n v="299"/>
    <n v="422.8"/>
    <n v="422.8"/>
    <n v="422.8"/>
    <n v="422.8"/>
    <n v="422.8"/>
    <n v="422.8"/>
    <n v="422.8"/>
    <n v="422.8"/>
    <n v="422.8"/>
    <n v="422.8"/>
    <n v="422.8"/>
    <n v="5293.6"/>
    <n v="5293.6"/>
    <n v="5293.6"/>
    <n v="5293.6"/>
    <n v="5293.6"/>
    <n v="5293.6"/>
    <n v="5293.6"/>
    <n v="5293.6"/>
    <n v="5293.6"/>
    <n v="5293.6"/>
    <n v="52935.999999999993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4.000000000007"/>
  </r>
  <r>
    <n v="33039569"/>
    <x v="3"/>
    <x v="66"/>
    <s v="CE MINISTRO RAUL FERNANDES"/>
    <e v="#N/A"/>
    <s v="00.793.617/0001-01"/>
    <s v="1632 - 0000144045"/>
    <n v="15"/>
    <m/>
    <m/>
    <m/>
    <m/>
    <m/>
    <m/>
    <m/>
    <m/>
    <m/>
    <m/>
    <m/>
    <m/>
    <m/>
    <n v="384"/>
    <m/>
    <n v="47"/>
    <n v="94"/>
    <m/>
    <m/>
    <m/>
    <n v="525"/>
    <n v="906"/>
    <n v="906"/>
    <n v="906"/>
    <n v="906"/>
    <n v="906"/>
    <n v="906"/>
    <n v="906"/>
    <n v="906"/>
    <n v="906"/>
    <n v="906"/>
    <n v="906"/>
    <n v="9333.6"/>
    <n v="9333.6"/>
    <n v="9333.6"/>
    <n v="9333.6"/>
    <n v="9333.6"/>
    <n v="9333.6"/>
    <n v="9333.6"/>
    <n v="9333.6"/>
    <n v="9333.6"/>
    <n v="9333.6"/>
    <n v="93336.000000000015"/>
    <n v="10239.6"/>
    <n v="10239.6"/>
    <n v="10239.6"/>
    <n v="10239.6"/>
    <n v="10239.6"/>
    <n v="10239.6"/>
    <n v="10239.6"/>
    <n v="10239.6"/>
    <n v="10239.6"/>
    <n v="10239.6"/>
    <n v="102396.00000000001"/>
  </r>
  <r>
    <n v="33039585"/>
    <x v="3"/>
    <x v="66"/>
    <s v="CE ANTONIO DE JESUS GOMES"/>
    <e v="#N/A"/>
    <s v="00.755.053/0001-12"/>
    <s v="0555 - 0000408247"/>
    <n v="9"/>
    <m/>
    <m/>
    <m/>
    <m/>
    <n v="102"/>
    <m/>
    <m/>
    <m/>
    <m/>
    <m/>
    <m/>
    <m/>
    <m/>
    <n v="74"/>
    <m/>
    <n v="9"/>
    <m/>
    <m/>
    <m/>
    <m/>
    <n v="185"/>
    <n v="2094"/>
    <n v="2094"/>
    <n v="2094"/>
    <n v="2094"/>
    <n v="2094"/>
    <n v="2094"/>
    <n v="2094"/>
    <n v="2094"/>
    <n v="2094"/>
    <n v="2094"/>
    <n v="2094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8"/>
    <n v="3614.8"/>
    <n v="3614.8"/>
    <n v="3614.8"/>
    <n v="3614.8"/>
    <n v="3614.8"/>
    <n v="3614.8"/>
    <n v="3614.8"/>
    <n v="3614.8"/>
    <n v="3614.8"/>
    <n v="3614.8"/>
    <n v="36148"/>
  </r>
  <r>
    <n v="33039593"/>
    <x v="3"/>
    <x v="66"/>
    <s v="CE CENTENARIO"/>
    <e v="#N/A"/>
    <s v="00.872.105/0001-30"/>
    <s v="1632 - 000014410P"/>
    <n v="7"/>
    <m/>
    <m/>
    <m/>
    <m/>
    <n v="199"/>
    <m/>
    <m/>
    <m/>
    <m/>
    <m/>
    <m/>
    <m/>
    <m/>
    <n v="142"/>
    <m/>
    <m/>
    <m/>
    <m/>
    <m/>
    <m/>
    <n v="341"/>
    <n v="3447.6"/>
    <n v="3447.6"/>
    <n v="3447.6"/>
    <n v="3447.6"/>
    <n v="3447.6"/>
    <n v="3447.6"/>
    <n v="3447.6"/>
    <n v="3447.6"/>
    <n v="3447.6"/>
    <n v="3447.6"/>
    <n v="3447.6"/>
    <n v="2158.4"/>
    <n v="2158.4"/>
    <n v="2158.4"/>
    <n v="2158.4"/>
    <n v="2158.4"/>
    <n v="2158.4"/>
    <n v="2158.4"/>
    <n v="2158.4"/>
    <n v="2158.4"/>
    <n v="2158.4"/>
    <n v="21584.000000000004"/>
    <n v="5606"/>
    <n v="5606"/>
    <n v="5606"/>
    <n v="5606"/>
    <n v="5606"/>
    <n v="5606"/>
    <n v="5606"/>
    <n v="5606"/>
    <n v="5606"/>
    <n v="5606"/>
    <n v="56060"/>
  </r>
  <r>
    <n v="33040125"/>
    <x v="2"/>
    <x v="67"/>
    <s v="CE DOM PEDRO II"/>
    <e v="#N/A"/>
    <s v="00.106.548/0001-10"/>
    <s v="0401 - 0001163469"/>
    <n v="36"/>
    <m/>
    <m/>
    <m/>
    <m/>
    <m/>
    <m/>
    <m/>
    <m/>
    <m/>
    <m/>
    <m/>
    <m/>
    <m/>
    <n v="982"/>
    <m/>
    <n v="338"/>
    <n v="271"/>
    <m/>
    <m/>
    <m/>
    <n v="1591"/>
    <n v="2174.4"/>
    <n v="2174.4"/>
    <n v="2174.4"/>
    <n v="2174.4"/>
    <n v="2174.4"/>
    <n v="2174.4"/>
    <n v="2174.4"/>
    <n v="2174.4"/>
    <n v="2174.4"/>
    <n v="2174.4"/>
    <n v="2174.4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6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0.00000000006"/>
  </r>
  <r>
    <n v="33040141"/>
    <x v="2"/>
    <x v="67"/>
    <s v="CE PRINCESA ISABEL"/>
    <e v="#N/A"/>
    <s v="00.864.416/0001-58"/>
    <s v="6795 - 0000001031"/>
    <n v="11"/>
    <m/>
    <m/>
    <m/>
    <m/>
    <m/>
    <m/>
    <m/>
    <m/>
    <m/>
    <m/>
    <m/>
    <m/>
    <m/>
    <n v="539"/>
    <m/>
    <m/>
    <n v="83"/>
    <m/>
    <m/>
    <m/>
    <n v="622"/>
    <n v="664.4"/>
    <n v="664.4"/>
    <n v="664.4"/>
    <n v="664.4"/>
    <n v="664.4"/>
    <n v="664.4"/>
    <n v="664.4"/>
    <n v="664.4"/>
    <n v="664.4"/>
    <n v="664.4"/>
    <n v="664.4"/>
    <n v="9454.4"/>
    <n v="9454.4"/>
    <n v="9454.4"/>
    <n v="9454.4"/>
    <n v="9454.4"/>
    <n v="9454.4"/>
    <n v="9454.4"/>
    <n v="9454.4"/>
    <n v="9454.4"/>
    <n v="9454.4"/>
    <n v="94543.999999999985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8.00000000001"/>
  </r>
  <r>
    <n v="33040150"/>
    <x v="2"/>
    <x v="67"/>
    <s v="CE RUI BARBOSA"/>
    <e v="#N/A"/>
    <s v="00.181.791/0001-01"/>
    <s v="2141 - 0000199494"/>
    <n v="18"/>
    <m/>
    <m/>
    <m/>
    <m/>
    <m/>
    <m/>
    <m/>
    <m/>
    <m/>
    <m/>
    <m/>
    <m/>
    <m/>
    <n v="835"/>
    <m/>
    <n v="91"/>
    <n v="91"/>
    <m/>
    <m/>
    <m/>
    <n v="1017"/>
    <n v="1087.2"/>
    <n v="1087.2"/>
    <n v="1087.2"/>
    <n v="1087.2"/>
    <n v="1087.2"/>
    <n v="1087.2"/>
    <n v="1087.2"/>
    <n v="1087.2"/>
    <n v="1087.2"/>
    <n v="1087.2"/>
    <n v="1087.2"/>
    <n v="18079.2"/>
    <n v="18079.2"/>
    <n v="18079.2"/>
    <n v="18079.2"/>
    <n v="18079.2"/>
    <n v="18079.2"/>
    <n v="18079.2"/>
    <n v="18079.2"/>
    <n v="18079.2"/>
    <n v="18079.2"/>
    <n v="180792.00000000003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3.99999999997"/>
  </r>
  <r>
    <n v="33040400"/>
    <x v="2"/>
    <x v="67"/>
    <s v="CE CARDOSO FONTES"/>
    <e v="#N/A"/>
    <s v="00.982.441/0001-36"/>
    <s v="6795 - 0000001007"/>
    <n v="18"/>
    <m/>
    <m/>
    <m/>
    <m/>
    <m/>
    <m/>
    <m/>
    <m/>
    <m/>
    <m/>
    <m/>
    <m/>
    <m/>
    <n v="732"/>
    <m/>
    <m/>
    <m/>
    <m/>
    <m/>
    <m/>
    <n v="732"/>
    <n v="1087.2"/>
    <n v="1087.2"/>
    <n v="1087.2"/>
    <n v="1087.2"/>
    <n v="1087.2"/>
    <n v="1087.2"/>
    <n v="1087.2"/>
    <n v="1087.2"/>
    <n v="1087.2"/>
    <n v="1087.2"/>
    <n v="1087.2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4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</r>
  <r>
    <n v="33041210"/>
    <x v="2"/>
    <x v="67"/>
    <s v="CIEP 137 CECILIA MEIRELES"/>
    <e v="#N/A"/>
    <s v="00.786.787/0001-69"/>
    <s v="0401 - 0002385333"/>
    <n v="22"/>
    <m/>
    <m/>
    <m/>
    <m/>
    <m/>
    <m/>
    <m/>
    <m/>
    <m/>
    <m/>
    <m/>
    <m/>
    <m/>
    <n v="493"/>
    <m/>
    <n v="51"/>
    <n v="123"/>
    <m/>
    <m/>
    <m/>
    <n v="667"/>
    <n v="1328.8"/>
    <n v="1328.8"/>
    <n v="1328.8"/>
    <n v="1328.8"/>
    <n v="1328.8"/>
    <n v="1328.8"/>
    <n v="1328.8"/>
    <n v="1328.8"/>
    <n v="1328.8"/>
    <n v="1328.8"/>
    <n v="1328.8"/>
    <n v="11607.2"/>
    <n v="11607.2"/>
    <n v="11607.2"/>
    <n v="11607.2"/>
    <n v="11607.2"/>
    <n v="11607.2"/>
    <n v="11607.2"/>
    <n v="11607.2"/>
    <n v="11607.2"/>
    <n v="11607.2"/>
    <n v="116071.99999999999"/>
    <n v="12936"/>
    <n v="12936"/>
    <n v="12936"/>
    <n v="12936"/>
    <n v="12936"/>
    <n v="12936"/>
    <n v="12936"/>
    <n v="12936"/>
    <n v="12936"/>
    <n v="12936"/>
    <n v="129360"/>
  </r>
  <r>
    <n v="33041253"/>
    <x v="2"/>
    <x v="67"/>
    <s v="CE IRMA CECILIA JARDIM"/>
    <e v="#N/A"/>
    <s v="00.654.474/0001-57"/>
    <s v="0401 - 0002385317"/>
    <n v="15"/>
    <m/>
    <m/>
    <m/>
    <m/>
    <m/>
    <m/>
    <m/>
    <m/>
    <m/>
    <m/>
    <m/>
    <m/>
    <m/>
    <n v="542"/>
    <m/>
    <m/>
    <n v="89"/>
    <m/>
    <m/>
    <m/>
    <n v="631"/>
    <n v="906"/>
    <n v="906"/>
    <n v="906"/>
    <n v="906"/>
    <n v="906"/>
    <n v="906"/>
    <n v="906"/>
    <n v="906"/>
    <n v="906"/>
    <n v="906"/>
    <n v="906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497.2"/>
    <n v="10497.2"/>
    <n v="10497.2"/>
    <n v="10497.2"/>
    <n v="10497.2"/>
    <n v="10497.2"/>
    <n v="10497.2"/>
    <n v="10497.2"/>
    <n v="10497.2"/>
    <n v="10497.2"/>
    <n v="104971.99999999999"/>
  </r>
  <r>
    <n v="33041326"/>
    <x v="2"/>
    <x v="67"/>
    <s v="CE DE ARARAS"/>
    <e v="#N/A"/>
    <s v="01.276.735/0001-05"/>
    <s v="2805 - 0000138053"/>
    <n v="5"/>
    <m/>
    <m/>
    <m/>
    <m/>
    <m/>
    <m/>
    <m/>
    <m/>
    <m/>
    <m/>
    <m/>
    <m/>
    <m/>
    <n v="232"/>
    <m/>
    <n v="44"/>
    <m/>
    <m/>
    <m/>
    <m/>
    <n v="276"/>
    <n v="302"/>
    <n v="302"/>
    <n v="302"/>
    <n v="302"/>
    <n v="302"/>
    <n v="302"/>
    <n v="302"/>
    <n v="302"/>
    <n v="302"/>
    <n v="302"/>
    <n v="302"/>
    <n v="5462.4"/>
    <n v="5462.4"/>
    <n v="5462.4"/>
    <n v="5462.4"/>
    <n v="5462.4"/>
    <n v="5462.4"/>
    <n v="5462.4"/>
    <n v="5462.4"/>
    <n v="5462.4"/>
    <n v="5462.4"/>
    <n v="54624.000000000007"/>
    <n v="5764.4"/>
    <n v="5764.4"/>
    <n v="5764.4"/>
    <n v="5764.4"/>
    <n v="5764.4"/>
    <n v="5764.4"/>
    <n v="5764.4"/>
    <n v="5764.4"/>
    <n v="5764.4"/>
    <n v="5764.4"/>
    <n v="57644.000000000007"/>
  </r>
  <r>
    <n v="33041628"/>
    <x v="2"/>
    <x v="67"/>
    <s v="CIEP 472 CANDIDO PORTINARI"/>
    <e v="#N/A"/>
    <s v="02.118.067/0001-50"/>
    <s v="2805 - 0000137898"/>
    <n v="10"/>
    <m/>
    <m/>
    <m/>
    <m/>
    <m/>
    <m/>
    <m/>
    <m/>
    <m/>
    <m/>
    <m/>
    <m/>
    <m/>
    <n v="964"/>
    <m/>
    <m/>
    <m/>
    <m/>
    <m/>
    <m/>
    <n v="964"/>
    <n v="604"/>
    <n v="604"/>
    <n v="604"/>
    <n v="604"/>
    <n v="604"/>
    <n v="604"/>
    <n v="604"/>
    <n v="604"/>
    <n v="604"/>
    <n v="604"/>
    <n v="604"/>
    <n v="14652.8"/>
    <n v="14652.8"/>
    <n v="14652.8"/>
    <n v="14652.8"/>
    <n v="14652.8"/>
    <n v="14652.8"/>
    <n v="14652.8"/>
    <n v="14652.8"/>
    <n v="14652.8"/>
    <n v="14652.8"/>
    <n v="146528"/>
    <n v="15256.8"/>
    <n v="15256.8"/>
    <n v="15256.8"/>
    <n v="15256.8"/>
    <n v="15256.8"/>
    <n v="15256.8"/>
    <n v="15256.8"/>
    <n v="15256.8"/>
    <n v="15256.8"/>
    <n v="15256.8"/>
    <n v="152568"/>
  </r>
  <r>
    <n v="33041776"/>
    <x v="2"/>
    <x v="67"/>
    <s v="CE EMBAIXADOR JOSE BONIFACIO"/>
    <e v="#N/A"/>
    <s v="01.900.286/0001-24"/>
    <s v="2805 - 0000137855"/>
    <n v="10"/>
    <m/>
    <m/>
    <m/>
    <m/>
    <m/>
    <m/>
    <m/>
    <m/>
    <m/>
    <m/>
    <m/>
    <m/>
    <m/>
    <n v="384"/>
    <m/>
    <m/>
    <m/>
    <m/>
    <m/>
    <m/>
    <n v="384"/>
    <n v="604"/>
    <n v="604"/>
    <n v="604"/>
    <n v="604"/>
    <n v="604"/>
    <n v="604"/>
    <n v="604"/>
    <n v="604"/>
    <n v="604"/>
    <n v="604"/>
    <n v="60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8.000000000022"/>
  </r>
  <r>
    <n v="33041946"/>
    <x v="2"/>
    <x v="67"/>
    <s v="CIEP 281 GABRIELA MISTRAL"/>
    <e v="#N/A"/>
    <s v="02.684.619/0001-98"/>
    <s v="2805 - 0000137820"/>
    <n v="15"/>
    <m/>
    <m/>
    <m/>
    <m/>
    <m/>
    <m/>
    <m/>
    <m/>
    <m/>
    <m/>
    <m/>
    <m/>
    <m/>
    <n v="201"/>
    <m/>
    <n v="86"/>
    <n v="73"/>
    <m/>
    <m/>
    <m/>
    <n v="360"/>
    <n v="906"/>
    <n v="906"/>
    <n v="906"/>
    <n v="906"/>
    <n v="906"/>
    <n v="906"/>
    <n v="906"/>
    <n v="906"/>
    <n v="906"/>
    <n v="906"/>
    <n v="906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8.000000000015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8.000000000015"/>
  </r>
  <r>
    <n v="33042047"/>
    <x v="2"/>
    <x v="68"/>
    <s v="CE CORONEL JOAO LIMONGI"/>
    <e v="#N/A"/>
    <s v="01.122.949/0001-27"/>
    <s v="6820 - 0000000353"/>
    <n v="22"/>
    <m/>
    <m/>
    <m/>
    <m/>
    <m/>
    <m/>
    <m/>
    <m/>
    <m/>
    <m/>
    <m/>
    <m/>
    <m/>
    <n v="598"/>
    <m/>
    <m/>
    <n v="48"/>
    <m/>
    <m/>
    <m/>
    <n v="646"/>
    <n v="1328.8"/>
    <n v="1328.8"/>
    <n v="1328.8"/>
    <n v="1328.8"/>
    <n v="1328.8"/>
    <n v="1328.8"/>
    <n v="1328.8"/>
    <n v="1328.8"/>
    <n v="1328.8"/>
    <n v="1328.8"/>
    <n v="1328.8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1.999999999985"/>
    <n v="11148"/>
    <n v="11148"/>
    <n v="11148"/>
    <n v="11148"/>
    <n v="11148"/>
    <n v="11148"/>
    <n v="11148"/>
    <n v="11148"/>
    <n v="11148"/>
    <n v="11148"/>
    <n v="111480"/>
  </r>
  <r>
    <n v="33042519"/>
    <x v="2"/>
    <x v="69"/>
    <s v="CE EDMUNDO BITTENCOURT"/>
    <e v="#N/A"/>
    <s v="00.629.347/0001-06"/>
    <s v="3462 - 0000111147"/>
    <n v="31"/>
    <m/>
    <m/>
    <m/>
    <m/>
    <m/>
    <m/>
    <m/>
    <m/>
    <m/>
    <m/>
    <m/>
    <m/>
    <m/>
    <n v="817"/>
    <m/>
    <n v="135"/>
    <n v="113"/>
    <m/>
    <m/>
    <m/>
    <n v="1065"/>
    <n v="1872.4"/>
    <n v="1872.4"/>
    <n v="1872.4"/>
    <n v="1872.4"/>
    <n v="1872.4"/>
    <n v="1872.4"/>
    <n v="1872.4"/>
    <n v="1872.4"/>
    <n v="1872.4"/>
    <n v="1872.4"/>
    <n v="1872.4"/>
    <n v="20076"/>
    <n v="20076"/>
    <n v="20076"/>
    <n v="20076"/>
    <n v="20076"/>
    <n v="20076"/>
    <n v="20076"/>
    <n v="20076"/>
    <n v="20076"/>
    <n v="20076"/>
    <n v="200760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3.99999999997"/>
  </r>
  <r>
    <n v="33042527"/>
    <x v="2"/>
    <x v="69"/>
    <s v="CE EUCLYDES DA CUNHA"/>
    <e v="#N/A"/>
    <s v="00.646.027/0001-56"/>
    <s v="2801 - 0000171620"/>
    <n v="30"/>
    <m/>
    <m/>
    <m/>
    <m/>
    <m/>
    <m/>
    <m/>
    <m/>
    <m/>
    <m/>
    <m/>
    <m/>
    <m/>
    <n v="731"/>
    <m/>
    <n v="72"/>
    <n v="77"/>
    <m/>
    <m/>
    <m/>
    <n v="880"/>
    <n v="1812"/>
    <n v="1812"/>
    <n v="1812"/>
    <n v="1812"/>
    <n v="1812"/>
    <n v="1812"/>
    <n v="1812"/>
    <n v="1812"/>
    <n v="1812"/>
    <n v="1812"/>
    <n v="1812"/>
    <n v="15449.6"/>
    <n v="15449.6"/>
    <n v="15449.6"/>
    <n v="15449.6"/>
    <n v="15449.6"/>
    <n v="15449.6"/>
    <n v="15449.6"/>
    <n v="15449.6"/>
    <n v="15449.6"/>
    <n v="15449.6"/>
    <n v="154496.00000000003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6.00000000003"/>
  </r>
  <r>
    <n v="33042543"/>
    <x v="2"/>
    <x v="69"/>
    <s v="CE PRESIDENTE BERNARDES"/>
    <e v="#N/A"/>
    <s v="00.626.684/0001-31"/>
    <s v="3462 - 0000111252"/>
    <n v="14"/>
    <m/>
    <m/>
    <m/>
    <m/>
    <m/>
    <m/>
    <m/>
    <m/>
    <m/>
    <m/>
    <m/>
    <m/>
    <m/>
    <n v="277"/>
    <m/>
    <m/>
    <m/>
    <m/>
    <m/>
    <m/>
    <n v="277"/>
    <n v="845.6"/>
    <n v="845.6"/>
    <n v="845.6"/>
    <n v="845.6"/>
    <n v="845.6"/>
    <n v="845.6"/>
    <n v="845.6"/>
    <n v="845.6"/>
    <n v="845.6"/>
    <n v="845.6"/>
    <n v="845.6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4.000000000007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0.000000000007"/>
  </r>
  <r>
    <n v="33042667"/>
    <x v="2"/>
    <x v="69"/>
    <s v="CE CAMPOS SALLES"/>
    <e v="#N/A"/>
    <s v="00.945.517/0001-53"/>
    <s v="0542 - 0000591106"/>
    <n v="14"/>
    <m/>
    <m/>
    <m/>
    <m/>
    <m/>
    <m/>
    <m/>
    <m/>
    <m/>
    <m/>
    <m/>
    <m/>
    <m/>
    <n v="540"/>
    <m/>
    <m/>
    <m/>
    <m/>
    <m/>
    <m/>
    <n v="540"/>
    <n v="845.6"/>
    <n v="845.6"/>
    <n v="845.6"/>
    <n v="845.6"/>
    <n v="845.6"/>
    <n v="845.6"/>
    <n v="845.6"/>
    <n v="845.6"/>
    <n v="845.6"/>
    <n v="845.6"/>
    <n v="845.6"/>
    <n v="8208"/>
    <n v="8208"/>
    <n v="8208"/>
    <n v="8208"/>
    <n v="8208"/>
    <n v="8208"/>
    <n v="8208"/>
    <n v="8208"/>
    <n v="8208"/>
    <n v="8208"/>
    <n v="82080"/>
    <n v="9053.6"/>
    <n v="9053.6"/>
    <n v="9053.6"/>
    <n v="9053.6"/>
    <n v="9053.6"/>
    <n v="9053.6"/>
    <n v="9053.6"/>
    <n v="9053.6"/>
    <n v="9053.6"/>
    <n v="9053.6"/>
    <n v="90536.000000000015"/>
  </r>
  <r>
    <n v="33042683"/>
    <x v="2"/>
    <x v="69"/>
    <s v="CE FANY NISKIER"/>
    <e v="#N/A"/>
    <s v="01.264.153/0001-09"/>
    <s v="0542 - 0000591254"/>
    <n v="9"/>
    <m/>
    <m/>
    <m/>
    <m/>
    <n v="192"/>
    <m/>
    <m/>
    <m/>
    <m/>
    <m/>
    <m/>
    <m/>
    <m/>
    <n v="155"/>
    <m/>
    <m/>
    <m/>
    <m/>
    <m/>
    <m/>
    <n v="347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2356"/>
    <n v="2356"/>
    <n v="2356"/>
    <n v="2356"/>
    <n v="2356"/>
    <n v="2356"/>
    <n v="2356"/>
    <n v="2356"/>
    <n v="2356"/>
    <n v="2356"/>
    <n v="23560"/>
    <n v="5818"/>
    <n v="5818"/>
    <n v="5818"/>
    <n v="5818"/>
    <n v="5818"/>
    <n v="5818"/>
    <n v="5818"/>
    <n v="5818"/>
    <n v="5818"/>
    <n v="5818"/>
    <n v="58180"/>
  </r>
  <r>
    <n v="33042705"/>
    <x v="2"/>
    <x v="69"/>
    <s v="CE HIGINO DA SILVEIRA"/>
    <e v="#N/A"/>
    <s v="00.928.831/0001-28"/>
    <s v="0542 - 0000591211"/>
    <n v="33"/>
    <m/>
    <m/>
    <m/>
    <m/>
    <m/>
    <m/>
    <m/>
    <m/>
    <m/>
    <m/>
    <m/>
    <m/>
    <m/>
    <n v="866"/>
    <m/>
    <m/>
    <m/>
    <m/>
    <m/>
    <m/>
    <n v="86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2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3.99999999997"/>
  </r>
  <r>
    <n v="33042730"/>
    <x v="2"/>
    <x v="69"/>
    <s v="CE LIONS CLUB"/>
    <e v="#N/A"/>
    <s v="00.728.512/0001-79"/>
    <s v="3462 - 0000111180"/>
    <n v="25"/>
    <m/>
    <m/>
    <m/>
    <m/>
    <n v="575"/>
    <m/>
    <m/>
    <m/>
    <m/>
    <m/>
    <m/>
    <m/>
    <m/>
    <n v="348"/>
    <m/>
    <m/>
    <m/>
    <m/>
    <m/>
    <m/>
    <n v="923"/>
    <n v="10250"/>
    <n v="10250"/>
    <n v="10250"/>
    <n v="10250"/>
    <n v="10250"/>
    <n v="10250"/>
    <n v="10250"/>
    <n v="10250"/>
    <n v="10250"/>
    <n v="10250"/>
    <n v="10250"/>
    <n v="5289.6"/>
    <n v="5289.6"/>
    <n v="5289.6"/>
    <n v="5289.6"/>
    <n v="5289.6"/>
    <n v="5289.6"/>
    <n v="5289.6"/>
    <n v="5289.6"/>
    <n v="5289.6"/>
    <n v="5289.6"/>
    <n v="52895.999999999993"/>
    <n v="15539.6"/>
    <n v="15539.6"/>
    <n v="15539.6"/>
    <n v="15539.6"/>
    <n v="15539.6"/>
    <n v="15539.6"/>
    <n v="15539.6"/>
    <n v="15539.6"/>
    <n v="15539.6"/>
    <n v="15539.6"/>
    <n v="155396.00000000003"/>
  </r>
  <r>
    <n v="33043132"/>
    <x v="2"/>
    <x v="69"/>
    <s v="CIA JOSE FRANCISCO LIPPI"/>
    <e v="#N/A"/>
    <s v="00.918.034/0001-60"/>
    <s v="0542 - 0000591165"/>
    <n v="19"/>
    <m/>
    <m/>
    <m/>
    <m/>
    <m/>
    <m/>
    <m/>
    <m/>
    <m/>
    <m/>
    <m/>
    <n v="780"/>
    <m/>
    <m/>
    <m/>
    <m/>
    <m/>
    <m/>
    <m/>
    <m/>
    <n v="780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52260"/>
    <n v="52260"/>
    <n v="52260"/>
    <n v="52260"/>
    <n v="52260"/>
    <n v="52260"/>
    <n v="52260"/>
    <n v="52260"/>
    <n v="52260"/>
    <n v="52260"/>
    <n v="522600"/>
    <n v="53407.6"/>
    <n v="53407.6"/>
    <n v="53407.6"/>
    <n v="53407.6"/>
    <n v="53407.6"/>
    <n v="53407.6"/>
    <n v="53407.6"/>
    <n v="53407.6"/>
    <n v="53407.6"/>
    <n v="53407.6"/>
    <n v="534075.99999999988"/>
  </r>
  <r>
    <n v="33043515"/>
    <x v="4"/>
    <x v="70"/>
    <s v="CIEP 140 MARIO CESAR GOMES DA SILVA"/>
    <e v="#N/A"/>
    <s v="01.446.490/0001-17"/>
    <s v="2050 - 0000243990"/>
    <n v="20"/>
    <m/>
    <m/>
    <m/>
    <m/>
    <n v="359"/>
    <m/>
    <n v="70"/>
    <m/>
    <m/>
    <m/>
    <m/>
    <m/>
    <m/>
    <n v="104"/>
    <m/>
    <n v="97"/>
    <m/>
    <m/>
    <m/>
    <m/>
    <n v="630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5848.8"/>
    <n v="5848.8"/>
    <n v="5848.8"/>
    <n v="5848.8"/>
    <n v="5848.8"/>
    <n v="5848.8"/>
    <n v="5848.8"/>
    <n v="5848.8"/>
    <n v="5848.8"/>
    <n v="5848.8"/>
    <n v="58488.000000000015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6.00000000003"/>
  </r>
  <r>
    <n v="33043523"/>
    <x v="4"/>
    <x v="70"/>
    <s v="CE MARIA ZULMIRA TORRES"/>
    <e v="#N/A"/>
    <s v="01.440.848/0001-02"/>
    <s v="2050 - 0000242721"/>
    <n v="5"/>
    <m/>
    <m/>
    <m/>
    <m/>
    <m/>
    <m/>
    <m/>
    <m/>
    <m/>
    <m/>
    <m/>
    <m/>
    <m/>
    <n v="172"/>
    <m/>
    <n v="68"/>
    <m/>
    <m/>
    <m/>
    <m/>
    <n v="240"/>
    <n v="302"/>
    <n v="302"/>
    <n v="302"/>
    <n v="302"/>
    <n v="302"/>
    <n v="302"/>
    <n v="302"/>
    <n v="302"/>
    <n v="302"/>
    <n v="302"/>
    <n v="302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4.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4.000000000015"/>
  </r>
  <r>
    <n v="33043612"/>
    <x v="4"/>
    <x v="70"/>
    <s v="CE QUINTINO BOCAIUVA"/>
    <e v="#N/A"/>
    <s v="01.507.053/0001-66"/>
    <s v="2050 - 0000245216"/>
    <n v="7"/>
    <m/>
    <m/>
    <m/>
    <m/>
    <m/>
    <m/>
    <m/>
    <m/>
    <m/>
    <m/>
    <m/>
    <m/>
    <m/>
    <n v="118"/>
    <m/>
    <m/>
    <n v="112"/>
    <m/>
    <m/>
    <m/>
    <n v="230"/>
    <n v="422.8"/>
    <n v="422.8"/>
    <n v="422.8"/>
    <n v="422.8"/>
    <n v="422.8"/>
    <n v="422.8"/>
    <n v="422.8"/>
    <n v="422.8"/>
    <n v="422.8"/>
    <n v="422.8"/>
    <n v="422.8"/>
    <n v="3496"/>
    <n v="3496"/>
    <n v="3496"/>
    <n v="3496"/>
    <n v="3496"/>
    <n v="3496"/>
    <n v="3496"/>
    <n v="3496"/>
    <n v="3496"/>
    <n v="3496"/>
    <n v="34960"/>
    <n v="3918.8"/>
    <n v="3918.8"/>
    <n v="3918.8"/>
    <n v="3918.8"/>
    <n v="3918.8"/>
    <n v="3918.8"/>
    <n v="3918.8"/>
    <n v="3918.8"/>
    <n v="3918.8"/>
    <n v="3918.8"/>
    <n v="39188"/>
  </r>
  <r>
    <n v="33043655"/>
    <x v="4"/>
    <x v="70"/>
    <s v="CIEP 479 DOUTOR MARIO SIMAO ASSAF"/>
    <e v="#N/A"/>
    <s v="01.879.066/0001-66"/>
    <s v="2050 - 0000242403"/>
    <n v="12"/>
    <m/>
    <m/>
    <m/>
    <m/>
    <n v="192"/>
    <m/>
    <m/>
    <m/>
    <m/>
    <m/>
    <m/>
    <m/>
    <m/>
    <m/>
    <m/>
    <n v="58"/>
    <m/>
    <m/>
    <m/>
    <m/>
    <n v="250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2552"/>
    <n v="2552"/>
    <n v="2552"/>
    <n v="2552"/>
    <n v="2552"/>
    <n v="2552"/>
    <n v="2552"/>
    <n v="2552"/>
    <n v="2552"/>
    <n v="2552"/>
    <n v="25520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2"/>
  </r>
  <r>
    <n v="33043736"/>
    <x v="4"/>
    <x v="70"/>
    <s v="CIEP 353 BROCHADO DA ROCHA"/>
    <e v="#N/A"/>
    <s v="01.319.401/0001-71"/>
    <s v="2050 - 0000244201"/>
    <n v="22"/>
    <m/>
    <m/>
    <m/>
    <m/>
    <n v="455"/>
    <m/>
    <n v="90"/>
    <m/>
    <m/>
    <m/>
    <m/>
    <m/>
    <m/>
    <n v="35"/>
    <m/>
    <n v="44"/>
    <m/>
    <m/>
    <m/>
    <m/>
    <n v="624"/>
    <n v="12204.8"/>
    <n v="12204.8"/>
    <n v="12204.8"/>
    <n v="12204.8"/>
    <n v="12204.8"/>
    <n v="12204.8"/>
    <n v="12204.8"/>
    <n v="12204.8"/>
    <n v="12204.8"/>
    <n v="12204.8"/>
    <n v="12204.8"/>
    <n v="2468"/>
    <n v="2468"/>
    <n v="2468"/>
    <n v="2468"/>
    <n v="2468"/>
    <n v="2468"/>
    <n v="2468"/>
    <n v="2468"/>
    <n v="2468"/>
    <n v="2468"/>
    <n v="24680"/>
    <n v="14672.8"/>
    <n v="14672.8"/>
    <n v="14672.8"/>
    <n v="14672.8"/>
    <n v="14672.8"/>
    <n v="14672.8"/>
    <n v="14672.8"/>
    <n v="14672.8"/>
    <n v="14672.8"/>
    <n v="14672.8"/>
    <n v="146728"/>
  </r>
  <r>
    <n v="33043752"/>
    <x v="4"/>
    <x v="70"/>
    <s v="CE BACCOPARO MARTINS"/>
    <e v="#N/A"/>
    <s v="01.454.649/0001-45"/>
    <s v="2050 - 0000243361"/>
    <n v="11"/>
    <m/>
    <m/>
    <m/>
    <m/>
    <n v="143"/>
    <m/>
    <m/>
    <m/>
    <m/>
    <m/>
    <m/>
    <m/>
    <m/>
    <n v="155"/>
    <m/>
    <m/>
    <n v="96"/>
    <m/>
    <m/>
    <m/>
    <n v="394"/>
    <n v="2838"/>
    <n v="2838"/>
    <n v="2838"/>
    <n v="2838"/>
    <n v="2838"/>
    <n v="2838"/>
    <n v="2838"/>
    <n v="2838"/>
    <n v="2838"/>
    <n v="2838"/>
    <n v="2838"/>
    <n v="3815.2"/>
    <n v="3815.2"/>
    <n v="3815.2"/>
    <n v="3815.2"/>
    <n v="3815.2"/>
    <n v="3815.2"/>
    <n v="3815.2"/>
    <n v="3815.2"/>
    <n v="3815.2"/>
    <n v="3815.2"/>
    <n v="38152"/>
    <n v="6653.2"/>
    <n v="6653.2"/>
    <n v="6653.2"/>
    <n v="6653.2"/>
    <n v="6653.2"/>
    <n v="6653.2"/>
    <n v="6653.2"/>
    <n v="6653.2"/>
    <n v="6653.2"/>
    <n v="6653.2"/>
    <n v="66531.999999999985"/>
  </r>
  <r>
    <n v="33043760"/>
    <x v="4"/>
    <x v="70"/>
    <s v="CE SOL NASCENTE"/>
    <e v="#N/A"/>
    <s v="01.881.809/0001-32"/>
    <s v="2050 - 0000243302"/>
    <n v="21"/>
    <m/>
    <m/>
    <m/>
    <m/>
    <n v="134"/>
    <m/>
    <m/>
    <m/>
    <m/>
    <m/>
    <m/>
    <m/>
    <m/>
    <n v="248"/>
    <m/>
    <n v="91"/>
    <m/>
    <m/>
    <m/>
    <m/>
    <n v="473"/>
    <n v="3305.2"/>
    <n v="3305.2"/>
    <n v="3305.2"/>
    <n v="3305.2"/>
    <n v="3305.2"/>
    <n v="3305.2"/>
    <n v="3305.2"/>
    <n v="3305.2"/>
    <n v="3305.2"/>
    <n v="3305.2"/>
    <n v="3305.2"/>
    <n v="7773.6"/>
    <n v="7773.6"/>
    <n v="7773.6"/>
    <n v="7773.6"/>
    <n v="7773.6"/>
    <n v="7773.6"/>
    <n v="7773.6"/>
    <n v="7773.6"/>
    <n v="7773.6"/>
    <n v="7773.6"/>
    <n v="77736"/>
    <n v="11078.8"/>
    <n v="11078.8"/>
    <n v="11078.8"/>
    <n v="11078.8"/>
    <n v="11078.8"/>
    <n v="11078.8"/>
    <n v="11078.8"/>
    <n v="11078.8"/>
    <n v="11078.8"/>
    <n v="11078.8"/>
    <n v="110788.00000000001"/>
  </r>
  <r>
    <n v="33043779"/>
    <x v="4"/>
    <x v="70"/>
    <s v="CE MARIA VERALBA FERRAZ"/>
    <e v="#N/A"/>
    <s v="01.568.485/0001-87"/>
    <s v="2050 - 0000244503"/>
    <n v="7"/>
    <m/>
    <m/>
    <m/>
    <m/>
    <m/>
    <m/>
    <m/>
    <m/>
    <m/>
    <m/>
    <m/>
    <m/>
    <m/>
    <n v="150"/>
    <m/>
    <n v="47"/>
    <m/>
    <m/>
    <m/>
    <m/>
    <n v="197"/>
    <n v="422.8"/>
    <n v="422.8"/>
    <n v="422.8"/>
    <n v="422.8"/>
    <n v="422.8"/>
    <n v="422.8"/>
    <n v="422.8"/>
    <n v="422.8"/>
    <n v="422.8"/>
    <n v="422.8"/>
    <n v="422.8"/>
    <n v="4348"/>
    <n v="4348"/>
    <n v="4348"/>
    <n v="4348"/>
    <n v="4348"/>
    <n v="4348"/>
    <n v="4348"/>
    <n v="4348"/>
    <n v="4348"/>
    <n v="4348"/>
    <n v="43480"/>
    <n v="4770.8"/>
    <n v="4770.8"/>
    <n v="4770.8"/>
    <n v="4770.8"/>
    <n v="4770.8"/>
    <n v="4770.8"/>
    <n v="4770.8"/>
    <n v="4770.8"/>
    <n v="4770.8"/>
    <n v="4770.8"/>
    <n v="47708.000000000007"/>
  </r>
  <r>
    <n v="33044147"/>
    <x v="4"/>
    <x v="70"/>
    <s v="CE SAO JOSE"/>
    <e v="#N/A"/>
    <s v="01.433.345/0001-00"/>
    <s v="2050 - 0000244104"/>
    <n v="10"/>
    <m/>
    <m/>
    <m/>
    <m/>
    <n v="183"/>
    <m/>
    <m/>
    <m/>
    <m/>
    <m/>
    <m/>
    <m/>
    <m/>
    <n v="147"/>
    <m/>
    <n v="7"/>
    <m/>
    <m/>
    <m/>
    <m/>
    <n v="337"/>
    <n v="3385.6"/>
    <n v="3385.6"/>
    <n v="3385.6"/>
    <n v="3385.6"/>
    <n v="3385.6"/>
    <n v="3385.6"/>
    <n v="3385.6"/>
    <n v="3385.6"/>
    <n v="3385.6"/>
    <n v="3385.6"/>
    <n v="3385.6"/>
    <n v="2542.4"/>
    <n v="2542.4"/>
    <n v="2542.4"/>
    <n v="2542.4"/>
    <n v="2542.4"/>
    <n v="2542.4"/>
    <n v="2542.4"/>
    <n v="2542.4"/>
    <n v="2542.4"/>
    <n v="2542.4"/>
    <n v="25424.000000000004"/>
    <n v="5928"/>
    <n v="5928"/>
    <n v="5928"/>
    <n v="5928"/>
    <n v="5928"/>
    <n v="5928"/>
    <n v="5928"/>
    <n v="5928"/>
    <n v="5928"/>
    <n v="5928"/>
    <n v="59280"/>
  </r>
  <r>
    <n v="33044325"/>
    <x v="5"/>
    <x v="71"/>
    <s v="CE JOSE MATOSO MAIA FORTE"/>
    <e v="#N/A"/>
    <s v="01.895.284/0001-94"/>
    <s v="2055 - 0000145076"/>
    <n v="6"/>
    <m/>
    <m/>
    <m/>
    <m/>
    <m/>
    <m/>
    <m/>
    <m/>
    <m/>
    <m/>
    <m/>
    <m/>
    <m/>
    <n v="194"/>
    <m/>
    <n v="9"/>
    <m/>
    <m/>
    <m/>
    <m/>
    <n v="2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344.8"/>
    <n v="3344.8"/>
    <n v="3344.8"/>
    <n v="3344.8"/>
    <n v="3344.8"/>
    <n v="3344.8"/>
    <n v="3344.8"/>
    <n v="3344.8"/>
    <n v="3344.8"/>
    <n v="3344.8"/>
    <n v="33448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2"/>
  </r>
  <r>
    <n v="33044333"/>
    <x v="5"/>
    <x v="71"/>
    <s v="CE DESEMBARGADOR JOSE AUGUSTO COELHO ROCHA JUNIOR"/>
    <e v="#N/A"/>
    <s v="01.079.817/0001-60"/>
    <s v="2055 - 0000145068"/>
    <n v="15"/>
    <m/>
    <m/>
    <m/>
    <m/>
    <m/>
    <m/>
    <m/>
    <m/>
    <m/>
    <m/>
    <m/>
    <m/>
    <m/>
    <n v="626"/>
    <m/>
    <n v="170"/>
    <n v="145"/>
    <m/>
    <m/>
    <m/>
    <n v="941"/>
    <n v="906"/>
    <n v="906"/>
    <n v="906"/>
    <n v="906"/>
    <n v="906"/>
    <n v="906"/>
    <n v="906"/>
    <n v="906"/>
    <n v="906"/>
    <n v="906"/>
    <n v="906"/>
    <n v="19199.2"/>
    <n v="19199.2"/>
    <n v="19199.2"/>
    <n v="19199.2"/>
    <n v="19199.2"/>
    <n v="19199.2"/>
    <n v="19199.2"/>
    <n v="19199.2"/>
    <n v="19199.2"/>
    <n v="19199.2"/>
    <n v="191992.00000000003"/>
    <n v="20105.2"/>
    <n v="20105.2"/>
    <n v="20105.2"/>
    <n v="20105.2"/>
    <n v="20105.2"/>
    <n v="20105.2"/>
    <n v="20105.2"/>
    <n v="20105.2"/>
    <n v="20105.2"/>
    <n v="20105.2"/>
    <n v="201052.00000000003"/>
  </r>
  <r>
    <n v="33044368"/>
    <x v="5"/>
    <x v="71"/>
    <s v="CE ANTONIO LOPES DE CAMPOS FILHO"/>
    <e v="#N/A"/>
    <s v="00.963.915/0001-00"/>
    <s v="2055 - 0000145025"/>
    <n v="3"/>
    <m/>
    <m/>
    <m/>
    <m/>
    <m/>
    <m/>
    <m/>
    <m/>
    <m/>
    <m/>
    <m/>
    <m/>
    <m/>
    <n v="74"/>
    <m/>
    <n v="7"/>
    <m/>
    <m/>
    <m/>
    <m/>
    <n v="8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432.8"/>
    <n v="1432.8"/>
    <n v="1432.8"/>
    <n v="1432.8"/>
    <n v="1432.8"/>
    <n v="1432.8"/>
    <n v="1432.8"/>
    <n v="1432.8"/>
    <n v="1432.8"/>
    <n v="1432.8"/>
    <n v="14327.999999999996"/>
    <n v="1614"/>
    <n v="1614"/>
    <n v="1614"/>
    <n v="1614"/>
    <n v="1614"/>
    <n v="1614"/>
    <n v="1614"/>
    <n v="1614"/>
    <n v="1614"/>
    <n v="1614"/>
    <n v="16140"/>
  </r>
  <r>
    <n v="33044384"/>
    <x v="5"/>
    <x v="71"/>
    <s v="CE BARAO DO RIO BRANCO"/>
    <e v="#N/A"/>
    <s v="02.174.439/0001-66"/>
    <s v="2055 - 0000145017"/>
    <n v="7"/>
    <m/>
    <m/>
    <m/>
    <m/>
    <m/>
    <m/>
    <m/>
    <m/>
    <m/>
    <m/>
    <m/>
    <m/>
    <m/>
    <n v="151"/>
    <m/>
    <n v="40"/>
    <m/>
    <m/>
    <m/>
    <m/>
    <n v="191"/>
    <n v="422.8"/>
    <n v="422.8"/>
    <n v="422.8"/>
    <n v="422.8"/>
    <n v="422.8"/>
    <n v="422.8"/>
    <n v="422.8"/>
    <n v="422.8"/>
    <n v="422.8"/>
    <n v="422.8"/>
    <n v="422.8"/>
    <n v="4055.2"/>
    <n v="4055.2"/>
    <n v="4055.2"/>
    <n v="4055.2"/>
    <n v="4055.2"/>
    <n v="4055.2"/>
    <n v="4055.2"/>
    <n v="4055.2"/>
    <n v="4055.2"/>
    <n v="4055.2"/>
    <n v="40552"/>
    <n v="4478"/>
    <n v="4478"/>
    <n v="4478"/>
    <n v="4478"/>
    <n v="4478"/>
    <n v="4478"/>
    <n v="4478"/>
    <n v="4478"/>
    <n v="4478"/>
    <n v="4478"/>
    <n v="44780"/>
  </r>
  <r>
    <n v="33044473"/>
    <x v="5"/>
    <x v="71"/>
    <s v="CE PROFESSOR DYRCEU RODRIGUES DA COSTA"/>
    <e v="#N/A"/>
    <s v="01.800.706/0001-09"/>
    <s v="2055 - 0000145084"/>
    <n v="8"/>
    <m/>
    <m/>
    <m/>
    <m/>
    <m/>
    <m/>
    <m/>
    <m/>
    <m/>
    <m/>
    <m/>
    <m/>
    <m/>
    <n v="301"/>
    <m/>
    <m/>
    <m/>
    <m/>
    <m/>
    <m/>
    <n v="301"/>
    <n v="483.2"/>
    <n v="483.2"/>
    <n v="483.2"/>
    <n v="483.2"/>
    <n v="483.2"/>
    <n v="483.2"/>
    <n v="483.2"/>
    <n v="483.2"/>
    <n v="483.2"/>
    <n v="483.2"/>
    <n v="483.2"/>
    <n v="4575.2"/>
    <n v="4575.2"/>
    <n v="4575.2"/>
    <n v="4575.2"/>
    <n v="4575.2"/>
    <n v="4575.2"/>
    <n v="4575.2"/>
    <n v="4575.2"/>
    <n v="4575.2"/>
    <n v="4575.2"/>
    <n v="45751.999999999993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4.000000000007"/>
  </r>
  <r>
    <n v="33044708"/>
    <x v="5"/>
    <x v="71"/>
    <s v="CE BERNARDINO DA COSTA LOPES"/>
    <e v="#N/A"/>
    <s v="00.972.113/0001-59"/>
    <s v="2055 - 0000145050"/>
    <n v="5"/>
    <m/>
    <m/>
    <m/>
    <m/>
    <m/>
    <m/>
    <m/>
    <m/>
    <m/>
    <m/>
    <m/>
    <m/>
    <m/>
    <n v="122"/>
    <m/>
    <n v="21"/>
    <m/>
    <m/>
    <m/>
    <m/>
    <n v="143"/>
    <n v="302"/>
    <n v="302"/>
    <n v="302"/>
    <n v="302"/>
    <n v="302"/>
    <n v="302"/>
    <n v="302"/>
    <n v="302"/>
    <n v="302"/>
    <n v="302"/>
    <n v="302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4.000000000011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4.000000000011"/>
  </r>
  <r>
    <n v="33044880"/>
    <x v="7"/>
    <x v="72"/>
    <s v="CIEP 498 IRMA DULCE"/>
    <e v="#N/A"/>
    <s v="01.210.555/0001-20"/>
    <s v="1310 - 0000200352"/>
    <n v="8"/>
    <m/>
    <m/>
    <m/>
    <m/>
    <m/>
    <m/>
    <m/>
    <m/>
    <m/>
    <m/>
    <m/>
    <m/>
    <m/>
    <n v="247"/>
    <m/>
    <n v="186"/>
    <n v="184"/>
    <m/>
    <m/>
    <m/>
    <n v="617"/>
    <n v="483.2"/>
    <n v="483.2"/>
    <n v="483.2"/>
    <n v="483.2"/>
    <n v="483.2"/>
    <n v="483.2"/>
    <n v="483.2"/>
    <n v="483.2"/>
    <n v="483.2"/>
    <n v="483.2"/>
    <n v="483.2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2.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4.00000000003"/>
  </r>
  <r>
    <n v="33044899"/>
    <x v="7"/>
    <x v="72"/>
    <s v="CIEP 048 DJALMA MARANHAO"/>
    <e v="#N/A"/>
    <s v="01.304.233/0001-40"/>
    <s v="1310 - 0000200409"/>
    <n v="5"/>
    <m/>
    <m/>
    <m/>
    <m/>
    <m/>
    <m/>
    <m/>
    <m/>
    <m/>
    <m/>
    <m/>
    <m/>
    <m/>
    <n v="346"/>
    <m/>
    <m/>
    <n v="65"/>
    <m/>
    <m/>
    <m/>
    <n v="411"/>
    <n v="302"/>
    <n v="302"/>
    <n v="302"/>
    <n v="302"/>
    <n v="302"/>
    <n v="302"/>
    <n v="302"/>
    <n v="302"/>
    <n v="302"/>
    <n v="302"/>
    <n v="302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1.999999999978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1.999999999978"/>
  </r>
  <r>
    <n v="33044929"/>
    <x v="7"/>
    <x v="72"/>
    <s v="CE CLODOMIRO VASCONCELOS"/>
    <e v="#N/A"/>
    <s v="01.371.231/0001-74"/>
    <s v="1542 - 0000463140"/>
    <n v="14"/>
    <m/>
    <m/>
    <m/>
    <m/>
    <m/>
    <m/>
    <m/>
    <m/>
    <m/>
    <m/>
    <m/>
    <m/>
    <m/>
    <n v="779"/>
    <m/>
    <n v="151"/>
    <m/>
    <m/>
    <m/>
    <m/>
    <n v="930"/>
    <n v="845.6"/>
    <n v="845.6"/>
    <n v="845.6"/>
    <n v="845.6"/>
    <n v="845.6"/>
    <n v="845.6"/>
    <n v="845.6"/>
    <n v="845.6"/>
    <n v="845.6"/>
    <n v="845.6"/>
    <n v="845.6"/>
    <n v="18484.8"/>
    <n v="18484.8"/>
    <n v="18484.8"/>
    <n v="18484.8"/>
    <n v="18484.8"/>
    <n v="18484.8"/>
    <n v="18484.8"/>
    <n v="18484.8"/>
    <n v="18484.8"/>
    <n v="18484.8"/>
    <n v="184847.99999999997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3.99999999997"/>
  </r>
  <r>
    <n v="33044953"/>
    <x v="7"/>
    <x v="72"/>
    <s v="CE PROFESSOR NEY CIDADE PALMEIRO"/>
    <e v="#N/A"/>
    <s v="01.180.808/0001-60"/>
    <s v="1310 - 0000129399"/>
    <n v="2"/>
    <m/>
    <m/>
    <m/>
    <m/>
    <m/>
    <m/>
    <m/>
    <m/>
    <m/>
    <m/>
    <m/>
    <m/>
    <m/>
    <n v="239"/>
    <m/>
    <m/>
    <m/>
    <m/>
    <m/>
    <m/>
    <n v="239"/>
    <n v="120.8"/>
    <n v="120.8"/>
    <n v="120.8"/>
    <n v="120.8"/>
    <n v="120.8"/>
    <n v="120.8"/>
    <n v="120.8"/>
    <n v="120.8"/>
    <n v="120.8"/>
    <n v="120.8"/>
    <n v="120.8"/>
    <n v="3632.8"/>
    <n v="3632.8"/>
    <n v="3632.8"/>
    <n v="3632.8"/>
    <n v="3632.8"/>
    <n v="3632.8"/>
    <n v="3632.8"/>
    <n v="3632.8"/>
    <n v="3632.8"/>
    <n v="3632.8"/>
    <n v="36328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5.999999999993"/>
  </r>
  <r>
    <n v="33044961"/>
    <x v="7"/>
    <x v="72"/>
    <s v="CE PROFESSORA ELIANA DE ALMEIDA SANTOS"/>
    <e v="#N/A"/>
    <s v="01.158.359/0001-54"/>
    <s v="1310 - 0000129127"/>
    <n v="3"/>
    <m/>
    <m/>
    <m/>
    <m/>
    <m/>
    <m/>
    <m/>
    <m/>
    <m/>
    <m/>
    <m/>
    <m/>
    <m/>
    <n v="134"/>
    <m/>
    <n v="78"/>
    <n v="113"/>
    <m/>
    <m/>
    <m/>
    <n v="32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4.000000000015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6.000000000015"/>
  </r>
  <r>
    <n v="33045062"/>
    <x v="7"/>
    <x v="72"/>
    <s v="CE JOSE MARIA DE BRITO BRASIL JAPAO"/>
    <e v="#N/A"/>
    <s v="01.276.461/0001-54"/>
    <s v="1310 - 0000129364"/>
    <n v="6"/>
    <m/>
    <m/>
    <m/>
    <m/>
    <m/>
    <m/>
    <m/>
    <m/>
    <m/>
    <m/>
    <m/>
    <m/>
    <m/>
    <n v="362"/>
    <m/>
    <n v="73"/>
    <m/>
    <m/>
    <m/>
    <m/>
    <n v="43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4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8.000000000015"/>
  </r>
  <r>
    <n v="33045070"/>
    <x v="7"/>
    <x v="72"/>
    <s v="CE PIRANEMA"/>
    <e v="#N/A"/>
    <s v="01.287.469/0001-16"/>
    <s v="1310 - 000014200P"/>
    <n v="5"/>
    <m/>
    <m/>
    <m/>
    <m/>
    <m/>
    <m/>
    <m/>
    <m/>
    <m/>
    <m/>
    <m/>
    <m/>
    <m/>
    <n v="146"/>
    <m/>
    <n v="31"/>
    <n v="16"/>
    <m/>
    <m/>
    <m/>
    <n v="193"/>
    <n v="302"/>
    <n v="302"/>
    <n v="302"/>
    <n v="302"/>
    <n v="302"/>
    <n v="302"/>
    <n v="302"/>
    <n v="302"/>
    <n v="302"/>
    <n v="302"/>
    <n v="302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4.000000000007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4.000000000007"/>
  </r>
  <r>
    <n v="33045089"/>
    <x v="7"/>
    <x v="72"/>
    <s v="CE SANDRA ROLDAN BARBOZA"/>
    <e v="#N/A"/>
    <s v="01.307.620/0001-30"/>
    <s v="1542 - 0000463124"/>
    <n v="6"/>
    <m/>
    <m/>
    <m/>
    <m/>
    <m/>
    <m/>
    <m/>
    <m/>
    <m/>
    <m/>
    <m/>
    <m/>
    <m/>
    <n v="214"/>
    <m/>
    <m/>
    <m/>
    <m/>
    <m/>
    <m/>
    <n v="21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52.8"/>
    <n v="3252.8"/>
    <n v="3252.8"/>
    <n v="3252.8"/>
    <n v="3252.8"/>
    <n v="3252.8"/>
    <n v="3252.8"/>
    <n v="3252.8"/>
    <n v="3252.8"/>
    <n v="3252.8"/>
    <n v="32527.999999999996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2"/>
  </r>
  <r>
    <n v="33045291"/>
    <x v="7"/>
    <x v="72"/>
    <s v="CIEP 368 JOAO CONCEICAO CANUTO"/>
    <e v="#N/A"/>
    <s v="01.916.209/0001-62"/>
    <s v="1542 - 0000462942"/>
    <n v="3"/>
    <m/>
    <m/>
    <m/>
    <m/>
    <m/>
    <m/>
    <m/>
    <m/>
    <m/>
    <m/>
    <m/>
    <m/>
    <m/>
    <n v="332"/>
    <m/>
    <n v="8"/>
    <m/>
    <m/>
    <m/>
    <m/>
    <n v="3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4.000000000007"/>
    <n v="5579.6"/>
    <n v="5579.6"/>
    <n v="5579.6"/>
    <n v="5579.6"/>
    <n v="5579.6"/>
    <n v="5579.6"/>
    <n v="5579.6"/>
    <n v="5579.6"/>
    <n v="5579.6"/>
    <n v="5579.6"/>
    <n v="55795.999999999993"/>
  </r>
  <r>
    <n v="33045437"/>
    <x v="7"/>
    <x v="73"/>
    <s v="CIEP 155 MARIA JOAQUINA DE OLIVEIRA"/>
    <e v="#N/A"/>
    <s v="01.268.508/0001-38"/>
    <s v="6650 - 0000000345"/>
    <n v="15"/>
    <m/>
    <m/>
    <m/>
    <m/>
    <m/>
    <m/>
    <m/>
    <m/>
    <m/>
    <m/>
    <m/>
    <m/>
    <m/>
    <n v="334"/>
    <m/>
    <n v="9"/>
    <n v="180"/>
    <m/>
    <m/>
    <m/>
    <n v="523"/>
    <n v="906"/>
    <n v="906"/>
    <n v="906"/>
    <n v="906"/>
    <n v="906"/>
    <n v="906"/>
    <n v="906"/>
    <n v="906"/>
    <n v="906"/>
    <n v="906"/>
    <n v="906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8.000000000015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8.000000000015"/>
  </r>
  <r>
    <n v="33045445"/>
    <x v="7"/>
    <x v="73"/>
    <s v="CIEP 156 DOUTOR ALBERTO SABIN"/>
    <e v="#N/A"/>
    <s v="01.311.568/0001-96"/>
    <s v="1310 - 0000129267"/>
    <n v="7"/>
    <m/>
    <m/>
    <m/>
    <m/>
    <m/>
    <m/>
    <m/>
    <m/>
    <m/>
    <m/>
    <m/>
    <m/>
    <m/>
    <n v="492"/>
    <m/>
    <n v="172"/>
    <m/>
    <m/>
    <m/>
    <m/>
    <n v="664"/>
    <n v="422.8"/>
    <n v="422.8"/>
    <n v="422.8"/>
    <n v="422.8"/>
    <n v="422.8"/>
    <n v="422.8"/>
    <n v="422.8"/>
    <n v="422.8"/>
    <n v="422.8"/>
    <n v="422.8"/>
    <n v="422.8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3.99999999997"/>
    <n v="15469.2"/>
    <n v="15469.2"/>
    <n v="15469.2"/>
    <n v="15469.2"/>
    <n v="15469.2"/>
    <n v="15469.2"/>
    <n v="15469.2"/>
    <n v="15469.2"/>
    <n v="15469.2"/>
    <n v="15469.2"/>
    <n v="154692"/>
  </r>
  <r>
    <n v="33045470"/>
    <x v="7"/>
    <x v="73"/>
    <s v="CE BARAO DE TEFE"/>
    <e v="#N/A"/>
    <s v="02.590.457/0001-29"/>
    <s v="2163 - 0000030163"/>
    <n v="10"/>
    <m/>
    <m/>
    <m/>
    <m/>
    <m/>
    <m/>
    <m/>
    <m/>
    <m/>
    <m/>
    <m/>
    <m/>
    <m/>
    <m/>
    <m/>
    <n v="276"/>
    <n v="265"/>
    <m/>
    <m/>
    <m/>
    <n v="541"/>
    <n v="604"/>
    <n v="604"/>
    <n v="604"/>
    <n v="604"/>
    <n v="604"/>
    <n v="604"/>
    <n v="604"/>
    <n v="604"/>
    <n v="604"/>
    <n v="604"/>
    <n v="604"/>
    <n v="16172"/>
    <n v="16172"/>
    <n v="16172"/>
    <n v="16172"/>
    <n v="16172"/>
    <n v="16172"/>
    <n v="16172"/>
    <n v="16172"/>
    <n v="16172"/>
    <n v="16172"/>
    <n v="161720"/>
    <n v="16776"/>
    <n v="16776"/>
    <n v="16776"/>
    <n v="16776"/>
    <n v="16776"/>
    <n v="16776"/>
    <n v="16776"/>
    <n v="16776"/>
    <n v="16776"/>
    <n v="16776"/>
    <n v="167760"/>
  </r>
  <r>
    <n v="33045496"/>
    <x v="7"/>
    <x v="73"/>
    <s v="CE PRESIDENTE DUTRA"/>
    <e v="#N/A"/>
    <s v="01.859.668/0001-51"/>
    <s v="6650 - 0000000531"/>
    <n v="4"/>
    <m/>
    <m/>
    <m/>
    <m/>
    <m/>
    <m/>
    <m/>
    <m/>
    <m/>
    <m/>
    <m/>
    <m/>
    <m/>
    <n v="255"/>
    <m/>
    <n v="182"/>
    <m/>
    <m/>
    <m/>
    <m/>
    <n v="437"/>
    <n v="241.6"/>
    <n v="241.6"/>
    <n v="241.6"/>
    <n v="241.6"/>
    <n v="241.6"/>
    <n v="241.6"/>
    <n v="241.6"/>
    <n v="241.6"/>
    <n v="241.6"/>
    <n v="241.6"/>
    <n v="241.6"/>
    <n v="11884"/>
    <n v="11884"/>
    <n v="11884"/>
    <n v="11884"/>
    <n v="11884"/>
    <n v="11884"/>
    <n v="11884"/>
    <n v="11884"/>
    <n v="11884"/>
    <n v="11884"/>
    <n v="118840"/>
    <n v="12125.6"/>
    <n v="12125.6"/>
    <n v="12125.6"/>
    <n v="12125.6"/>
    <n v="12125.6"/>
    <n v="12125.6"/>
    <n v="12125.6"/>
    <n v="12125.6"/>
    <n v="12125.6"/>
    <n v="12125.6"/>
    <n v="121256.00000000003"/>
  </r>
  <r>
    <n v="33045542"/>
    <x v="7"/>
    <x v="73"/>
    <s v="CE ALICE DE SOUZA BRUNO"/>
    <e v="#N/A"/>
    <s v="01.273.695/0001-48"/>
    <s v="6650 - 0000000353"/>
    <n v="0"/>
    <m/>
    <m/>
    <m/>
    <m/>
    <m/>
    <m/>
    <m/>
    <m/>
    <m/>
    <m/>
    <m/>
    <m/>
    <m/>
    <n v="102"/>
    <m/>
    <m/>
    <n v="41"/>
    <m/>
    <m/>
    <m/>
    <n v="143"/>
    <n v="0"/>
    <n v="0"/>
    <n v="0"/>
    <n v="0"/>
    <n v="0"/>
    <n v="0"/>
    <n v="0"/>
    <n v="0"/>
    <n v="0"/>
    <n v="0"/>
    <n v="0"/>
    <n v="2173.6"/>
    <n v="2173.6"/>
    <n v="2173.6"/>
    <n v="2173.6"/>
    <n v="2173.6"/>
    <n v="2173.6"/>
    <n v="2173.6"/>
    <n v="2173.6"/>
    <n v="2173.6"/>
    <n v="2173.6"/>
    <n v="21735.999999999996"/>
    <n v="2173.6"/>
    <n v="2173.6"/>
    <n v="2173.6"/>
    <n v="2173.6"/>
    <n v="2173.6"/>
    <n v="2173.6"/>
    <n v="2173.6"/>
    <n v="2173.6"/>
    <n v="2173.6"/>
    <n v="2173.6"/>
    <n v="21735.999999999996"/>
  </r>
  <r>
    <n v="33045550"/>
    <x v="7"/>
    <x v="73"/>
    <s v="CE ALVARINA DE CARVALHO JANOTTI"/>
    <e v="#N/A"/>
    <s v="01.225.936/0001-83"/>
    <s v="6650 - 0000000191"/>
    <n v="1"/>
    <m/>
    <m/>
    <m/>
    <m/>
    <m/>
    <m/>
    <m/>
    <m/>
    <m/>
    <m/>
    <m/>
    <m/>
    <m/>
    <n v="83"/>
    <m/>
    <m/>
    <n v="87"/>
    <m/>
    <m/>
    <m/>
    <n v="170"/>
    <n v="60.4"/>
    <n v="60.4"/>
    <n v="60.4"/>
    <n v="60.4"/>
    <n v="60.4"/>
    <n v="60.4"/>
    <n v="60.4"/>
    <n v="60.4"/>
    <n v="60.4"/>
    <n v="60.4"/>
    <n v="60.4"/>
    <n v="2584"/>
    <n v="2584"/>
    <n v="2584"/>
    <n v="2584"/>
    <n v="2584"/>
    <n v="2584"/>
    <n v="2584"/>
    <n v="2584"/>
    <n v="2584"/>
    <n v="2584"/>
    <n v="25840"/>
    <n v="2644.4"/>
    <n v="2644.4"/>
    <n v="2644.4"/>
    <n v="2644.4"/>
    <n v="2644.4"/>
    <n v="2644.4"/>
    <n v="2644.4"/>
    <n v="2644.4"/>
    <n v="2644.4"/>
    <n v="2644.4"/>
    <n v="26444.000000000004"/>
  </r>
  <r>
    <n v="33045569"/>
    <x v="7"/>
    <x v="73"/>
    <s v="CE PROFESSOR ROBERTO LYRA"/>
    <e v="#N/A"/>
    <s v="01.471.783/0001-54"/>
    <s v="1542 - 0000463310"/>
    <n v="9"/>
    <m/>
    <m/>
    <m/>
    <m/>
    <m/>
    <m/>
    <m/>
    <m/>
    <m/>
    <m/>
    <m/>
    <m/>
    <m/>
    <n v="390"/>
    <m/>
    <m/>
    <m/>
    <m/>
    <m/>
    <m/>
    <n v="390"/>
    <n v="543.6"/>
    <n v="543.6"/>
    <n v="543.6"/>
    <n v="543.6"/>
    <n v="543.6"/>
    <n v="543.6"/>
    <n v="543.6"/>
    <n v="543.6"/>
    <n v="543.6"/>
    <n v="543.6"/>
    <n v="543.6"/>
    <n v="5928"/>
    <n v="5928"/>
    <n v="5928"/>
    <n v="5928"/>
    <n v="5928"/>
    <n v="5928"/>
    <n v="5928"/>
    <n v="5928"/>
    <n v="5928"/>
    <n v="5928"/>
    <n v="59280"/>
    <n v="6471.6"/>
    <n v="6471.6"/>
    <n v="6471.6"/>
    <n v="6471.6"/>
    <n v="6471.6"/>
    <n v="6471.6"/>
    <n v="6471.6"/>
    <n v="6471.6"/>
    <n v="6471.6"/>
    <n v="6471.6"/>
    <n v="64715.999999999993"/>
  </r>
  <r>
    <n v="33045577"/>
    <x v="7"/>
    <x v="73"/>
    <s v="CE PROFESSOR WALDEMAR RAYTHE"/>
    <e v="#N/A"/>
    <s v="01.255.854/0001-81"/>
    <s v="6650 - 0000000361"/>
    <n v="2"/>
    <m/>
    <m/>
    <m/>
    <m/>
    <m/>
    <m/>
    <m/>
    <m/>
    <m/>
    <m/>
    <m/>
    <m/>
    <m/>
    <n v="194"/>
    <m/>
    <m/>
    <m/>
    <m/>
    <m/>
    <m/>
    <n v="194"/>
    <n v="120.8"/>
    <n v="120.8"/>
    <n v="120.8"/>
    <n v="120.8"/>
    <n v="120.8"/>
    <n v="120.8"/>
    <n v="120.8"/>
    <n v="120.8"/>
    <n v="120.8"/>
    <n v="120.8"/>
    <n v="120.8"/>
    <n v="2948.8"/>
    <n v="2948.8"/>
    <n v="2948.8"/>
    <n v="2948.8"/>
    <n v="2948.8"/>
    <n v="2948.8"/>
    <n v="2948.8"/>
    <n v="2948.8"/>
    <n v="2948.8"/>
    <n v="2948.8"/>
    <n v="29487.999999999996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6"/>
  </r>
  <r>
    <n v="33045844"/>
    <x v="6"/>
    <x v="74"/>
    <s v="CE JOAO PAULO II"/>
    <e v="#N/A"/>
    <s v="00.618.483/0001-92"/>
    <s v="0886 - 0000088404"/>
    <n v="13"/>
    <m/>
    <m/>
    <m/>
    <m/>
    <m/>
    <m/>
    <m/>
    <m/>
    <m/>
    <m/>
    <m/>
    <m/>
    <m/>
    <n v="506"/>
    <m/>
    <n v="207"/>
    <m/>
    <m/>
    <m/>
    <m/>
    <n v="71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6799.2"/>
    <n v="16799.2"/>
    <n v="16799.2"/>
    <n v="16799.2"/>
    <n v="16799.2"/>
    <n v="16799.2"/>
    <n v="16799.2"/>
    <n v="16799.2"/>
    <n v="16799.2"/>
    <n v="16799.2"/>
    <n v="167992.00000000003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3.99999999997"/>
  </r>
  <r>
    <n v="33046174"/>
    <x v="6"/>
    <x v="74"/>
    <s v="CE MONTEBELLO BONDIM"/>
    <e v="#N/A"/>
    <s v="00.753.687/0001-36"/>
    <s v="0886 - 0000088412"/>
    <n v="8"/>
    <m/>
    <m/>
    <m/>
    <m/>
    <m/>
    <m/>
    <m/>
    <m/>
    <m/>
    <m/>
    <m/>
    <m/>
    <m/>
    <n v="341"/>
    <m/>
    <m/>
    <n v="119"/>
    <m/>
    <m/>
    <m/>
    <n v="460"/>
    <n v="483.2"/>
    <n v="483.2"/>
    <n v="483.2"/>
    <n v="483.2"/>
    <n v="483.2"/>
    <n v="483.2"/>
    <n v="483.2"/>
    <n v="483.2"/>
    <n v="483.2"/>
    <n v="483.2"/>
    <n v="483.2"/>
    <n v="6992"/>
    <n v="6992"/>
    <n v="6992"/>
    <n v="6992"/>
    <n v="6992"/>
    <n v="6992"/>
    <n v="6992"/>
    <n v="6992"/>
    <n v="6992"/>
    <n v="6992"/>
    <n v="69920"/>
    <n v="7475.2"/>
    <n v="7475.2"/>
    <n v="7475.2"/>
    <n v="7475.2"/>
    <n v="7475.2"/>
    <n v="7475.2"/>
    <n v="7475.2"/>
    <n v="7475.2"/>
    <n v="7475.2"/>
    <n v="7475.2"/>
    <n v="74751.999999999985"/>
  </r>
  <r>
    <n v="33046247"/>
    <x v="8"/>
    <x v="75"/>
    <s v="CE GUSTAVO BARROSO"/>
    <e v="#N/A"/>
    <s v="00.923.806/0001-51"/>
    <s v="1207 - 0000029599"/>
    <n v="11"/>
    <m/>
    <m/>
    <m/>
    <m/>
    <n v="292"/>
    <m/>
    <m/>
    <m/>
    <m/>
    <m/>
    <m/>
    <m/>
    <m/>
    <n v="284"/>
    <m/>
    <m/>
    <m/>
    <m/>
    <m/>
    <m/>
    <n v="576"/>
    <n v="5102.8"/>
    <n v="5102.8"/>
    <n v="5102.8"/>
    <n v="5102.8"/>
    <n v="5102.8"/>
    <n v="5102.8"/>
    <n v="5102.8"/>
    <n v="5102.8"/>
    <n v="5102.8"/>
    <n v="5102.8"/>
    <n v="5102.8"/>
    <n v="4316.8"/>
    <n v="4316.8"/>
    <n v="4316.8"/>
    <n v="4316.8"/>
    <n v="4316.8"/>
    <n v="4316.8"/>
    <n v="4316.8"/>
    <n v="4316.8"/>
    <n v="4316.8"/>
    <n v="4316.8"/>
    <n v="43168.000000000007"/>
    <n v="9419.6"/>
    <n v="9419.6"/>
    <n v="9419.6"/>
    <n v="9419.6"/>
    <n v="9419.6"/>
    <n v="9419.6"/>
    <n v="9419.6"/>
    <n v="9419.6"/>
    <n v="9419.6"/>
    <n v="9419.6"/>
    <n v="94196.000000000015"/>
  </r>
  <r>
    <n v="33046263"/>
    <x v="8"/>
    <x v="75"/>
    <s v="CAIC 1003 DONA DARCY VARGAS"/>
    <e v="#N/A"/>
    <s v="01.097.482/0001-02"/>
    <s v="1207 - 0000029580"/>
    <n v="10"/>
    <m/>
    <m/>
    <m/>
    <m/>
    <n v="314"/>
    <m/>
    <m/>
    <m/>
    <m/>
    <m/>
    <m/>
    <m/>
    <m/>
    <n v="245"/>
    <m/>
    <m/>
    <m/>
    <m/>
    <m/>
    <m/>
    <n v="559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3724"/>
    <n v="3724"/>
    <n v="3724"/>
    <n v="3724"/>
    <n v="3724"/>
    <n v="3724"/>
    <n v="3724"/>
    <n v="3724"/>
    <n v="3724"/>
    <n v="3724"/>
    <n v="37240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8.000000000015"/>
  </r>
  <r>
    <n v="33046514"/>
    <x v="8"/>
    <x v="75"/>
    <s v="CIEP 178 JOAO SALDANHA"/>
    <e v="#N/A"/>
    <s v="00.947.179/0001-99"/>
    <s v="2079 - 0000424838"/>
    <n v="13"/>
    <m/>
    <m/>
    <m/>
    <m/>
    <n v="348"/>
    <m/>
    <n v="42"/>
    <m/>
    <m/>
    <m/>
    <m/>
    <m/>
    <m/>
    <n v="139"/>
    <m/>
    <n v="88"/>
    <m/>
    <m/>
    <m/>
    <m/>
    <n v="617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5984.8"/>
    <n v="5984.8"/>
    <n v="5984.8"/>
    <n v="5984.8"/>
    <n v="5984.8"/>
    <n v="5984.8"/>
    <n v="5984.8"/>
    <n v="5984.8"/>
    <n v="5984.8"/>
    <n v="5984.8"/>
    <n v="59848.000000000015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6.00000000003"/>
  </r>
  <r>
    <n v="33046522"/>
    <x v="8"/>
    <x v="75"/>
    <s v="CIEP 314 GALILEU GALILEI"/>
    <e v="#N/A"/>
    <s v="01.262.313/0001-80"/>
    <s v="2079 - 0000424897"/>
    <n v="11"/>
    <m/>
    <m/>
    <m/>
    <m/>
    <n v="159"/>
    <m/>
    <m/>
    <m/>
    <m/>
    <m/>
    <m/>
    <m/>
    <m/>
    <n v="186"/>
    <m/>
    <n v="10"/>
    <m/>
    <m/>
    <m/>
    <m/>
    <n v="355"/>
    <n v="3081.2"/>
    <n v="3081.2"/>
    <n v="3081.2"/>
    <n v="3081.2"/>
    <n v="3081.2"/>
    <n v="3081.2"/>
    <n v="3081.2"/>
    <n v="3081.2"/>
    <n v="3081.2"/>
    <n v="3081.2"/>
    <n v="3081.2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2.000000000004"/>
    <n v="6348.4"/>
    <n v="6348.4"/>
    <n v="6348.4"/>
    <n v="6348.4"/>
    <n v="6348.4"/>
    <n v="6348.4"/>
    <n v="6348.4"/>
    <n v="6348.4"/>
    <n v="6348.4"/>
    <n v="6348.4"/>
    <n v="63484.000000000007"/>
  </r>
  <r>
    <n v="33046530"/>
    <x v="8"/>
    <x v="75"/>
    <s v="CIEP 316 GENERAL LADARIO PEREIRA TELLES"/>
    <e v="#N/A"/>
    <s v="00.804.883/0001-92"/>
    <s v="2079 - 0000424889"/>
    <n v="23"/>
    <m/>
    <m/>
    <m/>
    <m/>
    <n v="566"/>
    <m/>
    <m/>
    <m/>
    <m/>
    <m/>
    <m/>
    <m/>
    <m/>
    <n v="498"/>
    <m/>
    <n v="90"/>
    <m/>
    <m/>
    <m/>
    <m/>
    <n v="1154"/>
    <n v="9992.4"/>
    <n v="9992.4"/>
    <n v="9992.4"/>
    <n v="9992.4"/>
    <n v="9992.4"/>
    <n v="9992.4"/>
    <n v="9992.4"/>
    <n v="9992.4"/>
    <n v="9992.4"/>
    <n v="9992.4"/>
    <n v="9992.4"/>
    <n v="11529.6"/>
    <n v="11529.6"/>
    <n v="11529.6"/>
    <n v="11529.6"/>
    <n v="11529.6"/>
    <n v="11529.6"/>
    <n v="11529.6"/>
    <n v="11529.6"/>
    <n v="11529.6"/>
    <n v="11529.6"/>
    <n v="115296.00000000003"/>
    <n v="21522"/>
    <n v="21522"/>
    <n v="21522"/>
    <n v="21522"/>
    <n v="21522"/>
    <n v="21522"/>
    <n v="21522"/>
    <n v="21522"/>
    <n v="21522"/>
    <n v="21522"/>
    <n v="215220"/>
  </r>
  <r>
    <n v="33046549"/>
    <x v="9"/>
    <x v="76"/>
    <s v="CIEP 351 MINISTRO SALGADO FILHO"/>
    <e v="#N/A"/>
    <s v="01.223.062/0001-25"/>
    <s v="0933 - 0000045772"/>
    <n v="12"/>
    <m/>
    <m/>
    <m/>
    <m/>
    <n v="465"/>
    <m/>
    <m/>
    <m/>
    <m/>
    <m/>
    <m/>
    <m/>
    <m/>
    <n v="273"/>
    <m/>
    <n v="10"/>
    <m/>
    <m/>
    <m/>
    <m/>
    <n v="748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5.999999999993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3.99999999996"/>
  </r>
  <r>
    <n v="33046565"/>
    <x v="8"/>
    <x v="75"/>
    <s v="CIEP 375 WILSON GREY"/>
    <e v="#N/A"/>
    <s v="00.956.294/0001-20"/>
    <s v="1207 - 0000029700"/>
    <n v="20"/>
    <m/>
    <m/>
    <m/>
    <m/>
    <n v="421"/>
    <m/>
    <n v="101"/>
    <m/>
    <m/>
    <m/>
    <m/>
    <m/>
    <m/>
    <n v="323"/>
    <m/>
    <m/>
    <n v="264"/>
    <m/>
    <m/>
    <m/>
    <n v="110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8922.4"/>
    <n v="8922.4"/>
    <n v="8922.4"/>
    <n v="8922.4"/>
    <n v="8922.4"/>
    <n v="8922.4"/>
    <n v="8922.4"/>
    <n v="8922.4"/>
    <n v="8922.4"/>
    <n v="8922.4"/>
    <n v="89223.999999999985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6.00000000003"/>
  </r>
  <r>
    <n v="33046573"/>
    <x v="8"/>
    <x v="75"/>
    <s v="CIEP 376 CLAUDIO COUTINHO"/>
    <e v="#N/A"/>
    <s v="01.273.999/0001-05"/>
    <s v="1207 - 0000029742"/>
    <n v="17"/>
    <m/>
    <m/>
    <m/>
    <m/>
    <n v="341"/>
    <m/>
    <m/>
    <m/>
    <m/>
    <m/>
    <m/>
    <m/>
    <m/>
    <n v="150"/>
    <m/>
    <n v="48"/>
    <m/>
    <m/>
    <m/>
    <m/>
    <n v="539"/>
    <n v="6210"/>
    <n v="6210"/>
    <n v="6210"/>
    <n v="6210"/>
    <n v="6210"/>
    <n v="6210"/>
    <n v="6210"/>
    <n v="6210"/>
    <n v="6210"/>
    <n v="6210"/>
    <n v="6210"/>
    <n v="4392"/>
    <n v="4392"/>
    <n v="4392"/>
    <n v="4392"/>
    <n v="4392"/>
    <n v="4392"/>
    <n v="4392"/>
    <n v="4392"/>
    <n v="4392"/>
    <n v="4392"/>
    <n v="43920"/>
    <n v="10602"/>
    <n v="10602"/>
    <n v="10602"/>
    <n v="10602"/>
    <n v="10602"/>
    <n v="10602"/>
    <n v="10602"/>
    <n v="10602"/>
    <n v="10602"/>
    <n v="10602"/>
    <n v="106020"/>
  </r>
  <r>
    <n v="33046581"/>
    <x v="8"/>
    <x v="75"/>
    <s v="CIEP 377 CARMEM DA SILVA"/>
    <e v="#N/A"/>
    <s v="01.155.840/0001-96"/>
    <s v="2079 - 0000424641"/>
    <n v="1"/>
    <m/>
    <m/>
    <m/>
    <m/>
    <n v="230"/>
    <m/>
    <m/>
    <m/>
    <m/>
    <m/>
    <m/>
    <m/>
    <m/>
    <m/>
    <m/>
    <n v="87"/>
    <n v="97"/>
    <m/>
    <m/>
    <m/>
    <n v="414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5302.4"/>
    <n v="5302.4"/>
    <n v="5302.4"/>
    <n v="5302.4"/>
    <n v="5302.4"/>
    <n v="5302.4"/>
    <n v="5302.4"/>
    <n v="5302.4"/>
    <n v="5302.4"/>
    <n v="5302.4"/>
    <n v="53024.000000000007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8.000000000015"/>
  </r>
  <r>
    <n v="33046603"/>
    <x v="8"/>
    <x v="75"/>
    <s v="CIEP 037 ERNESTO GUEVARA"/>
    <e v="#N/A"/>
    <s v="01.216.330/0001-81"/>
    <s v="2079 - 0000424609"/>
    <n v="12"/>
    <m/>
    <m/>
    <m/>
    <m/>
    <n v="222"/>
    <m/>
    <n v="70"/>
    <m/>
    <m/>
    <m/>
    <m/>
    <m/>
    <m/>
    <n v="126"/>
    <m/>
    <n v="73"/>
    <n v="185"/>
    <m/>
    <m/>
    <m/>
    <n v="676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1.999999999985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3.99999999997"/>
  </r>
  <r>
    <n v="33046620"/>
    <x v="8"/>
    <x v="75"/>
    <s v="CIEP 374 AUGUSTO RODRIGUES"/>
    <e v="#N/A"/>
    <s v="00.830.509/0001-61"/>
    <s v="1207 - 0000029637"/>
    <n v="3"/>
    <m/>
    <m/>
    <m/>
    <m/>
    <n v="112"/>
    <m/>
    <m/>
    <m/>
    <m/>
    <m/>
    <m/>
    <m/>
    <m/>
    <n v="146"/>
    <m/>
    <m/>
    <n v="95"/>
    <m/>
    <m/>
    <m/>
    <n v="353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2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8.000000000022"/>
  </r>
  <r>
    <n v="33046646"/>
    <x v="8"/>
    <x v="75"/>
    <s v="CIEP 197 MINISTRO MARCOS DE BARROS FREIRE"/>
    <e v="#N/A"/>
    <s v="01.212.279/0001-30"/>
    <s v="1207 - 0000029661"/>
    <n v="10"/>
    <m/>
    <m/>
    <m/>
    <m/>
    <n v="242"/>
    <m/>
    <m/>
    <m/>
    <m/>
    <m/>
    <m/>
    <m/>
    <m/>
    <n v="130"/>
    <m/>
    <n v="21"/>
    <m/>
    <m/>
    <m/>
    <m/>
    <n v="393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2900"/>
    <n v="2900"/>
    <n v="2900"/>
    <n v="2900"/>
    <n v="2900"/>
    <n v="2900"/>
    <n v="2900"/>
    <n v="2900"/>
    <n v="2900"/>
    <n v="2900"/>
    <n v="29000"/>
    <n v="7182.4"/>
    <n v="7182.4"/>
    <n v="7182.4"/>
    <n v="7182.4"/>
    <n v="7182.4"/>
    <n v="7182.4"/>
    <n v="7182.4"/>
    <n v="7182.4"/>
    <n v="7182.4"/>
    <n v="7182.4"/>
    <n v="71824"/>
  </r>
  <r>
    <n v="33046654"/>
    <x v="8"/>
    <x v="75"/>
    <s v="CIEP 112 MONSENHOR SOLANO DANTAS MENEZES"/>
    <e v="#N/A"/>
    <s v="01.142.841/0001-04"/>
    <s v="1207 - 0000033677"/>
    <n v="28"/>
    <m/>
    <m/>
    <m/>
    <m/>
    <n v="470"/>
    <m/>
    <m/>
    <m/>
    <m/>
    <m/>
    <m/>
    <m/>
    <m/>
    <n v="586"/>
    <m/>
    <m/>
    <m/>
    <m/>
    <m/>
    <m/>
    <n v="1056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3.99999999997"/>
  </r>
  <r>
    <n v="33046662"/>
    <x v="8"/>
    <x v="75"/>
    <s v="CIEP 116 VILA MAIA"/>
    <e v="#N/A"/>
    <s v="00.882.285/0001-31"/>
    <s v="1207 - 0000033669"/>
    <n v="4"/>
    <m/>
    <m/>
    <m/>
    <m/>
    <n v="219"/>
    <m/>
    <n v="46"/>
    <m/>
    <m/>
    <m/>
    <m/>
    <m/>
    <m/>
    <n v="135"/>
    <m/>
    <n v="82"/>
    <m/>
    <m/>
    <m/>
    <m/>
    <n v="482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660"/>
    <n v="5660"/>
    <n v="5660"/>
    <n v="5660"/>
    <n v="5660"/>
    <n v="5660"/>
    <n v="5660"/>
    <n v="5660"/>
    <n v="5660"/>
    <n v="5660"/>
    <n v="56600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4"/>
  </r>
  <r>
    <n v="33046743"/>
    <x v="8"/>
    <x v="75"/>
    <s v="CE ALICE PACCINI GELIO"/>
    <e v="#N/A"/>
    <s v="00.969.669/0001-96"/>
    <s v="2284 - 0000029807"/>
    <n v="10"/>
    <m/>
    <m/>
    <m/>
    <m/>
    <n v="474"/>
    <m/>
    <m/>
    <m/>
    <m/>
    <m/>
    <m/>
    <m/>
    <m/>
    <n v="306"/>
    <m/>
    <m/>
    <m/>
    <m/>
    <m/>
    <m/>
    <n v="780"/>
    <n v="7808.8"/>
    <n v="7808.8"/>
    <n v="7808.8"/>
    <n v="7808.8"/>
    <n v="7808.8"/>
    <n v="7808.8"/>
    <n v="7808.8"/>
    <n v="7808.8"/>
    <n v="7808.8"/>
    <n v="7808.8"/>
    <n v="7808.8"/>
    <n v="4651.2"/>
    <n v="4651.2"/>
    <n v="4651.2"/>
    <n v="4651.2"/>
    <n v="4651.2"/>
    <n v="4651.2"/>
    <n v="4651.2"/>
    <n v="4651.2"/>
    <n v="4651.2"/>
    <n v="4651.2"/>
    <n v="46511.999999999993"/>
    <n v="12460"/>
    <n v="12460"/>
    <n v="12460"/>
    <n v="12460"/>
    <n v="12460"/>
    <n v="12460"/>
    <n v="12460"/>
    <n v="12460"/>
    <n v="12460"/>
    <n v="12460"/>
    <n v="124600"/>
  </r>
  <r>
    <n v="33046751"/>
    <x v="8"/>
    <x v="75"/>
    <s v="CE BAIRRO NOVA AURORA"/>
    <e v="#N/A"/>
    <s v="00.738.349/0001-25"/>
    <s v="1207 - 0000029572"/>
    <n v="16"/>
    <m/>
    <m/>
    <m/>
    <m/>
    <n v="500"/>
    <m/>
    <m/>
    <m/>
    <m/>
    <m/>
    <m/>
    <m/>
    <m/>
    <n v="343"/>
    <m/>
    <m/>
    <m/>
    <m/>
    <m/>
    <m/>
    <n v="843"/>
    <n v="8566.4"/>
    <n v="8566.4"/>
    <n v="8566.4"/>
    <n v="8566.4"/>
    <n v="8566.4"/>
    <n v="8566.4"/>
    <n v="8566.4"/>
    <n v="8566.4"/>
    <n v="8566.4"/>
    <n v="8566.4"/>
    <n v="8566.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5.999999999993"/>
    <n v="13780"/>
    <n v="13780"/>
    <n v="13780"/>
    <n v="13780"/>
    <n v="13780"/>
    <n v="13780"/>
    <n v="13780"/>
    <n v="13780"/>
    <n v="13780"/>
    <n v="13780"/>
    <n v="137800"/>
  </r>
  <r>
    <n v="33046778"/>
    <x v="8"/>
    <x v="75"/>
    <s v="CE JARDIM GLAUCIA"/>
    <e v="#N/A"/>
    <s v="00.673.619/0001-67"/>
    <s v="2051 - 0000314412"/>
    <n v="16"/>
    <m/>
    <m/>
    <m/>
    <m/>
    <n v="336"/>
    <m/>
    <m/>
    <m/>
    <m/>
    <m/>
    <m/>
    <m/>
    <m/>
    <n v="313"/>
    <m/>
    <m/>
    <m/>
    <m/>
    <m/>
    <m/>
    <n v="649"/>
    <n v="6073.6"/>
    <n v="6073.6"/>
    <n v="6073.6"/>
    <n v="6073.6"/>
    <n v="6073.6"/>
    <n v="6073.6"/>
    <n v="6073.6"/>
    <n v="6073.6"/>
    <n v="6073.6"/>
    <n v="6073.6"/>
    <n v="6073.6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5.999999999993"/>
    <n v="10831.2"/>
    <n v="10831.2"/>
    <n v="10831.2"/>
    <n v="10831.2"/>
    <n v="10831.2"/>
    <n v="10831.2"/>
    <n v="10831.2"/>
    <n v="10831.2"/>
    <n v="10831.2"/>
    <n v="10831.2"/>
    <n v="108311.99999999999"/>
  </r>
  <r>
    <n v="33046786"/>
    <x v="8"/>
    <x v="75"/>
    <s v="CE PRESIDENTE KENNEDY"/>
    <e v="#N/A"/>
    <s v="00.663.192/0001-16"/>
    <s v="1207 - 0000029645"/>
    <n v="22"/>
    <m/>
    <m/>
    <m/>
    <m/>
    <m/>
    <m/>
    <m/>
    <m/>
    <m/>
    <m/>
    <m/>
    <m/>
    <m/>
    <n v="188"/>
    <m/>
    <n v="488"/>
    <m/>
    <m/>
    <m/>
    <n v="175"/>
    <n v="851"/>
    <n v="1328.8"/>
    <n v="1328.8"/>
    <n v="1328.8"/>
    <n v="1328.8"/>
    <n v="1328.8"/>
    <n v="1328.8"/>
    <n v="1328.8"/>
    <n v="1328.8"/>
    <n v="1328.8"/>
    <n v="1328.8"/>
    <n v="1328.8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6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4"/>
  </r>
  <r>
    <n v="33046794"/>
    <x v="8"/>
    <x v="75"/>
    <s v="CE RICARDA LEON"/>
    <e v="#N/A"/>
    <s v="01.101.789/0001-30"/>
    <s v="2079 - 0000424900"/>
    <n v="15"/>
    <m/>
    <m/>
    <m/>
    <m/>
    <n v="487"/>
    <m/>
    <m/>
    <m/>
    <m/>
    <m/>
    <m/>
    <m/>
    <m/>
    <n v="368"/>
    <m/>
    <m/>
    <m/>
    <m/>
    <m/>
    <m/>
    <n v="855"/>
    <n v="8308.4"/>
    <n v="8308.4"/>
    <n v="8308.4"/>
    <n v="8308.4"/>
    <n v="8308.4"/>
    <n v="8308.4"/>
    <n v="8308.4"/>
    <n v="8308.4"/>
    <n v="8308.4"/>
    <n v="8308.4"/>
    <n v="8308.4"/>
    <n v="5593.6"/>
    <n v="5593.6"/>
    <n v="5593.6"/>
    <n v="5593.6"/>
    <n v="5593.6"/>
    <n v="5593.6"/>
    <n v="5593.6"/>
    <n v="5593.6"/>
    <n v="5593.6"/>
    <n v="5593.6"/>
    <n v="55935.999999999993"/>
    <n v="13902"/>
    <n v="13902"/>
    <n v="13902"/>
    <n v="13902"/>
    <n v="13902"/>
    <n v="13902"/>
    <n v="13902"/>
    <n v="13902"/>
    <n v="13902"/>
    <n v="13902"/>
    <n v="139020"/>
  </r>
  <r>
    <n v="33046808"/>
    <x v="8"/>
    <x v="75"/>
    <s v="CE SARGENTO WOLFF"/>
    <e v="#N/A"/>
    <s v="00.770.711/0001-45"/>
    <s v="2284 - 0000029394"/>
    <n v="8"/>
    <m/>
    <m/>
    <m/>
    <m/>
    <m/>
    <m/>
    <m/>
    <m/>
    <m/>
    <m/>
    <m/>
    <m/>
    <m/>
    <n v="825"/>
    <m/>
    <m/>
    <m/>
    <m/>
    <m/>
    <m/>
    <n v="825"/>
    <n v="483.2"/>
    <n v="483.2"/>
    <n v="483.2"/>
    <n v="483.2"/>
    <n v="483.2"/>
    <n v="483.2"/>
    <n v="483.2"/>
    <n v="483.2"/>
    <n v="483.2"/>
    <n v="483.2"/>
    <n v="483.2"/>
    <n v="12540"/>
    <n v="12540"/>
    <n v="12540"/>
    <n v="12540"/>
    <n v="12540"/>
    <n v="12540"/>
    <n v="12540"/>
    <n v="12540"/>
    <n v="12540"/>
    <n v="12540"/>
    <n v="125400"/>
    <n v="13023.2"/>
    <n v="13023.2"/>
    <n v="13023.2"/>
    <n v="13023.2"/>
    <n v="13023.2"/>
    <n v="13023.2"/>
    <n v="13023.2"/>
    <n v="13023.2"/>
    <n v="13023.2"/>
    <n v="13023.2"/>
    <n v="130231.99999999999"/>
  </r>
  <r>
    <n v="33046816"/>
    <x v="8"/>
    <x v="75"/>
    <s v="CE PROFESSOR ANDRE CAVALCANTE DE CARVALHO"/>
    <e v="#N/A"/>
    <s v="00.768.262/0001-09"/>
    <s v="2079 - 0000424803"/>
    <n v="13"/>
    <m/>
    <m/>
    <m/>
    <m/>
    <m/>
    <m/>
    <m/>
    <m/>
    <m/>
    <m/>
    <m/>
    <m/>
    <m/>
    <n v="628"/>
    <m/>
    <m/>
    <m/>
    <m/>
    <m/>
    <m/>
    <n v="628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9545.6"/>
    <n v="9545.6"/>
    <n v="9545.6"/>
    <n v="9545.6"/>
    <n v="9545.6"/>
    <n v="9545.6"/>
    <n v="9545.6"/>
    <n v="9545.6"/>
    <n v="9545.6"/>
    <n v="9545.6"/>
    <n v="95456.000000000015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8.00000000001"/>
  </r>
  <r>
    <n v="33046824"/>
    <x v="8"/>
    <x v="75"/>
    <s v="CE TENENTE OTAVIO PINHEIRO BRASILRUSSIA"/>
    <e v="#N/A"/>
    <s v="01.155.838/0001-17"/>
    <s v="1207 - 0000029670"/>
    <n v="3"/>
    <m/>
    <m/>
    <m/>
    <m/>
    <m/>
    <m/>
    <m/>
    <m/>
    <m/>
    <m/>
    <m/>
    <m/>
    <m/>
    <n v="204"/>
    <m/>
    <n v="53"/>
    <n v="121"/>
    <m/>
    <m/>
    <n v="57"/>
    <n v="4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4"/>
    <n v="8319.6"/>
    <n v="8319.6"/>
    <n v="8319.6"/>
    <n v="8319.6"/>
    <n v="8319.6"/>
    <n v="8319.6"/>
    <n v="8319.6"/>
    <n v="8319.6"/>
    <n v="8319.6"/>
    <n v="8319.6"/>
    <n v="83196.000000000015"/>
  </r>
  <r>
    <n v="33046867"/>
    <x v="8"/>
    <x v="75"/>
    <s v="CE BOM PASTOR"/>
    <e v="#N/A"/>
    <s v="01.270.830/0001-00"/>
    <s v="2079 - 0000425303"/>
    <n v="13"/>
    <m/>
    <m/>
    <m/>
    <m/>
    <n v="283"/>
    <m/>
    <m/>
    <m/>
    <m/>
    <m/>
    <m/>
    <m/>
    <m/>
    <n v="102"/>
    <m/>
    <n v="55"/>
    <m/>
    <m/>
    <m/>
    <m/>
    <n v="440"/>
    <n v="5086.8"/>
    <n v="5086.8"/>
    <n v="5086.8"/>
    <n v="5086.8"/>
    <n v="5086.8"/>
    <n v="5086.8"/>
    <n v="5086.8"/>
    <n v="5086.8"/>
    <n v="5086.8"/>
    <n v="5086.8"/>
    <n v="5086.8"/>
    <n v="3970.4"/>
    <n v="3970.4"/>
    <n v="3970.4"/>
    <n v="3970.4"/>
    <n v="3970.4"/>
    <n v="3970.4"/>
    <n v="3970.4"/>
    <n v="3970.4"/>
    <n v="3970.4"/>
    <n v="3970.4"/>
    <n v="39704.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1.999999999985"/>
  </r>
  <r>
    <n v="33047243"/>
    <x v="8"/>
    <x v="75"/>
    <s v="CE BAIRRO JARDIM AMERICA"/>
    <e v="#N/A"/>
    <s v="00.768.250/0001-76"/>
    <s v="1207 - 0000029602"/>
    <n v="20"/>
    <m/>
    <m/>
    <m/>
    <m/>
    <n v="317"/>
    <m/>
    <m/>
    <m/>
    <m/>
    <m/>
    <m/>
    <m/>
    <m/>
    <n v="442"/>
    <m/>
    <m/>
    <m/>
    <m/>
    <m/>
    <m/>
    <n v="759"/>
    <n v="6026.4"/>
    <n v="6026.4"/>
    <n v="6026.4"/>
    <n v="6026.4"/>
    <n v="6026.4"/>
    <n v="6026.4"/>
    <n v="6026.4"/>
    <n v="6026.4"/>
    <n v="6026.4"/>
    <n v="6026.4"/>
    <n v="6026.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12744.8"/>
    <n v="12744.8"/>
    <n v="12744.8"/>
    <n v="12744.8"/>
    <n v="12744.8"/>
    <n v="12744.8"/>
    <n v="12744.8"/>
    <n v="12744.8"/>
    <n v="12744.8"/>
    <n v="12744.8"/>
    <n v="127448.00000000001"/>
  </r>
  <r>
    <n v="33047251"/>
    <x v="8"/>
    <x v="75"/>
    <s v="EE CASTRO ALVES"/>
    <e v="#N/A"/>
    <s v="01.082.092/0001-69"/>
    <s v="2079 - 0000424978"/>
    <n v="4"/>
    <m/>
    <m/>
    <m/>
    <m/>
    <n v="267"/>
    <m/>
    <m/>
    <m/>
    <m/>
    <m/>
    <m/>
    <m/>
    <m/>
    <m/>
    <m/>
    <m/>
    <m/>
    <m/>
    <m/>
    <m/>
    <n v="267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0"/>
    <n v="0"/>
    <n v="0"/>
    <n v="0"/>
    <n v="0"/>
    <n v="0"/>
    <n v="0"/>
    <n v="0"/>
    <n v="0"/>
    <n v="0"/>
    <n v="0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0.000000000007"/>
  </r>
  <r>
    <n v="33047278"/>
    <x v="8"/>
    <x v="75"/>
    <s v="CE MARCILIO DIAS"/>
    <e v="#N/A"/>
    <s v="00.780.160/0001-09"/>
    <s v="2079 - 0000424935"/>
    <n v="7"/>
    <m/>
    <m/>
    <m/>
    <m/>
    <n v="338"/>
    <m/>
    <m/>
    <m/>
    <m/>
    <m/>
    <m/>
    <m/>
    <m/>
    <n v="215"/>
    <m/>
    <m/>
    <m/>
    <m/>
    <m/>
    <m/>
    <n v="553"/>
    <n v="5560.4"/>
    <n v="5560.4"/>
    <n v="5560.4"/>
    <n v="5560.4"/>
    <n v="5560.4"/>
    <n v="5560.4"/>
    <n v="5560.4"/>
    <n v="5560.4"/>
    <n v="5560.4"/>
    <n v="5560.4"/>
    <n v="5560.4"/>
    <n v="3268"/>
    <n v="3268"/>
    <n v="3268"/>
    <n v="3268"/>
    <n v="3268"/>
    <n v="3268"/>
    <n v="3268"/>
    <n v="3268"/>
    <n v="3268"/>
    <n v="3268"/>
    <n v="32680"/>
    <n v="8828.4"/>
    <n v="8828.4"/>
    <n v="8828.4"/>
    <n v="8828.4"/>
    <n v="8828.4"/>
    <n v="8828.4"/>
    <n v="8828.4"/>
    <n v="8828.4"/>
    <n v="8828.4"/>
    <n v="8828.4"/>
    <n v="88283.999999999985"/>
  </r>
  <r>
    <n v="33047286"/>
    <x v="8"/>
    <x v="75"/>
    <s v="CIEP 210 MARIO ALVES DE SOUZA VIEIRA"/>
    <e v="#N/A"/>
    <s v="00.783.417/0001-78"/>
    <s v="2079 - 0000424927"/>
    <n v="14"/>
    <m/>
    <m/>
    <m/>
    <m/>
    <n v="293"/>
    <m/>
    <m/>
    <m/>
    <m/>
    <m/>
    <m/>
    <m/>
    <m/>
    <n v="405"/>
    <m/>
    <n v="27"/>
    <n v="317"/>
    <m/>
    <m/>
    <m/>
    <n v="1042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4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6.00000000003"/>
  </r>
  <r>
    <n v="33047294"/>
    <x v="8"/>
    <x v="75"/>
    <s v="CE NOVA ALVORADA"/>
    <e v="#N/A"/>
    <s v="01.879.244/0001-59"/>
    <s v="2079 - 0000424820"/>
    <n v="11"/>
    <m/>
    <m/>
    <m/>
    <m/>
    <n v="209"/>
    <m/>
    <m/>
    <m/>
    <m/>
    <m/>
    <m/>
    <m/>
    <m/>
    <n v="296"/>
    <m/>
    <m/>
    <m/>
    <m/>
    <m/>
    <m/>
    <n v="505"/>
    <n v="3841.2"/>
    <n v="3841.2"/>
    <n v="3841.2"/>
    <n v="3841.2"/>
    <n v="3841.2"/>
    <n v="3841.2"/>
    <n v="3841.2"/>
    <n v="3841.2"/>
    <n v="3841.2"/>
    <n v="3841.2"/>
    <n v="3841.2"/>
    <n v="4499.2"/>
    <n v="4499.2"/>
    <n v="4499.2"/>
    <n v="4499.2"/>
    <n v="4499.2"/>
    <n v="4499.2"/>
    <n v="4499.2"/>
    <n v="4499.2"/>
    <n v="4499.2"/>
    <n v="4499.2"/>
    <n v="44991.999999999993"/>
    <n v="8340.4"/>
    <n v="8340.4"/>
    <n v="8340.4"/>
    <n v="8340.4"/>
    <n v="8340.4"/>
    <n v="8340.4"/>
    <n v="8340.4"/>
    <n v="8340.4"/>
    <n v="8340.4"/>
    <n v="8340.4"/>
    <n v="83403.999999999985"/>
  </r>
  <r>
    <n v="33047308"/>
    <x v="8"/>
    <x v="75"/>
    <s v="CE PAULINO BARBOSA"/>
    <e v="#N/A"/>
    <s v="00.900.081/0001-86"/>
    <s v="2079 - 0000424684"/>
    <n v="9"/>
    <m/>
    <m/>
    <m/>
    <m/>
    <n v="252"/>
    <m/>
    <m/>
    <m/>
    <m/>
    <m/>
    <m/>
    <m/>
    <m/>
    <n v="233"/>
    <m/>
    <m/>
    <n v="198"/>
    <m/>
    <m/>
    <m/>
    <n v="683"/>
    <n v="4374"/>
    <n v="4374"/>
    <n v="4374"/>
    <n v="4374"/>
    <n v="4374"/>
    <n v="4374"/>
    <n v="4374"/>
    <n v="4374"/>
    <n v="4374"/>
    <n v="4374"/>
    <n v="4374"/>
    <n v="6551.2"/>
    <n v="6551.2"/>
    <n v="6551.2"/>
    <n v="6551.2"/>
    <n v="6551.2"/>
    <n v="6551.2"/>
    <n v="6551.2"/>
    <n v="6551.2"/>
    <n v="6551.2"/>
    <n v="6551.2"/>
    <n v="65511.999999999985"/>
    <n v="10925.2"/>
    <n v="10925.2"/>
    <n v="10925.2"/>
    <n v="10925.2"/>
    <n v="10925.2"/>
    <n v="10925.2"/>
    <n v="10925.2"/>
    <n v="10925.2"/>
    <n v="10925.2"/>
    <n v="10925.2"/>
    <n v="109251.99999999999"/>
  </r>
  <r>
    <n v="33047316"/>
    <x v="8"/>
    <x v="75"/>
    <s v="CE PRESIDENTE JOAO GOULART"/>
    <e v="#N/A"/>
    <s v="00.914.262/0001-61"/>
    <s v="1207 - 0000029629"/>
    <n v="12"/>
    <m/>
    <m/>
    <m/>
    <m/>
    <n v="255"/>
    <m/>
    <m/>
    <m/>
    <m/>
    <m/>
    <m/>
    <m/>
    <m/>
    <n v="259"/>
    <m/>
    <m/>
    <m/>
    <m/>
    <m/>
    <m/>
    <n v="514"/>
    <n v="4600.8"/>
    <n v="4600.8"/>
    <n v="4600.8"/>
    <n v="4600.8"/>
    <n v="4600.8"/>
    <n v="4600.8"/>
    <n v="4600.8"/>
    <n v="4600.8"/>
    <n v="4600.8"/>
    <n v="4600.8"/>
    <n v="4600.8"/>
    <n v="3936.8"/>
    <n v="3936.8"/>
    <n v="3936.8"/>
    <n v="3936.8"/>
    <n v="3936.8"/>
    <n v="3936.8"/>
    <n v="3936.8"/>
    <n v="3936.8"/>
    <n v="3936.8"/>
    <n v="3936.8"/>
    <n v="39368"/>
    <n v="8537.6"/>
    <n v="8537.6"/>
    <n v="8537.6"/>
    <n v="8537.6"/>
    <n v="8537.6"/>
    <n v="8537.6"/>
    <n v="8537.6"/>
    <n v="8537.6"/>
    <n v="8537.6"/>
    <n v="8537.6"/>
    <n v="85376.000000000015"/>
  </r>
  <r>
    <n v="33047324"/>
    <x v="8"/>
    <x v="75"/>
    <s v="CE SAO BERNARDO"/>
    <e v="#N/A"/>
    <s v="01.087.710/0001-63"/>
    <s v="2284 - 0000029602"/>
    <n v="18"/>
    <m/>
    <m/>
    <m/>
    <m/>
    <n v="403"/>
    <m/>
    <m/>
    <m/>
    <m/>
    <m/>
    <m/>
    <m/>
    <m/>
    <n v="434"/>
    <m/>
    <m/>
    <n v="174"/>
    <m/>
    <m/>
    <m/>
    <n v="1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9241.6"/>
    <n v="9241.6"/>
    <n v="9241.6"/>
    <n v="9241.6"/>
    <n v="9241.6"/>
    <n v="9241.6"/>
    <n v="9241.6"/>
    <n v="9241.6"/>
    <n v="9241.6"/>
    <n v="9241.6"/>
    <n v="92416.000000000015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3.99999999997"/>
  </r>
  <r>
    <n v="33047332"/>
    <x v="8"/>
    <x v="75"/>
    <s v="CE SANTA TEREZA"/>
    <e v="#N/A"/>
    <s v="00.933.015/0001-02"/>
    <s v="2079 - 0000424960"/>
    <n v="9"/>
    <m/>
    <m/>
    <m/>
    <m/>
    <n v="403"/>
    <m/>
    <m/>
    <m/>
    <m/>
    <m/>
    <m/>
    <m/>
    <m/>
    <n v="242"/>
    <m/>
    <m/>
    <m/>
    <m/>
    <m/>
    <m/>
    <n v="645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6.00000000004"/>
  </r>
  <r>
    <n v="33047340"/>
    <x v="8"/>
    <x v="75"/>
    <s v="EE VITAL BRASIL"/>
    <e v="#N/A"/>
    <s v="00.770.712/0001-90"/>
    <s v="2079 - 0000426016"/>
    <n v="8"/>
    <m/>
    <m/>
    <m/>
    <m/>
    <n v="461"/>
    <m/>
    <m/>
    <m/>
    <m/>
    <m/>
    <m/>
    <m/>
    <m/>
    <m/>
    <m/>
    <m/>
    <m/>
    <m/>
    <m/>
    <m/>
    <n v="461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0"/>
    <n v="0"/>
    <n v="0"/>
    <n v="0"/>
    <n v="0"/>
    <n v="0"/>
    <n v="0"/>
    <n v="0"/>
    <n v="0"/>
    <n v="0"/>
    <n v="0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4"/>
  </r>
  <r>
    <n v="33047910"/>
    <x v="8"/>
    <x v="75"/>
    <s v="CE BRANDAO MONTEIRO"/>
    <e v="#N/A"/>
    <s v="01.268.524/0001-20"/>
    <s v="1207 - 0000029734"/>
    <n v="16"/>
    <m/>
    <m/>
    <m/>
    <m/>
    <n v="346"/>
    <m/>
    <m/>
    <m/>
    <m/>
    <m/>
    <m/>
    <m/>
    <m/>
    <n v="512"/>
    <m/>
    <m/>
    <n v="208"/>
    <m/>
    <m/>
    <m/>
    <n v="1066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10944"/>
    <n v="10944"/>
    <n v="10944"/>
    <n v="10944"/>
    <n v="10944"/>
    <n v="10944"/>
    <n v="10944"/>
    <n v="10944"/>
    <n v="10944"/>
    <n v="10944"/>
    <n v="109440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6.00000000003"/>
  </r>
  <r>
    <n v="33047928"/>
    <x v="8"/>
    <x v="75"/>
    <s v="CE VARZEA DA ALEGRIA"/>
    <e v="#N/A"/>
    <s v="00.836.005/0001-59"/>
    <s v="2284 - 0000029777"/>
    <n v="10"/>
    <m/>
    <m/>
    <m/>
    <m/>
    <m/>
    <m/>
    <m/>
    <m/>
    <m/>
    <m/>
    <m/>
    <m/>
    <m/>
    <n v="406"/>
    <m/>
    <n v="73"/>
    <m/>
    <m/>
    <m/>
    <m/>
    <n v="479"/>
    <n v="604"/>
    <n v="604"/>
    <n v="604"/>
    <n v="604"/>
    <n v="604"/>
    <n v="604"/>
    <n v="604"/>
    <n v="604"/>
    <n v="604"/>
    <n v="604"/>
    <n v="604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1.999999999985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1.999999999985"/>
  </r>
  <r>
    <n v="33047936"/>
    <x v="8"/>
    <x v="75"/>
    <s v="CE JARDIM IPE"/>
    <e v="#N/A"/>
    <s v="01.262.933/0001-10"/>
    <s v="2284 - 0000027901"/>
    <n v="14"/>
    <m/>
    <m/>
    <m/>
    <m/>
    <n v="458"/>
    <m/>
    <m/>
    <m/>
    <m/>
    <m/>
    <m/>
    <m/>
    <m/>
    <n v="344"/>
    <m/>
    <m/>
    <m/>
    <m/>
    <m/>
    <m/>
    <n v="802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5228.8"/>
    <n v="5228.8"/>
    <n v="5228.8"/>
    <n v="5228.8"/>
    <n v="5228.8"/>
    <n v="5228.8"/>
    <n v="5228.8"/>
    <n v="5228.8"/>
    <n v="5228.8"/>
    <n v="5228.8"/>
    <n v="52288.000000000007"/>
    <n v="13036"/>
    <n v="13036"/>
    <n v="13036"/>
    <n v="13036"/>
    <n v="13036"/>
    <n v="13036"/>
    <n v="13036"/>
    <n v="13036"/>
    <n v="13036"/>
    <n v="13036"/>
    <n v="130360"/>
  </r>
  <r>
    <n v="33047944"/>
    <x v="8"/>
    <x v="75"/>
    <s v="CE PARQUE AMORIM"/>
    <e v="#N/A"/>
    <s v="00.837.318/0001-21"/>
    <s v="1207 - 0000029726"/>
    <n v="6"/>
    <m/>
    <m/>
    <m/>
    <m/>
    <m/>
    <m/>
    <m/>
    <m/>
    <m/>
    <m/>
    <m/>
    <m/>
    <m/>
    <n v="227"/>
    <m/>
    <n v="9"/>
    <m/>
    <m/>
    <m/>
    <m/>
    <n v="2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4.000000000007"/>
    <n v="4208.8"/>
    <n v="4208.8"/>
    <n v="4208.8"/>
    <n v="4208.8"/>
    <n v="4208.8"/>
    <n v="4208.8"/>
    <n v="4208.8"/>
    <n v="4208.8"/>
    <n v="4208.8"/>
    <n v="4208.8"/>
    <n v="42088.000000000007"/>
  </r>
  <r>
    <n v="33047960"/>
    <x v="8"/>
    <x v="75"/>
    <s v="CIEP 380 JORACY CAMARGO"/>
    <e v="#N/A"/>
    <s v="01.252.540/0001-25"/>
    <s v="2079 - 0000425052"/>
    <n v="2"/>
    <m/>
    <m/>
    <m/>
    <m/>
    <m/>
    <m/>
    <m/>
    <m/>
    <m/>
    <m/>
    <m/>
    <m/>
    <m/>
    <m/>
    <m/>
    <n v="263"/>
    <m/>
    <m/>
    <m/>
    <m/>
    <n v="263"/>
    <n v="120.8"/>
    <n v="120.8"/>
    <n v="120.8"/>
    <n v="120.8"/>
    <n v="120.8"/>
    <n v="120.8"/>
    <n v="120.8"/>
    <n v="120.8"/>
    <n v="120.8"/>
    <n v="120.8"/>
    <n v="120.8"/>
    <n v="11572"/>
    <n v="11572"/>
    <n v="11572"/>
    <n v="11572"/>
    <n v="11572"/>
    <n v="11572"/>
    <n v="11572"/>
    <n v="11572"/>
    <n v="11572"/>
    <n v="11572"/>
    <n v="115720"/>
    <n v="11692.8"/>
    <n v="11692.8"/>
    <n v="11692.8"/>
    <n v="11692.8"/>
    <n v="11692.8"/>
    <n v="11692.8"/>
    <n v="11692.8"/>
    <n v="11692.8"/>
    <n v="11692.8"/>
    <n v="11692.8"/>
    <n v="116928.00000000001"/>
  </r>
  <r>
    <n v="33047979"/>
    <x v="8"/>
    <x v="77"/>
    <s v="CIEP 398 MARIO LIMA"/>
    <e v="#N/A"/>
    <s v="01.266.359/0001-78"/>
    <s v="0544 - 0001339567"/>
    <n v="12"/>
    <m/>
    <m/>
    <m/>
    <m/>
    <n v="302"/>
    <m/>
    <m/>
    <n v="113"/>
    <m/>
    <m/>
    <m/>
    <m/>
    <m/>
    <m/>
    <m/>
    <n v="131"/>
    <n v="260"/>
    <m/>
    <m/>
    <m/>
    <n v="806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0.000000000015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8"/>
  </r>
  <r>
    <n v="33048282"/>
    <x v="10"/>
    <x v="78"/>
    <s v="CIEP 087 CLEMENTINA DE JESUS"/>
    <e v="#N/A"/>
    <s v="00.993.676/0001-23"/>
    <s v="0129 - 0001974157"/>
    <n v="19"/>
    <m/>
    <m/>
    <m/>
    <m/>
    <n v="479"/>
    <m/>
    <m/>
    <m/>
    <m/>
    <m/>
    <m/>
    <m/>
    <m/>
    <n v="409"/>
    <m/>
    <n v="52"/>
    <m/>
    <m/>
    <m/>
    <m/>
    <n v="940"/>
    <n v="8428.4"/>
    <n v="8428.4"/>
    <n v="8428.4"/>
    <n v="8428.4"/>
    <n v="8428.4"/>
    <n v="8428.4"/>
    <n v="8428.4"/>
    <n v="8428.4"/>
    <n v="8428.4"/>
    <n v="8428.4"/>
    <n v="8428.4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8.000000000015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2"/>
  </r>
  <r>
    <n v="33048304"/>
    <x v="10"/>
    <x v="78"/>
    <s v="CIEP 031 LIRIO DO LAGUNA"/>
    <e v="#N/A"/>
    <s v="01.290.326/0001-63"/>
    <s v="2605 - 0000373001"/>
    <n v="10"/>
    <m/>
    <m/>
    <m/>
    <m/>
    <n v="326"/>
    <m/>
    <m/>
    <m/>
    <m/>
    <m/>
    <m/>
    <m/>
    <m/>
    <n v="96"/>
    <m/>
    <n v="211"/>
    <n v="183"/>
    <m/>
    <m/>
    <m/>
    <n v="816"/>
    <n v="5559.2"/>
    <n v="5559.2"/>
    <n v="5559.2"/>
    <n v="5559.2"/>
    <n v="5559.2"/>
    <n v="5559.2"/>
    <n v="5559.2"/>
    <n v="5559.2"/>
    <n v="5559.2"/>
    <n v="5559.2"/>
    <n v="5559.2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8.00000000003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0.00000000003"/>
  </r>
  <r>
    <n v="33048312"/>
    <x v="10"/>
    <x v="78"/>
    <s v="CIEP 226 PORTO DA ESTRELA"/>
    <e v="#N/A"/>
    <s v="01.202.367/0001-50"/>
    <s v="2814 - 0000407445"/>
    <n v="3"/>
    <m/>
    <m/>
    <m/>
    <m/>
    <n v="178"/>
    <m/>
    <m/>
    <m/>
    <m/>
    <m/>
    <m/>
    <m/>
    <m/>
    <m/>
    <m/>
    <n v="87"/>
    <m/>
    <m/>
    <m/>
    <m/>
    <n v="265"/>
    <n v="2886.8"/>
    <n v="2886.8"/>
    <n v="2886.8"/>
    <n v="2886.8"/>
    <n v="2886.8"/>
    <n v="2886.8"/>
    <n v="2886.8"/>
    <n v="2886.8"/>
    <n v="2886.8"/>
    <n v="2886.8"/>
    <n v="2886.8"/>
    <n v="3828"/>
    <n v="3828"/>
    <n v="3828"/>
    <n v="3828"/>
    <n v="3828"/>
    <n v="3828"/>
    <n v="3828"/>
    <n v="3828"/>
    <n v="3828"/>
    <n v="3828"/>
    <n v="38280"/>
    <n v="6714.8"/>
    <n v="6714.8"/>
    <n v="6714.8"/>
    <n v="6714.8"/>
    <n v="6714.8"/>
    <n v="6714.8"/>
    <n v="6714.8"/>
    <n v="6714.8"/>
    <n v="6714.8"/>
    <n v="6714.8"/>
    <n v="67148.000000000015"/>
  </r>
  <r>
    <n v="33048320"/>
    <x v="10"/>
    <x v="78"/>
    <s v="CIEP 131 PROFESSORA ARMANDA ALVARO ALBERTO"/>
    <e v="#N/A"/>
    <s v="01.247.784/0001-10"/>
    <s v="2620 - 0000013633"/>
    <n v="15"/>
    <m/>
    <m/>
    <m/>
    <m/>
    <n v="384"/>
    <m/>
    <m/>
    <m/>
    <m/>
    <m/>
    <m/>
    <m/>
    <m/>
    <n v="414"/>
    <m/>
    <n v="73"/>
    <m/>
    <m/>
    <m/>
    <m/>
    <n v="87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8.000000000015"/>
    <n v="16247.6"/>
    <n v="16247.6"/>
    <n v="16247.6"/>
    <n v="16247.6"/>
    <n v="16247.6"/>
    <n v="16247.6"/>
    <n v="16247.6"/>
    <n v="16247.6"/>
    <n v="16247.6"/>
    <n v="16247.6"/>
    <n v="162476.00000000003"/>
  </r>
  <r>
    <n v="33048339"/>
    <x v="10"/>
    <x v="78"/>
    <s v="CIEP 098 PROFESSORA HILDA DO CARMO SIQUEIRA"/>
    <e v="#N/A"/>
    <s v="00.796.613/0001-87"/>
    <s v="1206 - 124184"/>
    <n v="5"/>
    <m/>
    <m/>
    <m/>
    <m/>
    <n v="185"/>
    <m/>
    <n v="28"/>
    <m/>
    <m/>
    <m/>
    <m/>
    <m/>
    <m/>
    <n v="19"/>
    <m/>
    <n v="55"/>
    <n v="110"/>
    <m/>
    <m/>
    <m/>
    <n v="397"/>
    <n v="4346"/>
    <n v="4346"/>
    <n v="4346"/>
    <n v="4346"/>
    <n v="4346"/>
    <n v="4346"/>
    <n v="4346"/>
    <n v="4346"/>
    <n v="4346"/>
    <n v="4346"/>
    <n v="4346"/>
    <n v="4380.8"/>
    <n v="4380.8"/>
    <n v="4380.8"/>
    <n v="4380.8"/>
    <n v="4380.8"/>
    <n v="4380.8"/>
    <n v="4380.8"/>
    <n v="4380.8"/>
    <n v="4380.8"/>
    <n v="4380.8"/>
    <n v="43808.000000000007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8.000000000015"/>
  </r>
  <r>
    <n v="33048347"/>
    <x v="10"/>
    <x v="78"/>
    <s v="CIEP 198 PROFESSORA ROZA FERREIRA DE MATTOS"/>
    <e v="#N/A"/>
    <s v="01.910.653/0001-70"/>
    <s v="0129 - 0001974351"/>
    <n v="4"/>
    <m/>
    <m/>
    <m/>
    <m/>
    <n v="182"/>
    <m/>
    <m/>
    <m/>
    <m/>
    <m/>
    <m/>
    <m/>
    <m/>
    <m/>
    <m/>
    <n v="94"/>
    <n v="116"/>
    <m/>
    <m/>
    <m/>
    <n v="392"/>
    <n v="3008"/>
    <n v="3008"/>
    <n v="3008"/>
    <n v="3008"/>
    <n v="3008"/>
    <n v="3008"/>
    <n v="3008"/>
    <n v="3008"/>
    <n v="3008"/>
    <n v="3008"/>
    <n v="3008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2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</r>
  <r>
    <n v="33048444"/>
    <x v="10"/>
    <x v="78"/>
    <s v="CE ALVARO NEGROMONTE"/>
    <e v="#N/A"/>
    <s v="00.887.272/0001-55"/>
    <s v="2236 - 0000020907"/>
    <n v="8"/>
    <m/>
    <m/>
    <m/>
    <m/>
    <n v="287"/>
    <m/>
    <m/>
    <m/>
    <m/>
    <m/>
    <m/>
    <m/>
    <m/>
    <n v="481"/>
    <m/>
    <m/>
    <m/>
    <m/>
    <m/>
    <m/>
    <n v="768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7311.2"/>
    <n v="7311.2"/>
    <n v="7311.2"/>
    <n v="7311.2"/>
    <n v="7311.2"/>
    <n v="7311.2"/>
    <n v="7311.2"/>
    <n v="7311.2"/>
    <n v="7311.2"/>
    <n v="7311.2"/>
    <n v="73111.999999999985"/>
    <n v="12156.8"/>
    <n v="12156.8"/>
    <n v="12156.8"/>
    <n v="12156.8"/>
    <n v="12156.8"/>
    <n v="12156.8"/>
    <n v="12156.8"/>
    <n v="12156.8"/>
    <n v="12156.8"/>
    <n v="12156.8"/>
    <n v="121568.00000000001"/>
  </r>
  <r>
    <n v="33048452"/>
    <x v="10"/>
    <x v="78"/>
    <s v="CE AURA BARRETO"/>
    <e v="#N/A"/>
    <s v="00.788.142/0001-65"/>
    <s v="2620 - 0000013072"/>
    <n v="19"/>
    <m/>
    <m/>
    <m/>
    <m/>
    <n v="308"/>
    <m/>
    <m/>
    <m/>
    <m/>
    <m/>
    <m/>
    <m/>
    <m/>
    <n v="389"/>
    <m/>
    <m/>
    <m/>
    <m/>
    <m/>
    <m/>
    <n v="69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8"/>
    <n v="11742"/>
    <n v="11742"/>
    <n v="11742"/>
    <n v="11742"/>
    <n v="11742"/>
    <n v="11742"/>
    <n v="11742"/>
    <n v="11742"/>
    <n v="11742"/>
    <n v="11742"/>
    <n v="117420"/>
  </r>
  <r>
    <n v="33048460"/>
    <x v="10"/>
    <x v="78"/>
    <s v="CE DULCE PETRI"/>
    <e v="#N/A"/>
    <s v="01.202.364/0001-17"/>
    <s v="2236 - 0000020699"/>
    <n v="3"/>
    <m/>
    <m/>
    <m/>
    <m/>
    <n v="280"/>
    <m/>
    <m/>
    <m/>
    <m/>
    <m/>
    <m/>
    <m/>
    <m/>
    <n v="271"/>
    <m/>
    <m/>
    <m/>
    <m/>
    <m/>
    <m/>
    <n v="551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119.2"/>
    <n v="4119.2"/>
    <n v="4119.2"/>
    <n v="4119.2"/>
    <n v="4119.2"/>
    <n v="4119.2"/>
    <n v="4119.2"/>
    <n v="4119.2"/>
    <n v="4119.2"/>
    <n v="4119.2"/>
    <n v="41191.999999999993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4"/>
  </r>
  <r>
    <n v="33048479"/>
    <x v="10"/>
    <x v="78"/>
    <s v="CE DUQUE DE CAXIAS"/>
    <e v="#N/A"/>
    <s v="00.671.306/0001-70"/>
    <s v="0129 - 0001973924"/>
    <n v="30"/>
    <m/>
    <m/>
    <m/>
    <m/>
    <n v="519"/>
    <m/>
    <m/>
    <m/>
    <m/>
    <m/>
    <m/>
    <m/>
    <m/>
    <n v="875"/>
    <m/>
    <m/>
    <m/>
    <m/>
    <m/>
    <m/>
    <n v="1394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13300"/>
    <n v="13300"/>
    <n v="13300"/>
    <n v="13300"/>
    <n v="13300"/>
    <n v="13300"/>
    <n v="13300"/>
    <n v="13300"/>
    <n v="13300"/>
    <n v="13300"/>
    <n v="133000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7.99999999994"/>
  </r>
  <r>
    <n v="33048487"/>
    <x v="10"/>
    <x v="78"/>
    <s v="CE FIDELIS MEDEIROS"/>
    <e v="#N/A"/>
    <s v="01.772.025/0001-76"/>
    <s v="2620 - 0000013048"/>
    <n v="10"/>
    <m/>
    <m/>
    <m/>
    <m/>
    <n v="266"/>
    <m/>
    <m/>
    <m/>
    <m/>
    <m/>
    <m/>
    <m/>
    <m/>
    <n v="212"/>
    <m/>
    <m/>
    <m/>
    <m/>
    <m/>
    <m/>
    <n v="478"/>
    <n v="4647.2"/>
    <n v="4647.2"/>
    <n v="4647.2"/>
    <n v="4647.2"/>
    <n v="4647.2"/>
    <n v="4647.2"/>
    <n v="4647.2"/>
    <n v="4647.2"/>
    <n v="4647.2"/>
    <n v="4647.2"/>
    <n v="4647.2"/>
    <n v="3222.4"/>
    <n v="3222.4"/>
    <n v="3222.4"/>
    <n v="3222.4"/>
    <n v="3222.4"/>
    <n v="3222.4"/>
    <n v="3222.4"/>
    <n v="3222.4"/>
    <n v="3222.4"/>
    <n v="3222.4"/>
    <n v="32224.000000000007"/>
    <n v="7869.6"/>
    <n v="7869.6"/>
    <n v="7869.6"/>
    <n v="7869.6"/>
    <n v="7869.6"/>
    <n v="7869.6"/>
    <n v="7869.6"/>
    <n v="7869.6"/>
    <n v="7869.6"/>
    <n v="7869.6"/>
    <n v="78696"/>
  </r>
  <r>
    <n v="33048495"/>
    <x v="10"/>
    <x v="78"/>
    <s v="CE GUADALAJARA"/>
    <e v="#N/A"/>
    <s v="02.390.394/0001-67"/>
    <s v="2236 - 0000020818"/>
    <n v="8"/>
    <m/>
    <m/>
    <m/>
    <m/>
    <n v="282"/>
    <m/>
    <m/>
    <m/>
    <m/>
    <m/>
    <m/>
    <m/>
    <m/>
    <n v="192"/>
    <m/>
    <n v="55"/>
    <n v="117"/>
    <m/>
    <m/>
    <m/>
    <n v="646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8.000000000015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4"/>
  </r>
  <r>
    <n v="33048509"/>
    <x v="10"/>
    <x v="78"/>
    <s v="CE IRINEU MARINHO"/>
    <e v="#N/A"/>
    <s v="00.960.498/0001-34"/>
    <s v="2236 - 0000020915"/>
    <n v="9"/>
    <m/>
    <m/>
    <m/>
    <m/>
    <n v="125"/>
    <m/>
    <m/>
    <m/>
    <m/>
    <m/>
    <m/>
    <m/>
    <m/>
    <n v="199"/>
    <m/>
    <n v="25"/>
    <m/>
    <m/>
    <m/>
    <m/>
    <n v="349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4124.8"/>
    <n v="4124.8"/>
    <n v="4124.8"/>
    <n v="4124.8"/>
    <n v="4124.8"/>
    <n v="4124.8"/>
    <n v="4124.8"/>
    <n v="4124.8"/>
    <n v="4124.8"/>
    <n v="4124.8"/>
    <n v="41248.000000000007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4"/>
  </r>
  <r>
    <n v="33048517"/>
    <x v="10"/>
    <x v="78"/>
    <s v="CE RUI BARBOSA"/>
    <e v="#N/A"/>
    <s v="01.406.691/0001-90"/>
    <s v="2236 - 0000020796"/>
    <n v="7"/>
    <m/>
    <m/>
    <m/>
    <m/>
    <n v="248"/>
    <m/>
    <m/>
    <m/>
    <m/>
    <m/>
    <m/>
    <m/>
    <m/>
    <n v="301"/>
    <m/>
    <m/>
    <m/>
    <m/>
    <m/>
    <m/>
    <n v="549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575.2"/>
    <n v="4575.2"/>
    <n v="4575.2"/>
    <n v="4575.2"/>
    <n v="4575.2"/>
    <n v="4575.2"/>
    <n v="4575.2"/>
    <n v="4575.2"/>
    <n v="4575.2"/>
    <n v="4575.2"/>
    <n v="45751.999999999993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6"/>
  </r>
  <r>
    <n v="33048797"/>
    <x v="10"/>
    <x v="78"/>
    <s v="CE PROFESSORA NORMA TOOP URUGUAY"/>
    <e v="#N/A"/>
    <s v="01.183.751/0001-53"/>
    <s v="2236 - 0000020788"/>
    <n v="4"/>
    <m/>
    <m/>
    <m/>
    <m/>
    <n v="164"/>
    <m/>
    <m/>
    <m/>
    <m/>
    <m/>
    <m/>
    <m/>
    <m/>
    <n v="187"/>
    <m/>
    <n v="9"/>
    <m/>
    <m/>
    <m/>
    <m/>
    <n v="360"/>
    <n v="2734.4"/>
    <n v="2734.4"/>
    <n v="2734.4"/>
    <n v="2734.4"/>
    <n v="2734.4"/>
    <n v="2734.4"/>
    <n v="2734.4"/>
    <n v="2734.4"/>
    <n v="2734.4"/>
    <n v="2734.4"/>
    <n v="2734.4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4.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8.000000000022"/>
  </r>
  <r>
    <n v="33048835"/>
    <x v="10"/>
    <x v="78"/>
    <s v="EE ARARIBOIA"/>
    <e v="#N/A"/>
    <s v="00.925.950/0001-27"/>
    <s v="0129 - 0001974025"/>
    <n v="6"/>
    <m/>
    <m/>
    <m/>
    <m/>
    <n v="237"/>
    <m/>
    <m/>
    <m/>
    <m/>
    <m/>
    <m/>
    <m/>
    <m/>
    <m/>
    <m/>
    <m/>
    <m/>
    <m/>
    <m/>
    <m/>
    <n v="237"/>
    <n v="3964.8"/>
    <n v="3964.8"/>
    <n v="3964.8"/>
    <n v="3964.8"/>
    <n v="3964.8"/>
    <n v="3964.8"/>
    <n v="3964.8"/>
    <n v="3964.8"/>
    <n v="3964.8"/>
    <n v="3964.8"/>
    <n v="3964.8"/>
    <n v="0"/>
    <n v="0"/>
    <n v="0"/>
    <n v="0"/>
    <n v="0"/>
    <n v="0"/>
    <n v="0"/>
    <n v="0"/>
    <n v="0"/>
    <n v="0"/>
    <n v="0"/>
    <n v="3964.8"/>
    <n v="3964.8"/>
    <n v="3964.8"/>
    <n v="3964.8"/>
    <n v="3964.8"/>
    <n v="3964.8"/>
    <n v="3964.8"/>
    <n v="3964.8"/>
    <n v="3964.8"/>
    <n v="3964.8"/>
    <n v="39648"/>
  </r>
  <r>
    <n v="33048843"/>
    <x v="10"/>
    <x v="78"/>
    <s v="EE BAIRRO SENHOR DO BONFIM"/>
    <e v="#N/A"/>
    <s v="01.197.192/0001-30"/>
    <s v="2236 - 0000020710"/>
    <n v="2"/>
    <m/>
    <m/>
    <m/>
    <m/>
    <n v="161"/>
    <m/>
    <m/>
    <m/>
    <m/>
    <m/>
    <m/>
    <m/>
    <m/>
    <m/>
    <m/>
    <m/>
    <m/>
    <m/>
    <m/>
    <m/>
    <n v="161"/>
    <n v="2568"/>
    <n v="2568"/>
    <n v="2568"/>
    <n v="2568"/>
    <n v="2568"/>
    <n v="2568"/>
    <n v="2568"/>
    <n v="2568"/>
    <n v="2568"/>
    <n v="2568"/>
    <n v="2568"/>
    <n v="0"/>
    <n v="0"/>
    <n v="0"/>
    <n v="0"/>
    <n v="0"/>
    <n v="0"/>
    <n v="0"/>
    <n v="0"/>
    <n v="0"/>
    <n v="0"/>
    <n v="0"/>
    <n v="2568"/>
    <n v="2568"/>
    <n v="2568"/>
    <n v="2568"/>
    <n v="2568"/>
    <n v="2568"/>
    <n v="2568"/>
    <n v="2568"/>
    <n v="2568"/>
    <n v="2568"/>
    <n v="25680"/>
  </r>
  <r>
    <n v="33048860"/>
    <x v="10"/>
    <x v="78"/>
    <s v="CE DOUTOR IGNACIO BEZERRA DE MENEZES"/>
    <e v="#N/A"/>
    <s v="01.438.651/0001-20"/>
    <s v="2236 - 0000020753"/>
    <n v="14"/>
    <m/>
    <m/>
    <m/>
    <m/>
    <n v="312"/>
    <m/>
    <m/>
    <m/>
    <m/>
    <m/>
    <m/>
    <m/>
    <m/>
    <n v="409"/>
    <m/>
    <m/>
    <m/>
    <m/>
    <m/>
    <m/>
    <n v="721"/>
    <n v="5588"/>
    <n v="5588"/>
    <n v="5588"/>
    <n v="5588"/>
    <n v="5588"/>
    <n v="5588"/>
    <n v="5588"/>
    <n v="5588"/>
    <n v="5588"/>
    <n v="5588"/>
    <n v="5588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8.00000000001"/>
  </r>
  <r>
    <n v="33048878"/>
    <x v="10"/>
    <x v="78"/>
    <s v="CE EUCLIDES DA CUNHA"/>
    <e v="#N/A"/>
    <s v="00.722.212/0001-82"/>
    <s v="2236 - 0000020842"/>
    <n v="11"/>
    <m/>
    <m/>
    <m/>
    <m/>
    <n v="273"/>
    <m/>
    <m/>
    <m/>
    <m/>
    <m/>
    <m/>
    <m/>
    <m/>
    <m/>
    <m/>
    <m/>
    <n v="86"/>
    <m/>
    <m/>
    <m/>
    <n v="359"/>
    <n v="4814"/>
    <n v="4814"/>
    <n v="4814"/>
    <n v="4814"/>
    <n v="4814"/>
    <n v="4814"/>
    <n v="4814"/>
    <n v="4814"/>
    <n v="4814"/>
    <n v="4814"/>
    <n v="4814"/>
    <n v="1307.2"/>
    <n v="1307.2"/>
    <n v="1307.2"/>
    <n v="1307.2"/>
    <n v="1307.2"/>
    <n v="1307.2"/>
    <n v="1307.2"/>
    <n v="1307.2"/>
    <n v="1307.2"/>
    <n v="1307.2"/>
    <n v="13072.000000000002"/>
    <n v="6121.2"/>
    <n v="6121.2"/>
    <n v="6121.2"/>
    <n v="6121.2"/>
    <n v="6121.2"/>
    <n v="6121.2"/>
    <n v="6121.2"/>
    <n v="6121.2"/>
    <n v="6121.2"/>
    <n v="6121.2"/>
    <n v="61211.999999999985"/>
  </r>
  <r>
    <n v="33048886"/>
    <x v="10"/>
    <x v="78"/>
    <s v="CE EVANGELINA PORTO DA MOTTA"/>
    <e v="#N/A"/>
    <s v="00.924.713/0001-41"/>
    <s v="2236 - 0000020729"/>
    <n v="10"/>
    <m/>
    <m/>
    <m/>
    <m/>
    <n v="195"/>
    <m/>
    <m/>
    <m/>
    <m/>
    <m/>
    <m/>
    <m/>
    <m/>
    <n v="355"/>
    <m/>
    <m/>
    <m/>
    <m/>
    <m/>
    <m/>
    <n v="550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5396"/>
    <n v="5396"/>
    <n v="5396"/>
    <n v="5396"/>
    <n v="5396"/>
    <n v="5396"/>
    <n v="5396"/>
    <n v="5396"/>
    <n v="5396"/>
    <n v="5396"/>
    <n v="53960"/>
    <n v="8964"/>
    <n v="8964"/>
    <n v="8964"/>
    <n v="8964"/>
    <n v="8964"/>
    <n v="8964"/>
    <n v="8964"/>
    <n v="8964"/>
    <n v="8964"/>
    <n v="8964"/>
    <n v="89640"/>
  </r>
  <r>
    <n v="33048908"/>
    <x v="10"/>
    <x v="78"/>
    <s v="CE GETULIO VARGAS"/>
    <e v="#N/A"/>
    <s v="00.895.220/0001-20"/>
    <s v="2236 - 0000020737"/>
    <n v="8"/>
    <m/>
    <m/>
    <m/>
    <m/>
    <n v="140"/>
    <m/>
    <m/>
    <m/>
    <m/>
    <m/>
    <m/>
    <m/>
    <m/>
    <n v="345"/>
    <m/>
    <m/>
    <m/>
    <m/>
    <m/>
    <m/>
    <n v="485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5244"/>
    <n v="5244"/>
    <n v="5244"/>
    <n v="5244"/>
    <n v="5244"/>
    <n v="5244"/>
    <n v="5244"/>
    <n v="5244"/>
    <n v="5244"/>
    <n v="5244"/>
    <n v="52440"/>
    <n v="7855.2"/>
    <n v="7855.2"/>
    <n v="7855.2"/>
    <n v="7855.2"/>
    <n v="7855.2"/>
    <n v="7855.2"/>
    <n v="7855.2"/>
    <n v="7855.2"/>
    <n v="7855.2"/>
    <n v="7855.2"/>
    <n v="78551.999999999985"/>
  </r>
  <r>
    <n v="33048916"/>
    <x v="10"/>
    <x v="78"/>
    <s v="EE GILBERTO FREIRE"/>
    <e v="#N/A"/>
    <s v="01.099.586/0001-56"/>
    <s v="0129 - 0001974319"/>
    <n v="7"/>
    <m/>
    <m/>
    <m/>
    <m/>
    <n v="388"/>
    <m/>
    <m/>
    <m/>
    <m/>
    <m/>
    <m/>
    <m/>
    <m/>
    <m/>
    <m/>
    <m/>
    <m/>
    <m/>
    <m/>
    <m/>
    <n v="388"/>
    <n v="6320.4"/>
    <n v="6320.4"/>
    <n v="6320.4"/>
    <n v="6320.4"/>
    <n v="6320.4"/>
    <n v="6320.4"/>
    <n v="6320.4"/>
    <n v="6320.4"/>
    <n v="6320.4"/>
    <n v="6320.4"/>
    <n v="6320.4"/>
    <n v="0"/>
    <n v="0"/>
    <n v="0"/>
    <n v="0"/>
    <n v="0"/>
    <n v="0"/>
    <n v="0"/>
    <n v="0"/>
    <n v="0"/>
    <n v="0"/>
    <n v="0"/>
    <n v="6320.4"/>
    <n v="6320.4"/>
    <n v="6320.4"/>
    <n v="6320.4"/>
    <n v="6320.4"/>
    <n v="6320.4"/>
    <n v="6320.4"/>
    <n v="6320.4"/>
    <n v="6320.4"/>
    <n v="6320.4"/>
    <n v="63204.000000000007"/>
  </r>
  <r>
    <n v="33048932"/>
    <x v="10"/>
    <x v="78"/>
    <s v="CE HERBERT MOSES"/>
    <e v="#N/A"/>
    <s v="00.947.601/0001-06"/>
    <s v="2236 - 0000020800"/>
    <n v="8"/>
    <m/>
    <m/>
    <m/>
    <m/>
    <n v="224"/>
    <m/>
    <m/>
    <m/>
    <m/>
    <m/>
    <m/>
    <m/>
    <m/>
    <n v="296"/>
    <m/>
    <m/>
    <m/>
    <m/>
    <m/>
    <m/>
    <n v="520"/>
    <n v="3888"/>
    <n v="3888"/>
    <n v="3888"/>
    <n v="3888"/>
    <n v="3888"/>
    <n v="3888"/>
    <n v="3888"/>
    <n v="3888"/>
    <n v="3888"/>
    <n v="3888"/>
    <n v="3888"/>
    <n v="4499.2"/>
    <n v="4499.2"/>
    <n v="4499.2"/>
    <n v="4499.2"/>
    <n v="4499.2"/>
    <n v="4499.2"/>
    <n v="4499.2"/>
    <n v="4499.2"/>
    <n v="4499.2"/>
    <n v="4499.2"/>
    <n v="44991.999999999993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1.999999999985"/>
  </r>
  <r>
    <n v="33048940"/>
    <x v="10"/>
    <x v="78"/>
    <s v="CE LARA VILLELA"/>
    <e v="#N/A"/>
    <s v="01.323.727/0001-72"/>
    <s v="0129 - 0001974076"/>
    <n v="7"/>
    <m/>
    <m/>
    <m/>
    <m/>
    <n v="356"/>
    <m/>
    <m/>
    <m/>
    <m/>
    <m/>
    <m/>
    <m/>
    <m/>
    <m/>
    <m/>
    <m/>
    <n v="169"/>
    <m/>
    <m/>
    <m/>
    <n v="525"/>
    <n v="5834"/>
    <n v="5834"/>
    <n v="5834"/>
    <n v="5834"/>
    <n v="5834"/>
    <n v="5834"/>
    <n v="5834"/>
    <n v="5834"/>
    <n v="5834"/>
    <n v="5834"/>
    <n v="5834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8.000000000015"/>
  </r>
  <r>
    <n v="33048959"/>
    <x v="10"/>
    <x v="78"/>
    <s v="CE LIA MARCIA GONCALVES PANARO"/>
    <e v="#N/A"/>
    <s v="01.132.759/0001-90"/>
    <s v="1206 - 0000110795"/>
    <n v="10"/>
    <m/>
    <m/>
    <m/>
    <m/>
    <n v="156"/>
    <m/>
    <m/>
    <m/>
    <m/>
    <m/>
    <m/>
    <m/>
    <m/>
    <n v="629"/>
    <m/>
    <m/>
    <m/>
    <m/>
    <m/>
    <m/>
    <n v="785"/>
    <n v="2975.2"/>
    <n v="2975.2"/>
    <n v="2975.2"/>
    <n v="2975.2"/>
    <n v="2975.2"/>
    <n v="2975.2"/>
    <n v="2975.2"/>
    <n v="2975.2"/>
    <n v="2975.2"/>
    <n v="2975.2"/>
    <n v="2975.2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8.000000000015"/>
    <n v="12536"/>
    <n v="12536"/>
    <n v="12536"/>
    <n v="12536"/>
    <n v="12536"/>
    <n v="12536"/>
    <n v="12536"/>
    <n v="12536"/>
    <n v="12536"/>
    <n v="12536"/>
    <n v="125360"/>
  </r>
  <r>
    <n v="33048975"/>
    <x v="10"/>
    <x v="78"/>
    <s v="CE MIGUEL COUTO"/>
    <e v="#N/A"/>
    <s v="01.164.835/0001-40"/>
    <s v="0129 - 0001974181"/>
    <n v="9"/>
    <m/>
    <m/>
    <m/>
    <m/>
    <n v="180"/>
    <m/>
    <m/>
    <m/>
    <m/>
    <m/>
    <m/>
    <m/>
    <m/>
    <n v="114"/>
    <m/>
    <m/>
    <m/>
    <m/>
    <m/>
    <m/>
    <n v="29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1732.8"/>
    <n v="1732.8"/>
    <n v="1732.8"/>
    <n v="1732.8"/>
    <n v="1732.8"/>
    <n v="1732.8"/>
    <n v="1732.8"/>
    <n v="1732.8"/>
    <n v="1732.8"/>
    <n v="1732.8"/>
    <n v="17327.999999999996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4.000000000007"/>
  </r>
  <r>
    <n v="33048991"/>
    <x v="10"/>
    <x v="78"/>
    <s v="CE PROFESSOR JOSE DE SOUZA HERDY"/>
    <e v="#N/A"/>
    <s v="00.914.472/0001-50"/>
    <s v="0129 - 0001974300"/>
    <n v="12"/>
    <m/>
    <m/>
    <m/>
    <m/>
    <n v="339"/>
    <m/>
    <m/>
    <m/>
    <m/>
    <m/>
    <m/>
    <m/>
    <m/>
    <n v="278"/>
    <m/>
    <m/>
    <n v="116"/>
    <m/>
    <m/>
    <m/>
    <n v="733"/>
    <n v="5877.6"/>
    <n v="5877.6"/>
    <n v="5877.6"/>
    <n v="5877.6"/>
    <n v="5877.6"/>
    <n v="5877.6"/>
    <n v="5877.6"/>
    <n v="5877.6"/>
    <n v="5877.6"/>
    <n v="5877.6"/>
    <n v="5877.6"/>
    <n v="5988.8"/>
    <n v="5988.8"/>
    <n v="5988.8"/>
    <n v="5988.8"/>
    <n v="5988.8"/>
    <n v="5988.8"/>
    <n v="5988.8"/>
    <n v="5988.8"/>
    <n v="5988.8"/>
    <n v="5988.8"/>
    <n v="59888.000000000015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4"/>
  </r>
  <r>
    <n v="33049017"/>
    <x v="10"/>
    <x v="78"/>
    <s v="CE SAO BENTO"/>
    <e v="#N/A"/>
    <s v="00.960.497/0001-90"/>
    <s v="2620 - 0000012998"/>
    <n v="17"/>
    <m/>
    <m/>
    <m/>
    <m/>
    <m/>
    <m/>
    <m/>
    <m/>
    <m/>
    <m/>
    <m/>
    <m/>
    <m/>
    <n v="884"/>
    <m/>
    <m/>
    <m/>
    <m/>
    <m/>
    <m/>
    <n v="8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8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6.00000000003"/>
  </r>
  <r>
    <n v="33049025"/>
    <x v="10"/>
    <x v="78"/>
    <s v="CE VINICIUS DE MORAES"/>
    <e v="#N/A"/>
    <s v="01.087.704/0001-06"/>
    <s v="2236 - 0000020885"/>
    <n v="4"/>
    <m/>
    <m/>
    <m/>
    <m/>
    <n v="195"/>
    <m/>
    <m/>
    <m/>
    <m/>
    <m/>
    <m/>
    <m/>
    <m/>
    <n v="130"/>
    <m/>
    <m/>
    <m/>
    <m/>
    <m/>
    <m/>
    <n v="325"/>
    <n v="3205.6"/>
    <n v="3205.6"/>
    <n v="3205.6"/>
    <n v="3205.6"/>
    <n v="3205.6"/>
    <n v="3205.6"/>
    <n v="3205.6"/>
    <n v="3205.6"/>
    <n v="3205.6"/>
    <n v="3205.6"/>
    <n v="3205.6"/>
    <n v="1976"/>
    <n v="1976"/>
    <n v="1976"/>
    <n v="1976"/>
    <n v="1976"/>
    <n v="1976"/>
    <n v="1976"/>
    <n v="1976"/>
    <n v="1976"/>
    <n v="1976"/>
    <n v="1976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49033"/>
    <x v="10"/>
    <x v="78"/>
    <s v="CE ZUMBI DOS PALMARES"/>
    <e v="#N/A"/>
    <s v="01.099.584/0001-67"/>
    <s v="2236 - 0000020745"/>
    <n v="6"/>
    <m/>
    <m/>
    <m/>
    <m/>
    <n v="145"/>
    <m/>
    <m/>
    <m/>
    <m/>
    <m/>
    <m/>
    <m/>
    <m/>
    <n v="81"/>
    <m/>
    <n v="38"/>
    <n v="76"/>
    <m/>
    <m/>
    <m/>
    <n v="340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4.000000000007"/>
    <n v="6624.8"/>
    <n v="6624.8"/>
    <n v="6624.8"/>
    <n v="6624.8"/>
    <n v="6624.8"/>
    <n v="6624.8"/>
    <n v="6624.8"/>
    <n v="6624.8"/>
    <n v="6624.8"/>
    <n v="6624.8"/>
    <n v="66248.000000000015"/>
  </r>
  <r>
    <n v="33049475"/>
    <x v="10"/>
    <x v="78"/>
    <s v="IE GOVERNADOR ROBERTO SILVEIRA"/>
    <e v="#N/A"/>
    <s v="00.679.734/0001-49"/>
    <s v="2236 - 0000020893"/>
    <n v="30"/>
    <m/>
    <m/>
    <m/>
    <m/>
    <n v="137"/>
    <m/>
    <m/>
    <m/>
    <m/>
    <m/>
    <m/>
    <m/>
    <m/>
    <n v="431"/>
    <m/>
    <n v="561"/>
    <m/>
    <m/>
    <m/>
    <m/>
    <n v="1129"/>
    <n v="3894.4"/>
    <n v="3894.4"/>
    <n v="3894.4"/>
    <n v="3894.4"/>
    <n v="3894.4"/>
    <n v="3894.4"/>
    <n v="3894.4"/>
    <n v="3894.4"/>
    <n v="3894.4"/>
    <n v="3894.4"/>
    <n v="3894.4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2.00000000006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5.99999999994"/>
  </r>
  <r>
    <n v="33049688"/>
    <x v="10"/>
    <x v="78"/>
    <s v="CIEP 032 CORA CORALINA"/>
    <e v="#N/A"/>
    <s v="00.933.298/0001-92"/>
    <s v="2236 - 0000020869"/>
    <n v="10"/>
    <m/>
    <m/>
    <m/>
    <m/>
    <n v="433"/>
    <m/>
    <m/>
    <m/>
    <m/>
    <m/>
    <m/>
    <m/>
    <m/>
    <n v="447"/>
    <m/>
    <n v="13"/>
    <n v="124"/>
    <m/>
    <m/>
    <m/>
    <n v="1017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1.999999999985"/>
    <n v="16436.8"/>
    <n v="16436.8"/>
    <n v="16436.8"/>
    <n v="16436.8"/>
    <n v="16436.8"/>
    <n v="16436.8"/>
    <n v="16436.8"/>
    <n v="16436.8"/>
    <n v="16436.8"/>
    <n v="16436.8"/>
    <n v="164367.99999999997"/>
  </r>
  <r>
    <n v="33049696"/>
    <x v="10"/>
    <x v="78"/>
    <s v="CIEP 369 JORNALISTA SANDRO MOREYRA"/>
    <e v="#N/A"/>
    <s v="00.924.356/0001-11"/>
    <s v="2814 - 0000407496"/>
    <n v="11"/>
    <m/>
    <m/>
    <m/>
    <m/>
    <n v="211"/>
    <m/>
    <m/>
    <m/>
    <m/>
    <m/>
    <m/>
    <m/>
    <m/>
    <n v="511"/>
    <m/>
    <m/>
    <n v="226"/>
    <m/>
    <m/>
    <m/>
    <n v="948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11202.4"/>
    <n v="11202.4"/>
    <n v="11202.4"/>
    <n v="11202.4"/>
    <n v="11202.4"/>
    <n v="11202.4"/>
    <n v="11202.4"/>
    <n v="11202.4"/>
    <n v="11202.4"/>
    <n v="11202.4"/>
    <n v="112023.99999999997"/>
    <n v="15074"/>
    <n v="15074"/>
    <n v="15074"/>
    <n v="15074"/>
    <n v="15074"/>
    <n v="15074"/>
    <n v="15074"/>
    <n v="15074"/>
    <n v="15074"/>
    <n v="15074"/>
    <n v="150740"/>
  </r>
  <r>
    <n v="33049700"/>
    <x v="10"/>
    <x v="78"/>
    <s v="CIEP 208 ALCEU AMOROSO LIMA"/>
    <e v="#N/A"/>
    <s v="00.904.502/0001-47"/>
    <s v="2814 - 0000407550"/>
    <n v="15"/>
    <m/>
    <m/>
    <m/>
    <m/>
    <n v="440"/>
    <m/>
    <m/>
    <m/>
    <m/>
    <m/>
    <m/>
    <m/>
    <m/>
    <n v="278"/>
    <m/>
    <n v="33"/>
    <m/>
    <m/>
    <m/>
    <m/>
    <n v="751"/>
    <n v="7594"/>
    <n v="7594"/>
    <n v="7594"/>
    <n v="7594"/>
    <n v="7594"/>
    <n v="7594"/>
    <n v="7594"/>
    <n v="7594"/>
    <n v="7594"/>
    <n v="7594"/>
    <n v="7594"/>
    <n v="5677.6"/>
    <n v="5677.6"/>
    <n v="5677.6"/>
    <n v="5677.6"/>
    <n v="5677.6"/>
    <n v="5677.6"/>
    <n v="5677.6"/>
    <n v="5677.6"/>
    <n v="5677.6"/>
    <n v="5677.6"/>
    <n v="56775.999999999993"/>
    <n v="13271.6"/>
    <n v="13271.6"/>
    <n v="13271.6"/>
    <n v="13271.6"/>
    <n v="13271.6"/>
    <n v="13271.6"/>
    <n v="13271.6"/>
    <n v="13271.6"/>
    <n v="13271.6"/>
    <n v="13271.6"/>
    <n v="132716.00000000003"/>
  </r>
  <r>
    <n v="33049718"/>
    <x v="10"/>
    <x v="78"/>
    <s v="CIEP 228 DARCY VARGAS"/>
    <e v="#N/A"/>
    <s v="01.241.040/0001-98"/>
    <s v="2814 - 0000408220"/>
    <n v="24"/>
    <m/>
    <m/>
    <m/>
    <m/>
    <n v="529"/>
    <m/>
    <m/>
    <m/>
    <m/>
    <m/>
    <m/>
    <m/>
    <m/>
    <n v="414"/>
    <m/>
    <n v="82"/>
    <m/>
    <m/>
    <m/>
    <m/>
    <n v="102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8.000000000015"/>
    <n v="19391.2"/>
    <n v="19391.2"/>
    <n v="19391.2"/>
    <n v="19391.2"/>
    <n v="19391.2"/>
    <n v="19391.2"/>
    <n v="19391.2"/>
    <n v="19391.2"/>
    <n v="19391.2"/>
    <n v="19391.2"/>
    <n v="193912.00000000003"/>
  </r>
  <r>
    <n v="33049726"/>
    <x v="10"/>
    <x v="78"/>
    <s v="CIEP 089 GRACILIANO RAMOS"/>
    <e v="#N/A"/>
    <s v="00.990.086/0001-47"/>
    <s v="2620 - 0000014400"/>
    <n v="17"/>
    <m/>
    <m/>
    <m/>
    <m/>
    <n v="521"/>
    <m/>
    <m/>
    <m/>
    <m/>
    <m/>
    <m/>
    <m/>
    <m/>
    <n v="478"/>
    <m/>
    <m/>
    <n v="220"/>
    <m/>
    <m/>
    <m/>
    <n v="1219"/>
    <n v="8946"/>
    <n v="8946"/>
    <n v="8946"/>
    <n v="8946"/>
    <n v="8946"/>
    <n v="8946"/>
    <n v="8946"/>
    <n v="8946"/>
    <n v="8946"/>
    <n v="8946"/>
    <n v="8946"/>
    <n v="10609.6"/>
    <n v="10609.6"/>
    <n v="10609.6"/>
    <n v="10609.6"/>
    <n v="10609.6"/>
    <n v="10609.6"/>
    <n v="10609.6"/>
    <n v="10609.6"/>
    <n v="10609.6"/>
    <n v="10609.6"/>
    <n v="106096.00000000001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6.00000000003"/>
  </r>
  <r>
    <n v="33049734"/>
    <x v="10"/>
    <x v="78"/>
    <s v="CIEP 035 MARECHAL HENRIQUE TEIXEIRA LOTT"/>
    <e v="#N/A"/>
    <s v="01.159.982/0001-21"/>
    <s v="2814 - 0000408530"/>
    <n v="17"/>
    <m/>
    <m/>
    <m/>
    <m/>
    <n v="549"/>
    <m/>
    <n v="109"/>
    <m/>
    <m/>
    <m/>
    <m/>
    <m/>
    <m/>
    <m/>
    <m/>
    <m/>
    <m/>
    <m/>
    <m/>
    <m/>
    <n v="658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0"/>
    <n v="0"/>
    <n v="0"/>
    <n v="0"/>
    <n v="0"/>
    <n v="0"/>
    <n v="0"/>
    <n v="0"/>
    <n v="0"/>
    <n v="0"/>
    <n v="0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6.00000000003"/>
  </r>
  <r>
    <n v="33049742"/>
    <x v="10"/>
    <x v="78"/>
    <s v="CIEP 118 VEREADOR VILSON CAMPOS DE MACEDO"/>
    <e v="#N/A"/>
    <s v="01.029.217/0001-97"/>
    <s v="6891 - 0000001171"/>
    <n v="20"/>
    <m/>
    <m/>
    <m/>
    <m/>
    <n v="661"/>
    <m/>
    <m/>
    <m/>
    <m/>
    <m/>
    <m/>
    <m/>
    <m/>
    <n v="466"/>
    <m/>
    <m/>
    <n v="339"/>
    <m/>
    <m/>
    <m/>
    <n v="1466"/>
    <n v="11255.2"/>
    <n v="11255.2"/>
    <n v="11255.2"/>
    <n v="11255.2"/>
    <n v="11255.2"/>
    <n v="11255.2"/>
    <n v="11255.2"/>
    <n v="11255.2"/>
    <n v="11255.2"/>
    <n v="11255.2"/>
    <n v="11255.2"/>
    <n v="12236"/>
    <n v="12236"/>
    <n v="12236"/>
    <n v="12236"/>
    <n v="12236"/>
    <n v="12236"/>
    <n v="12236"/>
    <n v="12236"/>
    <n v="12236"/>
    <n v="12236"/>
    <n v="122360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2.00000000006"/>
  </r>
  <r>
    <n v="33049785"/>
    <x v="10"/>
    <x v="78"/>
    <s v="CE ADELINA CASTRO"/>
    <e v="#N/A"/>
    <s v="01.009.259/0001-66"/>
    <s v="2814 - 0000407330"/>
    <n v="14"/>
    <m/>
    <m/>
    <m/>
    <m/>
    <n v="489"/>
    <m/>
    <m/>
    <m/>
    <m/>
    <m/>
    <m/>
    <m/>
    <m/>
    <n v="344"/>
    <m/>
    <m/>
    <m/>
    <m/>
    <m/>
    <m/>
    <n v="833"/>
    <n v="8278.4"/>
    <n v="8278.4"/>
    <n v="8278.4"/>
    <n v="8278.4"/>
    <n v="8278.4"/>
    <n v="8278.4"/>
    <n v="8278.4"/>
    <n v="8278.4"/>
    <n v="8278.4"/>
    <n v="8278.4"/>
    <n v="8278.4"/>
    <n v="5228.8"/>
    <n v="5228.8"/>
    <n v="5228.8"/>
    <n v="5228.8"/>
    <n v="5228.8"/>
    <n v="5228.8"/>
    <n v="5228.8"/>
    <n v="5228.8"/>
    <n v="5228.8"/>
    <n v="5228.8"/>
    <n v="52288.000000000007"/>
    <n v="13507.2"/>
    <n v="13507.2"/>
    <n v="13507.2"/>
    <n v="13507.2"/>
    <n v="13507.2"/>
    <n v="13507.2"/>
    <n v="13507.2"/>
    <n v="13507.2"/>
    <n v="13507.2"/>
    <n v="13507.2"/>
    <n v="135072"/>
  </r>
  <r>
    <n v="33049793"/>
    <x v="10"/>
    <x v="78"/>
    <s v="CE ALEXANDER GRAHAM BELL"/>
    <e v="#N/A"/>
    <s v="00.970.220/0001-48"/>
    <s v="2814 - 0000407577"/>
    <n v="17"/>
    <m/>
    <m/>
    <m/>
    <m/>
    <m/>
    <m/>
    <m/>
    <m/>
    <m/>
    <m/>
    <m/>
    <m/>
    <m/>
    <n v="534"/>
    <m/>
    <n v="152"/>
    <m/>
    <m/>
    <m/>
    <m/>
    <n v="68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4804.8"/>
    <n v="14804.8"/>
    <n v="14804.8"/>
    <n v="14804.8"/>
    <n v="14804.8"/>
    <n v="14804.8"/>
    <n v="14804.8"/>
    <n v="14804.8"/>
    <n v="14804.8"/>
    <n v="14804.8"/>
    <n v="148048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6.00000000003"/>
  </r>
  <r>
    <n v="33049807"/>
    <x v="10"/>
    <x v="78"/>
    <s v="CE FREI HENRIQUE DE COIMBRA"/>
    <e v="#N/A"/>
    <s v="00.832.093/0001-10"/>
    <s v="2814 - 0000407879"/>
    <n v="7"/>
    <m/>
    <m/>
    <m/>
    <m/>
    <n v="339"/>
    <m/>
    <m/>
    <m/>
    <m/>
    <m/>
    <m/>
    <m/>
    <m/>
    <n v="219"/>
    <m/>
    <m/>
    <m/>
    <m/>
    <m/>
    <m/>
    <n v="558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3328.8"/>
    <n v="3328.8"/>
    <n v="3328.8"/>
    <n v="3328.8"/>
    <n v="3328.8"/>
    <n v="3328.8"/>
    <n v="3328.8"/>
    <n v="3328.8"/>
    <n v="3328.8"/>
    <n v="3328.8"/>
    <n v="33288"/>
    <n v="8904.4"/>
    <n v="8904.4"/>
    <n v="8904.4"/>
    <n v="8904.4"/>
    <n v="8904.4"/>
    <n v="8904.4"/>
    <n v="8904.4"/>
    <n v="8904.4"/>
    <n v="8904.4"/>
    <n v="8904.4"/>
    <n v="89043.999999999985"/>
  </r>
  <r>
    <n v="33049815"/>
    <x v="10"/>
    <x v="78"/>
    <s v="CE SANTO INACIO"/>
    <e v="#N/A"/>
    <s v="00.785.864/0001-66"/>
    <s v="2284 - 0000027871"/>
    <n v="7"/>
    <m/>
    <m/>
    <m/>
    <m/>
    <n v="357"/>
    <m/>
    <m/>
    <m/>
    <m/>
    <m/>
    <m/>
    <m/>
    <m/>
    <n v="245"/>
    <m/>
    <m/>
    <m/>
    <m/>
    <m/>
    <m/>
    <n v="602"/>
    <n v="5849.2"/>
    <n v="5849.2"/>
    <n v="5849.2"/>
    <n v="5849.2"/>
    <n v="5849.2"/>
    <n v="5849.2"/>
    <n v="5849.2"/>
    <n v="5849.2"/>
    <n v="5849.2"/>
    <n v="5849.2"/>
    <n v="5849.2"/>
    <n v="3724"/>
    <n v="3724"/>
    <n v="3724"/>
    <n v="3724"/>
    <n v="3724"/>
    <n v="3724"/>
    <n v="3724"/>
    <n v="3724"/>
    <n v="3724"/>
    <n v="3724"/>
    <n v="37240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1.999999999985"/>
  </r>
  <r>
    <n v="33049920"/>
    <x v="10"/>
    <x v="78"/>
    <s v="CE ABDALA CHAMA"/>
    <e v="#N/A"/>
    <s v="00.894.954/0001-95"/>
    <s v="2236 - 0000020761"/>
    <n v="4"/>
    <m/>
    <m/>
    <m/>
    <m/>
    <n v="174"/>
    <m/>
    <m/>
    <m/>
    <m/>
    <m/>
    <m/>
    <m/>
    <m/>
    <n v="158"/>
    <m/>
    <m/>
    <n v="45"/>
    <m/>
    <m/>
    <m/>
    <n v="377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3085.6"/>
    <n v="3085.6"/>
    <n v="3085.6"/>
    <n v="3085.6"/>
    <n v="3085.6"/>
    <n v="3085.6"/>
    <n v="3085.6"/>
    <n v="3085.6"/>
    <n v="3085.6"/>
    <n v="3085.6"/>
    <n v="30855.999999999993"/>
    <n v="5972"/>
    <n v="5972"/>
    <n v="5972"/>
    <n v="5972"/>
    <n v="5972"/>
    <n v="5972"/>
    <n v="5972"/>
    <n v="5972"/>
    <n v="5972"/>
    <n v="5972"/>
    <n v="59720"/>
  </r>
  <r>
    <n v="33049947"/>
    <x v="10"/>
    <x v="78"/>
    <s v="EE ASSIS CHATEAUBRIAND"/>
    <e v="#N/A"/>
    <s v="00.816.307/0001-65"/>
    <s v="2284 - 0000026883"/>
    <n v="9"/>
    <m/>
    <m/>
    <m/>
    <m/>
    <n v="639"/>
    <m/>
    <m/>
    <m/>
    <m/>
    <m/>
    <m/>
    <m/>
    <m/>
    <m/>
    <m/>
    <m/>
    <m/>
    <m/>
    <m/>
    <m/>
    <n v="639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0"/>
    <n v="0"/>
    <n v="0"/>
    <n v="0"/>
    <n v="0"/>
    <n v="0"/>
    <n v="0"/>
    <n v="0"/>
    <n v="0"/>
    <n v="0"/>
    <n v="0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3.99999999996"/>
  </r>
  <r>
    <n v="33049963"/>
    <x v="10"/>
    <x v="78"/>
    <s v="CE EMBAIXADOR RAUL FERNANDES"/>
    <e v="#N/A"/>
    <s v="00.796.610/0001-43"/>
    <s v="2620 - 0000011703"/>
    <n v="14"/>
    <m/>
    <m/>
    <m/>
    <m/>
    <n v="162"/>
    <m/>
    <m/>
    <m/>
    <m/>
    <m/>
    <m/>
    <m/>
    <m/>
    <n v="285"/>
    <m/>
    <m/>
    <m/>
    <m/>
    <m/>
    <m/>
    <n v="447"/>
    <n v="3308"/>
    <n v="3308"/>
    <n v="3308"/>
    <n v="3308"/>
    <n v="3308"/>
    <n v="3308"/>
    <n v="3308"/>
    <n v="3308"/>
    <n v="3308"/>
    <n v="3308"/>
    <n v="3308"/>
    <n v="4332"/>
    <n v="4332"/>
    <n v="4332"/>
    <n v="4332"/>
    <n v="4332"/>
    <n v="4332"/>
    <n v="4332"/>
    <n v="4332"/>
    <n v="4332"/>
    <n v="4332"/>
    <n v="43320"/>
    <n v="7640"/>
    <n v="7640"/>
    <n v="7640"/>
    <n v="7640"/>
    <n v="7640"/>
    <n v="7640"/>
    <n v="7640"/>
    <n v="7640"/>
    <n v="7640"/>
    <n v="7640"/>
    <n v="76400"/>
  </r>
  <r>
    <n v="33049980"/>
    <x v="10"/>
    <x v="78"/>
    <s v="CE HELIO RANGEL"/>
    <e v="#N/A"/>
    <s v="00.781.795/0001-12"/>
    <s v="0129 - 0001974408"/>
    <n v="6"/>
    <m/>
    <m/>
    <m/>
    <m/>
    <m/>
    <m/>
    <m/>
    <m/>
    <m/>
    <m/>
    <m/>
    <m/>
    <m/>
    <n v="272"/>
    <m/>
    <n v="30"/>
    <n v="214"/>
    <m/>
    <m/>
    <m/>
    <n v="51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1.999999999985"/>
    <n v="9069.6"/>
    <n v="9069.6"/>
    <n v="9069.6"/>
    <n v="9069.6"/>
    <n v="9069.6"/>
    <n v="9069.6"/>
    <n v="9069.6"/>
    <n v="9069.6"/>
    <n v="9069.6"/>
    <n v="9069.6"/>
    <n v="90696.000000000015"/>
  </r>
  <r>
    <n v="33049998"/>
    <x v="10"/>
    <x v="78"/>
    <s v="EE JOAO XXIII"/>
    <e v="#N/A"/>
    <s v="01.365.797/0001-93"/>
    <s v="2814 - 0000407429"/>
    <n v="7"/>
    <m/>
    <m/>
    <m/>
    <m/>
    <n v="257"/>
    <m/>
    <m/>
    <m/>
    <m/>
    <m/>
    <m/>
    <m/>
    <m/>
    <m/>
    <m/>
    <m/>
    <m/>
    <m/>
    <m/>
    <m/>
    <n v="257"/>
    <n v="4329.2"/>
    <n v="4329.2"/>
    <n v="4329.2"/>
    <n v="4329.2"/>
    <n v="4329.2"/>
    <n v="4329.2"/>
    <n v="4329.2"/>
    <n v="4329.2"/>
    <n v="4329.2"/>
    <n v="4329.2"/>
    <n v="4329.2"/>
    <n v="0"/>
    <n v="0"/>
    <n v="0"/>
    <n v="0"/>
    <n v="0"/>
    <n v="0"/>
    <n v="0"/>
    <n v="0"/>
    <n v="0"/>
    <n v="0"/>
    <n v="0"/>
    <n v="4329.2"/>
    <n v="4329.2"/>
    <n v="4329.2"/>
    <n v="4329.2"/>
    <n v="4329.2"/>
    <n v="4329.2"/>
    <n v="4329.2"/>
    <n v="4329.2"/>
    <n v="4329.2"/>
    <n v="4329.2"/>
    <n v="43291.999999999993"/>
  </r>
  <r>
    <n v="33050015"/>
    <x v="10"/>
    <x v="78"/>
    <s v="CE MARECHAL RONDON"/>
    <e v="#N/A"/>
    <s v="00.781.630/0001-40"/>
    <s v="1284 - 0000056081"/>
    <n v="14"/>
    <m/>
    <m/>
    <m/>
    <m/>
    <n v="245"/>
    <m/>
    <m/>
    <m/>
    <m/>
    <m/>
    <m/>
    <m/>
    <m/>
    <n v="294"/>
    <m/>
    <m/>
    <m/>
    <m/>
    <m/>
    <m/>
    <n v="539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468.8"/>
    <n v="4468.8"/>
    <n v="4468.8"/>
    <n v="4468.8"/>
    <n v="4468.8"/>
    <n v="4468.8"/>
    <n v="4468.8"/>
    <n v="4468.8"/>
    <n v="4468.8"/>
    <n v="4468.8"/>
    <n v="44688.000000000007"/>
    <n v="9038.4"/>
    <n v="9038.4"/>
    <n v="9038.4"/>
    <n v="9038.4"/>
    <n v="9038.4"/>
    <n v="9038.4"/>
    <n v="9038.4"/>
    <n v="9038.4"/>
    <n v="9038.4"/>
    <n v="9038.4"/>
    <n v="90383.999999999985"/>
  </r>
  <r>
    <n v="33050023"/>
    <x v="10"/>
    <x v="78"/>
    <s v="CE MINAS GERAIS"/>
    <e v="#N/A"/>
    <s v="00.939.609/0001-20"/>
    <s v="2814 - 0000407690"/>
    <n v="11"/>
    <m/>
    <m/>
    <m/>
    <m/>
    <n v="283"/>
    <m/>
    <m/>
    <m/>
    <m/>
    <m/>
    <m/>
    <m/>
    <m/>
    <n v="499"/>
    <m/>
    <m/>
    <m/>
    <m/>
    <m/>
    <m/>
    <n v="782"/>
    <n v="4966"/>
    <n v="4966"/>
    <n v="4966"/>
    <n v="4966"/>
    <n v="4966"/>
    <n v="4966"/>
    <n v="4966"/>
    <n v="4966"/>
    <n v="4966"/>
    <n v="4966"/>
    <n v="4966"/>
    <n v="7584.8"/>
    <n v="7584.8"/>
    <n v="7584.8"/>
    <n v="7584.8"/>
    <n v="7584.8"/>
    <n v="7584.8"/>
    <n v="7584.8"/>
    <n v="7584.8"/>
    <n v="7584.8"/>
    <n v="7584.8"/>
    <n v="75848.000000000015"/>
    <n v="12550.8"/>
    <n v="12550.8"/>
    <n v="12550.8"/>
    <n v="12550.8"/>
    <n v="12550.8"/>
    <n v="12550.8"/>
    <n v="12550.8"/>
    <n v="12550.8"/>
    <n v="12550.8"/>
    <n v="12550.8"/>
    <n v="125508.00000000001"/>
  </r>
  <r>
    <n v="33050031"/>
    <x v="10"/>
    <x v="78"/>
    <s v="CE PROFESSORA VERA LUCIA TAVARES ROMAO"/>
    <e v="#N/A"/>
    <s v="00.904.507/0001-70"/>
    <s v="2814 - 0000407534"/>
    <n v="8"/>
    <m/>
    <m/>
    <m/>
    <m/>
    <m/>
    <m/>
    <m/>
    <m/>
    <m/>
    <m/>
    <m/>
    <m/>
    <m/>
    <n v="419"/>
    <m/>
    <m/>
    <m/>
    <m/>
    <m/>
    <m/>
    <n v="419"/>
    <n v="483.2"/>
    <n v="483.2"/>
    <n v="483.2"/>
    <n v="483.2"/>
    <n v="483.2"/>
    <n v="483.2"/>
    <n v="483.2"/>
    <n v="483.2"/>
    <n v="483.2"/>
    <n v="483.2"/>
    <n v="483.2"/>
    <n v="6368.8"/>
    <n v="6368.8"/>
    <n v="6368.8"/>
    <n v="6368.8"/>
    <n v="6368.8"/>
    <n v="6368.8"/>
    <n v="6368.8"/>
    <n v="6368.8"/>
    <n v="6368.8"/>
    <n v="6368.8"/>
    <n v="63688.000000000015"/>
    <n v="6852"/>
    <n v="6852"/>
    <n v="6852"/>
    <n v="6852"/>
    <n v="6852"/>
    <n v="6852"/>
    <n v="6852"/>
    <n v="6852"/>
    <n v="6852"/>
    <n v="6852"/>
    <n v="68520"/>
  </r>
  <r>
    <n v="33050040"/>
    <x v="10"/>
    <x v="78"/>
    <s v="EE PROFESSORA CORDELIA PAIVA"/>
    <e v="#N/A"/>
    <s v="02.032.020/0001-70"/>
    <s v="2236 - 0000020702"/>
    <n v="6"/>
    <m/>
    <m/>
    <m/>
    <m/>
    <n v="411"/>
    <m/>
    <m/>
    <m/>
    <m/>
    <m/>
    <m/>
    <m/>
    <m/>
    <m/>
    <m/>
    <m/>
    <m/>
    <m/>
    <m/>
    <m/>
    <n v="411"/>
    <n v="6609.6"/>
    <n v="6609.6"/>
    <n v="6609.6"/>
    <n v="6609.6"/>
    <n v="6609.6"/>
    <n v="6609.6"/>
    <n v="6609.6"/>
    <n v="6609.6"/>
    <n v="6609.6"/>
    <n v="6609.6"/>
    <n v="6609.6"/>
    <n v="0"/>
    <n v="0"/>
    <n v="0"/>
    <n v="0"/>
    <n v="0"/>
    <n v="0"/>
    <n v="0"/>
    <n v="0"/>
    <n v="0"/>
    <n v="0"/>
    <n v="0"/>
    <n v="6609.6"/>
    <n v="6609.6"/>
    <n v="6609.6"/>
    <n v="6609.6"/>
    <n v="6609.6"/>
    <n v="6609.6"/>
    <n v="6609.6"/>
    <n v="6609.6"/>
    <n v="6609.6"/>
    <n v="6609.6"/>
    <n v="66096"/>
  </r>
  <r>
    <n v="33050058"/>
    <x v="10"/>
    <x v="78"/>
    <s v="EE PROFESSORA SARAH FARIA BRAZ"/>
    <e v="#N/A"/>
    <s v="01.944.257/0001-64"/>
    <s v="2814 - 0000407356"/>
    <n v="2"/>
    <m/>
    <m/>
    <m/>
    <m/>
    <n v="336"/>
    <m/>
    <m/>
    <m/>
    <m/>
    <m/>
    <m/>
    <m/>
    <m/>
    <m/>
    <m/>
    <m/>
    <m/>
    <m/>
    <m/>
    <m/>
    <n v="336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0"/>
    <n v="0"/>
    <n v="0"/>
    <n v="0"/>
    <n v="0"/>
    <n v="0"/>
    <n v="0"/>
    <n v="0"/>
    <n v="0"/>
    <n v="0"/>
    <n v="0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0.000000000007"/>
  </r>
  <r>
    <n v="33050422"/>
    <x v="10"/>
    <x v="78"/>
    <s v="CE FERNANDO FIGUEIREDO"/>
    <e v="#N/A"/>
    <s v="01.112.088/0001-04"/>
    <s v="2814 - 0000407593"/>
    <n v="14"/>
    <m/>
    <m/>
    <m/>
    <m/>
    <n v="362"/>
    <m/>
    <m/>
    <n v="31"/>
    <m/>
    <m/>
    <m/>
    <m/>
    <m/>
    <n v="682"/>
    <m/>
    <n v="96"/>
    <m/>
    <m/>
    <m/>
    <m/>
    <n v="1171"/>
    <n v="6819.2"/>
    <n v="6819.2"/>
    <n v="6819.2"/>
    <n v="6819.2"/>
    <n v="6819.2"/>
    <n v="6819.2"/>
    <n v="6819.2"/>
    <n v="6819.2"/>
    <n v="6819.2"/>
    <n v="6819.2"/>
    <n v="6819.2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3.99999999997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6.00000000003"/>
  </r>
  <r>
    <n v="33050430"/>
    <x v="10"/>
    <x v="78"/>
    <s v="CE PADRE ANCHIETA"/>
    <e v="#N/A"/>
    <s v="00.791.386/0001-05"/>
    <s v="1284 - 0000055883"/>
    <n v="17"/>
    <m/>
    <m/>
    <m/>
    <m/>
    <n v="248"/>
    <m/>
    <m/>
    <m/>
    <m/>
    <m/>
    <m/>
    <m/>
    <m/>
    <n v="567"/>
    <m/>
    <m/>
    <m/>
    <m/>
    <m/>
    <m/>
    <n v="815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8618.4"/>
    <n v="8618.4"/>
    <n v="8618.4"/>
    <n v="8618.4"/>
    <n v="8618.4"/>
    <n v="8618.4"/>
    <n v="8618.4"/>
    <n v="8618.4"/>
    <n v="8618.4"/>
    <n v="8618.4"/>
    <n v="86183.999999999985"/>
    <n v="13414.8"/>
    <n v="13414.8"/>
    <n v="13414.8"/>
    <n v="13414.8"/>
    <n v="13414.8"/>
    <n v="13414.8"/>
    <n v="13414.8"/>
    <n v="13414.8"/>
    <n v="13414.8"/>
    <n v="13414.8"/>
    <n v="134148"/>
  </r>
  <r>
    <n v="33050490"/>
    <x v="10"/>
    <x v="78"/>
    <s v="CE DOUTOR ALFREDO BACKER"/>
    <e v="#N/A"/>
    <s v="01.283.538/0001-13"/>
    <s v="2512 - 0000369675"/>
    <n v="4"/>
    <m/>
    <m/>
    <m/>
    <m/>
    <m/>
    <m/>
    <m/>
    <m/>
    <m/>
    <m/>
    <m/>
    <m/>
    <m/>
    <n v="426"/>
    <m/>
    <n v="91"/>
    <m/>
    <m/>
    <m/>
    <m/>
    <n v="517"/>
    <n v="241.6"/>
    <n v="241.6"/>
    <n v="241.6"/>
    <n v="241.6"/>
    <n v="241.6"/>
    <n v="241.6"/>
    <n v="241.6"/>
    <n v="241.6"/>
    <n v="241.6"/>
    <n v="241.6"/>
    <n v="241.6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1.99999999999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8.00000000001"/>
  </r>
  <r>
    <n v="33050503"/>
    <x v="10"/>
    <x v="78"/>
    <s v="CE MANOEL BANDEIRA"/>
    <e v="#N/A"/>
    <s v="01.270.823/0001-08"/>
    <s v="1284 - 0000056588"/>
    <n v="4"/>
    <m/>
    <m/>
    <m/>
    <m/>
    <n v="197"/>
    <m/>
    <m/>
    <m/>
    <m/>
    <m/>
    <m/>
    <m/>
    <m/>
    <n v="150"/>
    <m/>
    <m/>
    <m/>
    <m/>
    <m/>
    <m/>
    <n v="347"/>
    <n v="3236"/>
    <n v="3236"/>
    <n v="3236"/>
    <n v="3236"/>
    <n v="3236"/>
    <n v="3236"/>
    <n v="3236"/>
    <n v="3236"/>
    <n v="3236"/>
    <n v="3236"/>
    <n v="3236"/>
    <n v="2280"/>
    <n v="2280"/>
    <n v="2280"/>
    <n v="2280"/>
    <n v="2280"/>
    <n v="2280"/>
    <n v="2280"/>
    <n v="2280"/>
    <n v="2280"/>
    <n v="2280"/>
    <n v="22800"/>
    <n v="5516"/>
    <n v="5516"/>
    <n v="5516"/>
    <n v="5516"/>
    <n v="5516"/>
    <n v="5516"/>
    <n v="5516"/>
    <n v="5516"/>
    <n v="5516"/>
    <n v="5516"/>
    <n v="55160"/>
  </r>
  <r>
    <n v="33050511"/>
    <x v="10"/>
    <x v="78"/>
    <s v="CE NOVA AMERICA"/>
    <e v="#N/A"/>
    <s v="01.281.014/0001-93"/>
    <s v="1284 - 0000057258"/>
    <n v="8"/>
    <m/>
    <m/>
    <m/>
    <m/>
    <n v="198"/>
    <m/>
    <m/>
    <m/>
    <m/>
    <m/>
    <m/>
    <m/>
    <m/>
    <n v="329"/>
    <m/>
    <m/>
    <m/>
    <m/>
    <m/>
    <m/>
    <n v="52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5000.8"/>
    <n v="5000.8"/>
    <n v="5000.8"/>
    <n v="5000.8"/>
    <n v="5000.8"/>
    <n v="5000.8"/>
    <n v="5000.8"/>
    <n v="5000.8"/>
    <n v="5000.8"/>
    <n v="5000.8"/>
    <n v="50008.000000000007"/>
    <n v="8493.6"/>
    <n v="8493.6"/>
    <n v="8493.6"/>
    <n v="8493.6"/>
    <n v="8493.6"/>
    <n v="8493.6"/>
    <n v="8493.6"/>
    <n v="8493.6"/>
    <n v="8493.6"/>
    <n v="8493.6"/>
    <n v="84936.000000000015"/>
  </r>
  <r>
    <n v="33050538"/>
    <x v="10"/>
    <x v="78"/>
    <s v="CE OPERARIO JOAO VICENTE"/>
    <e v="#N/A"/>
    <s v="01.449.213/0001-68"/>
    <s v="2512 - 0000368504"/>
    <n v="11"/>
    <m/>
    <m/>
    <m/>
    <m/>
    <m/>
    <m/>
    <m/>
    <m/>
    <m/>
    <m/>
    <m/>
    <m/>
    <m/>
    <n v="300"/>
    <m/>
    <m/>
    <m/>
    <m/>
    <m/>
    <m/>
    <n v="300"/>
    <n v="664.4"/>
    <n v="664.4"/>
    <n v="664.4"/>
    <n v="664.4"/>
    <n v="664.4"/>
    <n v="664.4"/>
    <n v="664.4"/>
    <n v="664.4"/>
    <n v="664.4"/>
    <n v="664.4"/>
    <n v="664.4"/>
    <n v="4560"/>
    <n v="4560"/>
    <n v="4560"/>
    <n v="4560"/>
    <n v="4560"/>
    <n v="4560"/>
    <n v="4560"/>
    <n v="4560"/>
    <n v="4560"/>
    <n v="4560"/>
    <n v="45600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4.000000000007"/>
  </r>
  <r>
    <n v="33050546"/>
    <x v="10"/>
    <x v="78"/>
    <s v="CE PARADA ANGELICA"/>
    <e v="#N/A"/>
    <s v="01.224.182/0001-47"/>
    <s v="2512 - 0000368601"/>
    <n v="10"/>
    <m/>
    <m/>
    <m/>
    <m/>
    <m/>
    <m/>
    <m/>
    <m/>
    <m/>
    <m/>
    <m/>
    <m/>
    <m/>
    <n v="109"/>
    <m/>
    <n v="140"/>
    <n v="184"/>
    <m/>
    <m/>
    <m/>
    <n v="433"/>
    <n v="604"/>
    <n v="604"/>
    <n v="604"/>
    <n v="604"/>
    <n v="604"/>
    <n v="604"/>
    <n v="604"/>
    <n v="604"/>
    <n v="604"/>
    <n v="604"/>
    <n v="604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6.00000000004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6.00000000004"/>
  </r>
  <r>
    <n v="33050554"/>
    <x v="10"/>
    <x v="78"/>
    <s v="CE PROFESSOR FRANCISCO PORTUGAL NEVES"/>
    <e v="#N/A"/>
    <s v="02.258.304/0001-89"/>
    <s v="2814 - 0000408018"/>
    <n v="9"/>
    <m/>
    <m/>
    <m/>
    <m/>
    <m/>
    <m/>
    <m/>
    <m/>
    <m/>
    <m/>
    <m/>
    <m/>
    <m/>
    <n v="547"/>
    <m/>
    <m/>
    <m/>
    <m/>
    <m/>
    <m/>
    <n v="547"/>
    <n v="543.6"/>
    <n v="543.6"/>
    <n v="543.6"/>
    <n v="543.6"/>
    <n v="543.6"/>
    <n v="543.6"/>
    <n v="543.6"/>
    <n v="543.6"/>
    <n v="543.6"/>
    <n v="543.6"/>
    <n v="543.6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4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0.000000000015"/>
  </r>
  <r>
    <n v="33050570"/>
    <x v="10"/>
    <x v="78"/>
    <s v="CE PROFESSORA MINERVINA BARBOSA DE CASTRO"/>
    <e v="#N/A"/>
    <s v="09.597.811/0001-96"/>
    <s v="1284 - 0000056502"/>
    <n v="7"/>
    <m/>
    <m/>
    <m/>
    <m/>
    <n v="356"/>
    <m/>
    <m/>
    <m/>
    <m/>
    <m/>
    <m/>
    <m/>
    <m/>
    <n v="321"/>
    <m/>
    <m/>
    <m/>
    <m/>
    <m/>
    <m/>
    <n v="677"/>
    <n v="5834"/>
    <n v="5834"/>
    <n v="5834"/>
    <n v="5834"/>
    <n v="5834"/>
    <n v="5834"/>
    <n v="5834"/>
    <n v="5834"/>
    <n v="5834"/>
    <n v="5834"/>
    <n v="5834"/>
    <n v="4879.2"/>
    <n v="4879.2"/>
    <n v="4879.2"/>
    <n v="4879.2"/>
    <n v="4879.2"/>
    <n v="4879.2"/>
    <n v="4879.2"/>
    <n v="4879.2"/>
    <n v="4879.2"/>
    <n v="4879.2"/>
    <n v="48791.999999999993"/>
    <n v="10713.2"/>
    <n v="10713.2"/>
    <n v="10713.2"/>
    <n v="10713.2"/>
    <n v="10713.2"/>
    <n v="10713.2"/>
    <n v="10713.2"/>
    <n v="10713.2"/>
    <n v="10713.2"/>
    <n v="10713.2"/>
    <n v="107131.99999999999"/>
  </r>
  <r>
    <n v="33050759"/>
    <x v="10"/>
    <x v="78"/>
    <s v="CE BARAO DE MAUA"/>
    <e v="#N/A"/>
    <s v="03.374.068/0001-29"/>
    <s v="1284 - 0000057320"/>
    <n v="12"/>
    <m/>
    <m/>
    <m/>
    <m/>
    <m/>
    <m/>
    <m/>
    <m/>
    <m/>
    <m/>
    <m/>
    <m/>
    <m/>
    <n v="410"/>
    <m/>
    <n v="206"/>
    <n v="208"/>
    <m/>
    <m/>
    <m/>
    <n v="82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6.00000000003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3.99999999997"/>
  </r>
  <r>
    <n v="33050767"/>
    <x v="10"/>
    <x v="78"/>
    <s v="CE CIRCULO OPERARIO"/>
    <e v="#N/A"/>
    <s v="00.680.160/0001-29"/>
    <s v="1284 - 0000055956"/>
    <n v="9"/>
    <m/>
    <m/>
    <m/>
    <m/>
    <m/>
    <m/>
    <m/>
    <m/>
    <m/>
    <m/>
    <m/>
    <m/>
    <m/>
    <n v="915"/>
    <m/>
    <n v="200"/>
    <m/>
    <m/>
    <m/>
    <m/>
    <n v="1115"/>
    <n v="543.6"/>
    <n v="543.6"/>
    <n v="543.6"/>
    <n v="543.6"/>
    <n v="543.6"/>
    <n v="543.6"/>
    <n v="543.6"/>
    <n v="543.6"/>
    <n v="543.6"/>
    <n v="543.6"/>
    <n v="543.6"/>
    <n v="22708"/>
    <n v="22708"/>
    <n v="22708"/>
    <n v="22708"/>
    <n v="22708"/>
    <n v="22708"/>
    <n v="22708"/>
    <n v="22708"/>
    <n v="22708"/>
    <n v="22708"/>
    <n v="227080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6.00000000003"/>
  </r>
  <r>
    <n v="33050791"/>
    <x v="10"/>
    <x v="78"/>
    <s v="CE ALEMY TAVARES DA SILVA"/>
    <e v="#N/A"/>
    <s v="01.270.821/0001-00"/>
    <s v="1284 - 0000055980"/>
    <n v="6"/>
    <m/>
    <m/>
    <m/>
    <m/>
    <n v="191"/>
    <m/>
    <m/>
    <m/>
    <m/>
    <m/>
    <m/>
    <m/>
    <m/>
    <n v="149"/>
    <m/>
    <n v="36"/>
    <m/>
    <m/>
    <m/>
    <m/>
    <n v="376"/>
    <n v="3265.6"/>
    <n v="3265.6"/>
    <n v="3265.6"/>
    <n v="3265.6"/>
    <n v="3265.6"/>
    <n v="3265.6"/>
    <n v="3265.6"/>
    <n v="3265.6"/>
    <n v="3265.6"/>
    <n v="3265.6"/>
    <n v="3265.6"/>
    <n v="3848.8"/>
    <n v="3848.8"/>
    <n v="3848.8"/>
    <n v="3848.8"/>
    <n v="3848.8"/>
    <n v="3848.8"/>
    <n v="3848.8"/>
    <n v="3848.8"/>
    <n v="3848.8"/>
    <n v="3848.8"/>
    <n v="38488"/>
    <n v="7114.4"/>
    <n v="7114.4"/>
    <n v="7114.4"/>
    <n v="7114.4"/>
    <n v="7114.4"/>
    <n v="7114.4"/>
    <n v="7114.4"/>
    <n v="7114.4"/>
    <n v="7114.4"/>
    <n v="7114.4"/>
    <n v="71144"/>
  </r>
  <r>
    <n v="33050805"/>
    <x v="10"/>
    <x v="78"/>
    <s v="CE HERVALINA DINIZ PIRES"/>
    <e v="#N/A"/>
    <s v="01.948.583/0001-40"/>
    <s v="1206 - 0000110809"/>
    <n v="9"/>
    <m/>
    <m/>
    <m/>
    <m/>
    <n v="201"/>
    <m/>
    <m/>
    <m/>
    <m/>
    <m/>
    <m/>
    <m/>
    <m/>
    <n v="83"/>
    <m/>
    <m/>
    <n v="72"/>
    <m/>
    <m/>
    <m/>
    <n v="356"/>
    <n v="3598.8"/>
    <n v="3598.8"/>
    <n v="3598.8"/>
    <n v="3598.8"/>
    <n v="3598.8"/>
    <n v="3598.8"/>
    <n v="3598.8"/>
    <n v="3598.8"/>
    <n v="3598.8"/>
    <n v="3598.8"/>
    <n v="3598.8"/>
    <n v="2356"/>
    <n v="2356"/>
    <n v="2356"/>
    <n v="2356"/>
    <n v="2356"/>
    <n v="2356"/>
    <n v="2356"/>
    <n v="2356"/>
    <n v="2356"/>
    <n v="2356"/>
    <n v="23560"/>
    <n v="5954.8"/>
    <n v="5954.8"/>
    <n v="5954.8"/>
    <n v="5954.8"/>
    <n v="5954.8"/>
    <n v="5954.8"/>
    <n v="5954.8"/>
    <n v="5954.8"/>
    <n v="5954.8"/>
    <n v="5954.8"/>
    <n v="59548.000000000015"/>
  </r>
  <r>
    <n v="33050813"/>
    <x v="10"/>
    <x v="78"/>
    <s v="CE MONTEIRO LOBATO"/>
    <e v="#N/A"/>
    <s v="01.898.798/0001-01"/>
    <s v="1284 - 0000056065"/>
    <n v="11"/>
    <m/>
    <m/>
    <m/>
    <m/>
    <n v="312"/>
    <m/>
    <m/>
    <m/>
    <m/>
    <m/>
    <m/>
    <m/>
    <m/>
    <n v="240"/>
    <m/>
    <n v="21"/>
    <m/>
    <m/>
    <m/>
    <m/>
    <n v="573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4572"/>
    <n v="4572"/>
    <n v="4572"/>
    <n v="4572"/>
    <n v="4572"/>
    <n v="4572"/>
    <n v="4572"/>
    <n v="4572"/>
    <n v="4572"/>
    <n v="4572"/>
    <n v="45720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8.000000000015"/>
  </r>
  <r>
    <n v="33050848"/>
    <x v="10"/>
    <x v="78"/>
    <s v="CE SANTO ANTONIO"/>
    <e v="#N/A"/>
    <s v="00.911.795/0001-90"/>
    <s v="6891 - 0000001198"/>
    <n v="20"/>
    <m/>
    <m/>
    <m/>
    <m/>
    <n v="435"/>
    <m/>
    <m/>
    <m/>
    <m/>
    <m/>
    <m/>
    <m/>
    <m/>
    <n v="612"/>
    <m/>
    <m/>
    <m/>
    <m/>
    <m/>
    <m/>
    <n v="1047"/>
    <n v="7820"/>
    <n v="7820"/>
    <n v="7820"/>
    <n v="7820"/>
    <n v="7820"/>
    <n v="7820"/>
    <n v="7820"/>
    <n v="7820"/>
    <n v="7820"/>
    <n v="7820"/>
    <n v="7820"/>
    <n v="9302.4"/>
    <n v="9302.4"/>
    <n v="9302.4"/>
    <n v="9302.4"/>
    <n v="9302.4"/>
    <n v="9302.4"/>
    <n v="9302.4"/>
    <n v="9302.4"/>
    <n v="9302.4"/>
    <n v="9302.4"/>
    <n v="93023.999999999985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3.99999999997"/>
  </r>
  <r>
    <n v="33051070"/>
    <x v="2"/>
    <x v="79"/>
    <s v="CIEP 444 ISRAEL JACOB AVERBACH"/>
    <e v="#N/A"/>
    <s v="01.196.134/0001-92"/>
    <s v="6791 - 0000004448"/>
    <n v="6"/>
    <m/>
    <m/>
    <m/>
    <m/>
    <m/>
    <m/>
    <m/>
    <m/>
    <m/>
    <m/>
    <m/>
    <m/>
    <m/>
    <n v="100"/>
    <m/>
    <m/>
    <n v="75"/>
    <m/>
    <m/>
    <m/>
    <n v="17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660"/>
    <n v="2660"/>
    <n v="2660"/>
    <n v="2660"/>
    <n v="2660"/>
    <n v="2660"/>
    <n v="2660"/>
    <n v="2660"/>
    <n v="2660"/>
    <n v="2660"/>
    <n v="26600"/>
    <n v="3022.4"/>
    <n v="3022.4"/>
    <n v="3022.4"/>
    <n v="3022.4"/>
    <n v="3022.4"/>
    <n v="3022.4"/>
    <n v="3022.4"/>
    <n v="3022.4"/>
    <n v="3022.4"/>
    <n v="3022.4"/>
    <n v="30224.000000000007"/>
  </r>
  <r>
    <n v="33051097"/>
    <x v="2"/>
    <x v="80"/>
    <s v="CE ALCINDO GUANABARA"/>
    <e v="#N/A"/>
    <s v="01.152.584/0001-83"/>
    <s v="0855 - 0000252743"/>
    <n v="26"/>
    <m/>
    <m/>
    <m/>
    <m/>
    <m/>
    <m/>
    <m/>
    <m/>
    <m/>
    <m/>
    <m/>
    <m/>
    <m/>
    <n v="469"/>
    <m/>
    <n v="144"/>
    <n v="117"/>
    <m/>
    <m/>
    <m/>
    <n v="7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2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6.00000000003"/>
  </r>
  <r>
    <n v="33051100"/>
    <x v="2"/>
    <x v="80"/>
    <s v="CE PROFESSORA ALVINA VALERIO DA SILVA"/>
    <e v="#N/A"/>
    <s v="00.861.332/0001-60"/>
    <s v="0855 - 0000252840"/>
    <n v="15"/>
    <m/>
    <m/>
    <m/>
    <m/>
    <m/>
    <m/>
    <m/>
    <m/>
    <m/>
    <m/>
    <m/>
    <m/>
    <m/>
    <n v="423"/>
    <m/>
    <m/>
    <n v="201"/>
    <m/>
    <m/>
    <m/>
    <n v="624"/>
    <n v="906"/>
    <n v="906"/>
    <n v="906"/>
    <n v="906"/>
    <n v="906"/>
    <n v="906"/>
    <n v="906"/>
    <n v="906"/>
    <n v="906"/>
    <n v="906"/>
    <n v="906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8.000000000015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8.00000000001"/>
  </r>
  <r>
    <n v="33051127"/>
    <x v="2"/>
    <x v="80"/>
    <s v="CE CORTUME CARIOCA"/>
    <e v="#N/A"/>
    <s v="01.337.135/0001-00"/>
    <s v="0855 - 0000228559"/>
    <n v="10"/>
    <m/>
    <m/>
    <m/>
    <m/>
    <m/>
    <m/>
    <m/>
    <m/>
    <m/>
    <m/>
    <m/>
    <m/>
    <m/>
    <n v="235"/>
    <m/>
    <n v="101"/>
    <m/>
    <m/>
    <m/>
    <m/>
    <n v="336"/>
    <n v="604"/>
    <n v="604"/>
    <n v="604"/>
    <n v="604"/>
    <n v="604"/>
    <n v="604"/>
    <n v="604"/>
    <n v="604"/>
    <n v="604"/>
    <n v="604"/>
    <n v="604"/>
    <n v="8016"/>
    <n v="8016"/>
    <n v="8016"/>
    <n v="8016"/>
    <n v="8016"/>
    <n v="8016"/>
    <n v="8016"/>
    <n v="8016"/>
    <n v="8016"/>
    <n v="8016"/>
    <n v="80160"/>
    <n v="8620"/>
    <n v="8620"/>
    <n v="8620"/>
    <n v="8620"/>
    <n v="8620"/>
    <n v="8620"/>
    <n v="8620"/>
    <n v="8620"/>
    <n v="8620"/>
    <n v="8620"/>
    <n v="86200"/>
  </r>
  <r>
    <n v="33051321"/>
    <x v="11"/>
    <x v="81"/>
    <s v="CIEP 130 DOUTOR ELIAS DE MIRANDA SARAIVA"/>
    <e v="#N/A"/>
    <s v="01.079.820/0001-83"/>
    <s v="1948 - 0000570532"/>
    <n v="23"/>
    <m/>
    <m/>
    <m/>
    <m/>
    <n v="324"/>
    <m/>
    <m/>
    <m/>
    <m/>
    <m/>
    <m/>
    <m/>
    <m/>
    <n v="853"/>
    <m/>
    <m/>
    <m/>
    <m/>
    <m/>
    <m/>
    <n v="1177"/>
    <n v="6314"/>
    <n v="6314"/>
    <n v="6314"/>
    <n v="6314"/>
    <n v="6314"/>
    <n v="6314"/>
    <n v="6314"/>
    <n v="6314"/>
    <n v="6314"/>
    <n v="6314"/>
    <n v="6314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6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6.00000000003"/>
  </r>
  <r>
    <n v="33051330"/>
    <x v="11"/>
    <x v="81"/>
    <s v="CIEP 129 JOSE MARIA NANCI"/>
    <e v="#N/A"/>
    <s v="01.015.471/0001-36"/>
    <s v="1948 - 0000570010"/>
    <n v="10"/>
    <m/>
    <m/>
    <m/>
    <m/>
    <m/>
    <m/>
    <m/>
    <m/>
    <m/>
    <m/>
    <m/>
    <m/>
    <m/>
    <n v="246"/>
    <m/>
    <n v="48"/>
    <n v="130"/>
    <m/>
    <m/>
    <m/>
    <n v="424"/>
    <n v="604"/>
    <n v="604"/>
    <n v="604"/>
    <n v="604"/>
    <n v="604"/>
    <n v="604"/>
    <n v="604"/>
    <n v="604"/>
    <n v="604"/>
    <n v="604"/>
    <n v="604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1.999999999985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1.999999999985"/>
  </r>
  <r>
    <n v="33051380"/>
    <x v="11"/>
    <x v="81"/>
    <s v="CE VISCONDE DE ITABORAI"/>
    <e v="#N/A"/>
    <s v="00.786.476/0001-08"/>
    <s v="1948 - 0000570559"/>
    <n v="36"/>
    <m/>
    <m/>
    <m/>
    <m/>
    <n v="505"/>
    <m/>
    <m/>
    <m/>
    <m/>
    <m/>
    <m/>
    <m/>
    <m/>
    <n v="961"/>
    <m/>
    <n v="214"/>
    <n v="268"/>
    <m/>
    <m/>
    <m/>
    <n v="1948"/>
    <n v="9850.4"/>
    <n v="9850.4"/>
    <n v="9850.4"/>
    <n v="9850.4"/>
    <n v="9850.4"/>
    <n v="9850.4"/>
    <n v="9850.4"/>
    <n v="9850.4"/>
    <n v="9850.4"/>
    <n v="9850.4"/>
    <n v="9850.4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7.9999999999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2.00000000006"/>
  </r>
  <r>
    <n v="33051518"/>
    <x v="11"/>
    <x v="81"/>
    <s v="CE SALVADOR DE MENDONCA"/>
    <e v="#N/A"/>
    <s v="00.854.944/0001-26"/>
    <s v="1948 - 0000574651"/>
    <n v="15"/>
    <m/>
    <m/>
    <m/>
    <m/>
    <m/>
    <m/>
    <m/>
    <m/>
    <m/>
    <m/>
    <m/>
    <m/>
    <m/>
    <n v="449"/>
    <m/>
    <m/>
    <m/>
    <m/>
    <m/>
    <m/>
    <n v="449"/>
    <n v="906"/>
    <n v="906"/>
    <n v="906"/>
    <n v="906"/>
    <n v="906"/>
    <n v="906"/>
    <n v="906"/>
    <n v="906"/>
    <n v="906"/>
    <n v="906"/>
    <n v="906"/>
    <n v="6824.8"/>
    <n v="6824.8"/>
    <n v="6824.8"/>
    <n v="6824.8"/>
    <n v="6824.8"/>
    <n v="6824.8"/>
    <n v="6824.8"/>
    <n v="6824.8"/>
    <n v="6824.8"/>
    <n v="6824.8"/>
    <n v="68248.000000000015"/>
    <n v="7730.8"/>
    <n v="7730.8"/>
    <n v="7730.8"/>
    <n v="7730.8"/>
    <n v="7730.8"/>
    <n v="7730.8"/>
    <n v="7730.8"/>
    <n v="7730.8"/>
    <n v="7730.8"/>
    <n v="7730.8"/>
    <n v="77308.000000000015"/>
  </r>
  <r>
    <n v="33051739"/>
    <x v="11"/>
    <x v="81"/>
    <s v="CE FRANCESCA CAREY"/>
    <e v="#N/A"/>
    <s v="01.951.137/0001-94"/>
    <s v="1948 - 0000570575"/>
    <n v="0"/>
    <m/>
    <m/>
    <m/>
    <m/>
    <m/>
    <m/>
    <m/>
    <m/>
    <m/>
    <m/>
    <m/>
    <m/>
    <m/>
    <n v="87"/>
    <m/>
    <n v="48"/>
    <n v="31"/>
    <m/>
    <m/>
    <m/>
    <n v="166"/>
    <n v="0"/>
    <n v="0"/>
    <n v="0"/>
    <n v="0"/>
    <n v="0"/>
    <n v="0"/>
    <n v="0"/>
    <n v="0"/>
    <n v="0"/>
    <n v="0"/>
    <n v="0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</r>
  <r>
    <n v="33051844"/>
    <x v="11"/>
    <x v="81"/>
    <s v="CE HILKA DE ARAUJO PECANHA"/>
    <e v="#N/A"/>
    <s v="01.943.611/0001-36"/>
    <s v="1948 - 0000574740"/>
    <n v="3"/>
    <m/>
    <m/>
    <m/>
    <m/>
    <m/>
    <m/>
    <m/>
    <m/>
    <m/>
    <m/>
    <m/>
    <m/>
    <m/>
    <n v="107"/>
    <m/>
    <n v="93"/>
    <m/>
    <m/>
    <m/>
    <m/>
    <n v="2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4.000000000007"/>
    <n v="5899.6"/>
    <n v="5899.6"/>
    <n v="5899.6"/>
    <n v="5899.6"/>
    <n v="5899.6"/>
    <n v="5899.6"/>
    <n v="5899.6"/>
    <n v="5899.6"/>
    <n v="5899.6"/>
    <n v="5899.6"/>
    <n v="58995.999999999993"/>
  </r>
  <r>
    <n v="33051879"/>
    <x v="11"/>
    <x v="82"/>
    <s v="CE DOUTOR MOACYR MEIRELLES PADILHA"/>
    <e v="#N/A"/>
    <s v="02.520.624/0001-65"/>
    <s v="1948 - 0000570427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52069"/>
    <x v="11"/>
    <x v="81"/>
    <s v="CE PROFESSORA MARIA INOCENCIA FERREIRA"/>
    <e v="#N/A"/>
    <s v="02.645.150/0001-88"/>
    <s v="1948 - 0000574430"/>
    <n v="6"/>
    <m/>
    <m/>
    <m/>
    <m/>
    <m/>
    <m/>
    <m/>
    <m/>
    <m/>
    <m/>
    <m/>
    <m/>
    <m/>
    <n v="194"/>
    <m/>
    <m/>
    <m/>
    <m/>
    <m/>
    <m/>
    <n v="1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48.8"/>
    <n v="2948.8"/>
    <n v="2948.8"/>
    <n v="2948.8"/>
    <n v="2948.8"/>
    <n v="2948.8"/>
    <n v="2948.8"/>
    <n v="2948.8"/>
    <n v="2948.8"/>
    <n v="2948.8"/>
    <n v="29487.999999999996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2"/>
  </r>
  <r>
    <n v="33052182"/>
    <x v="11"/>
    <x v="83"/>
    <s v="CE ANTONIO FRANCISCO LEAL"/>
    <e v="#N/A"/>
    <s v="00.872.397/0001-01"/>
    <s v="6856 - 0000004324"/>
    <n v="13"/>
    <m/>
    <m/>
    <m/>
    <m/>
    <m/>
    <m/>
    <m/>
    <m/>
    <m/>
    <m/>
    <m/>
    <m/>
    <m/>
    <n v="491"/>
    <m/>
    <m/>
    <n v="64"/>
    <m/>
    <m/>
    <m/>
    <n v="555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436"/>
    <n v="8436"/>
    <n v="8436"/>
    <n v="8436"/>
    <n v="8436"/>
    <n v="8436"/>
    <n v="8436"/>
    <n v="8436"/>
    <n v="8436"/>
    <n v="8436"/>
    <n v="84360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1.999999999985"/>
  </r>
  <r>
    <n v="33052255"/>
    <x v="11"/>
    <x v="81"/>
    <s v="CE JOVINA AMARAL DE OLIVEIRA"/>
    <e v="#N/A"/>
    <s v="03.157.014/0001-01"/>
    <s v="1948 - 0000572306"/>
    <n v="2"/>
    <m/>
    <m/>
    <m/>
    <m/>
    <n v="136"/>
    <m/>
    <m/>
    <m/>
    <m/>
    <m/>
    <m/>
    <m/>
    <m/>
    <n v="96"/>
    <m/>
    <m/>
    <m/>
    <m/>
    <m/>
    <m/>
    <n v="232"/>
    <n v="2188"/>
    <n v="2188"/>
    <n v="2188"/>
    <n v="2188"/>
    <n v="2188"/>
    <n v="2188"/>
    <n v="2188"/>
    <n v="2188"/>
    <n v="2188"/>
    <n v="2188"/>
    <n v="2188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2.000000000005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2"/>
  </r>
  <r>
    <n v="33052433"/>
    <x v="9"/>
    <x v="84"/>
    <s v="CE ARMANDO DIAS"/>
    <e v="#N/A"/>
    <s v="00.938.094/0001-44"/>
    <s v="2362 - 0000094340"/>
    <n v="0"/>
    <m/>
    <m/>
    <m/>
    <m/>
    <m/>
    <m/>
    <m/>
    <m/>
    <m/>
    <m/>
    <m/>
    <m/>
    <m/>
    <n v="49"/>
    <m/>
    <n v="32"/>
    <m/>
    <m/>
    <m/>
    <m/>
    <n v="81"/>
    <n v="0"/>
    <n v="0"/>
    <n v="0"/>
    <n v="0"/>
    <n v="0"/>
    <n v="0"/>
    <n v="0"/>
    <n v="0"/>
    <n v="0"/>
    <n v="0"/>
    <n v="0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</r>
  <r>
    <n v="33052441"/>
    <x v="9"/>
    <x v="84"/>
    <s v="CE JOAO SANTOS SOUTO"/>
    <e v="#N/A"/>
    <s v="01.052.262/0001-62"/>
    <s v="2362 - 0000090611"/>
    <n v="6"/>
    <m/>
    <m/>
    <m/>
    <m/>
    <m/>
    <m/>
    <m/>
    <m/>
    <m/>
    <m/>
    <m/>
    <m/>
    <m/>
    <n v="401"/>
    <m/>
    <n v="4"/>
    <m/>
    <m/>
    <m/>
    <m/>
    <n v="40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71.2"/>
    <n v="6271.2"/>
    <n v="6271.2"/>
    <n v="6271.2"/>
    <n v="6271.2"/>
    <n v="6271.2"/>
    <n v="6271.2"/>
    <n v="6271.2"/>
    <n v="6271.2"/>
    <n v="6271.2"/>
    <n v="62711.99999999998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6"/>
  </r>
  <r>
    <n v="33052492"/>
    <x v="9"/>
    <x v="84"/>
    <s v="CE ALMIRANTE TAMANDARE"/>
    <e v="#N/A"/>
    <s v="00.859.953/0001-00"/>
    <s v="6792 - 0000001708"/>
    <n v="3"/>
    <m/>
    <m/>
    <m/>
    <m/>
    <m/>
    <m/>
    <m/>
    <m/>
    <m/>
    <m/>
    <m/>
    <m/>
    <m/>
    <n v="434"/>
    <m/>
    <m/>
    <m/>
    <m/>
    <m/>
    <m/>
    <n v="4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8.000000000015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0.000000000015"/>
  </r>
  <r>
    <n v="33052514"/>
    <x v="9"/>
    <x v="84"/>
    <s v="CE BARAO DO RIO BRANCO"/>
    <e v="#N/A"/>
    <s v="00.938.095/0001-99"/>
    <s v="2362 - 0000090883"/>
    <n v="9"/>
    <m/>
    <m/>
    <m/>
    <m/>
    <m/>
    <m/>
    <m/>
    <m/>
    <m/>
    <m/>
    <m/>
    <m/>
    <m/>
    <n v="279"/>
    <m/>
    <n v="11"/>
    <m/>
    <m/>
    <m/>
    <m/>
    <n v="290"/>
    <n v="543.6"/>
    <n v="543.6"/>
    <n v="543.6"/>
    <n v="543.6"/>
    <n v="543.6"/>
    <n v="543.6"/>
    <n v="543.6"/>
    <n v="543.6"/>
    <n v="543.6"/>
    <n v="543.6"/>
    <n v="543.6"/>
    <n v="4724.8"/>
    <n v="4724.8"/>
    <n v="4724.8"/>
    <n v="4724.8"/>
    <n v="4724.8"/>
    <n v="4724.8"/>
    <n v="4724.8"/>
    <n v="4724.8"/>
    <n v="4724.8"/>
    <n v="4724.8"/>
    <n v="47248.000000000007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4.000000000007"/>
  </r>
  <r>
    <n v="33052530"/>
    <x v="9"/>
    <x v="84"/>
    <s v="CE ENGENHEIRO PEDREIRA"/>
    <e v="#N/A"/>
    <s v="01.170.625/0001-64"/>
    <s v="2362 - 0000090654"/>
    <n v="21"/>
    <m/>
    <m/>
    <m/>
    <m/>
    <m/>
    <m/>
    <m/>
    <m/>
    <m/>
    <m/>
    <m/>
    <m/>
    <m/>
    <n v="629"/>
    <m/>
    <m/>
    <n v="384"/>
    <m/>
    <m/>
    <m/>
    <n v="1013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6.00000000003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0.00000000003"/>
  </r>
  <r>
    <n v="33052786"/>
    <x v="2"/>
    <x v="79"/>
    <s v="CIEP 128 MAGEPE MIRIM"/>
    <e v="#N/A"/>
    <s v="00.828.875/0001-86"/>
    <s v="6791 - 0000001384"/>
    <n v="7"/>
    <m/>
    <m/>
    <m/>
    <m/>
    <m/>
    <m/>
    <m/>
    <m/>
    <m/>
    <m/>
    <m/>
    <m/>
    <m/>
    <n v="212"/>
    <m/>
    <n v="387"/>
    <m/>
    <m/>
    <m/>
    <m/>
    <n v="599"/>
    <n v="422.8"/>
    <n v="422.8"/>
    <n v="422.8"/>
    <n v="422.8"/>
    <n v="422.8"/>
    <n v="422.8"/>
    <n v="422.8"/>
    <n v="422.8"/>
    <n v="422.8"/>
    <n v="422.8"/>
    <n v="422.8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3.99999999997"/>
    <n v="20673.2"/>
    <n v="20673.2"/>
    <n v="20673.2"/>
    <n v="20673.2"/>
    <n v="20673.2"/>
    <n v="20673.2"/>
    <n v="20673.2"/>
    <n v="20673.2"/>
    <n v="20673.2"/>
    <n v="20673.2"/>
    <n v="206732.00000000003"/>
  </r>
  <r>
    <n v="33052808"/>
    <x v="2"/>
    <x v="79"/>
    <s v="CEI AGROECOLOGICO BARAO DE LANGSDORFF"/>
    <e v="#N/A"/>
    <s v="01.523.934/0001-70"/>
    <s v="6791 - 0000004316"/>
    <n v="4"/>
    <m/>
    <m/>
    <m/>
    <m/>
    <m/>
    <m/>
    <m/>
    <m/>
    <m/>
    <m/>
    <m/>
    <n v="224"/>
    <m/>
    <m/>
    <m/>
    <m/>
    <m/>
    <m/>
    <m/>
    <m/>
    <n v="224"/>
    <n v="241.6"/>
    <n v="241.6"/>
    <n v="241.6"/>
    <n v="241.6"/>
    <n v="241.6"/>
    <n v="241.6"/>
    <n v="241.6"/>
    <n v="241.6"/>
    <n v="241.6"/>
    <n v="241.6"/>
    <n v="241.6"/>
    <n v="15008"/>
    <n v="15008"/>
    <n v="15008"/>
    <n v="15008"/>
    <n v="15008"/>
    <n v="15008"/>
    <n v="15008"/>
    <n v="15008"/>
    <n v="15008"/>
    <n v="15008"/>
    <n v="150080"/>
    <n v="15249.6"/>
    <n v="15249.6"/>
    <n v="15249.6"/>
    <n v="15249.6"/>
    <n v="15249.6"/>
    <n v="15249.6"/>
    <n v="15249.6"/>
    <n v="15249.6"/>
    <n v="15249.6"/>
    <n v="15249.6"/>
    <n v="152496.00000000003"/>
  </r>
  <r>
    <n v="33052816"/>
    <x v="2"/>
    <x v="79"/>
    <s v="CE DE MAGE"/>
    <e v="#N/A"/>
    <s v="00.753.264/0001-16"/>
    <s v="6791 - 0000002003"/>
    <n v="24"/>
    <m/>
    <m/>
    <m/>
    <m/>
    <m/>
    <m/>
    <m/>
    <m/>
    <m/>
    <m/>
    <m/>
    <m/>
    <m/>
    <n v="964"/>
    <m/>
    <m/>
    <m/>
    <m/>
    <m/>
    <n v="93"/>
    <n v="105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3.99999999997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9.99999999997"/>
  </r>
  <r>
    <n v="33052891"/>
    <x v="2"/>
    <x v="79"/>
    <s v="CE PROFESSORA SONIA MARIA PIEDADE DE MOURA"/>
    <e v="#N/A"/>
    <s v="01.796.120/0001-00"/>
    <s v="6791 - 0000001295"/>
    <n v="12"/>
    <m/>
    <m/>
    <m/>
    <m/>
    <n v="323"/>
    <m/>
    <m/>
    <m/>
    <m/>
    <m/>
    <m/>
    <m/>
    <m/>
    <n v="192"/>
    <m/>
    <m/>
    <m/>
    <m/>
    <m/>
    <m/>
    <n v="515"/>
    <n v="5634.4"/>
    <n v="5634.4"/>
    <n v="5634.4"/>
    <n v="5634.4"/>
    <n v="5634.4"/>
    <n v="5634.4"/>
    <n v="5634.4"/>
    <n v="5634.4"/>
    <n v="5634.4"/>
    <n v="5634.4"/>
    <n v="5634.4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8.000000000015"/>
  </r>
  <r>
    <n v="33052913"/>
    <x v="2"/>
    <x v="79"/>
    <s v="CE SAO FRANCISCO DE ASSIS"/>
    <e v="#N/A"/>
    <s v="00.958.302/0001-77"/>
    <s v="6791 - 0000001708"/>
    <n v="9"/>
    <m/>
    <m/>
    <m/>
    <m/>
    <n v="83"/>
    <m/>
    <m/>
    <m/>
    <m/>
    <m/>
    <m/>
    <m/>
    <m/>
    <n v="70"/>
    <m/>
    <n v="49"/>
    <m/>
    <m/>
    <m/>
    <m/>
    <n v="202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3220"/>
    <n v="3220"/>
    <n v="3220"/>
    <n v="3220"/>
    <n v="3220"/>
    <n v="3220"/>
    <n v="3220"/>
    <n v="3220"/>
    <n v="3220"/>
    <n v="3220"/>
    <n v="32200"/>
    <n v="5025.2"/>
    <n v="5025.2"/>
    <n v="5025.2"/>
    <n v="5025.2"/>
    <n v="5025.2"/>
    <n v="5025.2"/>
    <n v="5025.2"/>
    <n v="5025.2"/>
    <n v="5025.2"/>
    <n v="5025.2"/>
    <n v="50251.999999999993"/>
  </r>
  <r>
    <n v="33052930"/>
    <x v="2"/>
    <x v="79"/>
    <s v="CE VISCONDE DE SEPETIBA"/>
    <e v="#N/A"/>
    <s v="00.704.191/0001-72"/>
    <s v="6791 - 0000003085"/>
    <n v="16"/>
    <m/>
    <m/>
    <m/>
    <m/>
    <m/>
    <m/>
    <m/>
    <m/>
    <m/>
    <m/>
    <m/>
    <m/>
    <m/>
    <n v="391"/>
    <m/>
    <n v="86"/>
    <n v="173"/>
    <m/>
    <m/>
    <m/>
    <n v="650"/>
    <n v="966.4"/>
    <n v="966.4"/>
    <n v="966.4"/>
    <n v="966.4"/>
    <n v="966.4"/>
    <n v="966.4"/>
    <n v="966.4"/>
    <n v="966.4"/>
    <n v="966.4"/>
    <n v="966.4"/>
    <n v="966.4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8.00000000001"/>
    <n v="13323.2"/>
    <n v="13323.2"/>
    <n v="13323.2"/>
    <n v="13323.2"/>
    <n v="13323.2"/>
    <n v="13323.2"/>
    <n v="13323.2"/>
    <n v="13323.2"/>
    <n v="13323.2"/>
    <n v="13323.2"/>
    <n v="133232"/>
  </r>
  <r>
    <n v="33053162"/>
    <x v="2"/>
    <x v="79"/>
    <s v="CE MAUA"/>
    <e v="#N/A"/>
    <s v="01.723.313/0001-30"/>
    <s v="6791 - 0000001333"/>
    <n v="16"/>
    <m/>
    <m/>
    <m/>
    <m/>
    <m/>
    <m/>
    <m/>
    <m/>
    <m/>
    <m/>
    <m/>
    <m/>
    <m/>
    <n v="374"/>
    <m/>
    <m/>
    <n v="160"/>
    <m/>
    <m/>
    <m/>
    <n v="534"/>
    <n v="966.4"/>
    <n v="966.4"/>
    <n v="966.4"/>
    <n v="966.4"/>
    <n v="966.4"/>
    <n v="966.4"/>
    <n v="966.4"/>
    <n v="966.4"/>
    <n v="966.4"/>
    <n v="966.4"/>
    <n v="966.4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8.000000000015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1.999999999985"/>
  </r>
  <r>
    <n v="33053189"/>
    <x v="2"/>
    <x v="79"/>
    <s v="CE OSWALDO CRUZ"/>
    <e v="#N/A"/>
    <s v="01.529.365/0001-70"/>
    <s v="6791 - 0000002100"/>
    <n v="18"/>
    <m/>
    <m/>
    <m/>
    <m/>
    <m/>
    <m/>
    <m/>
    <m/>
    <m/>
    <m/>
    <m/>
    <m/>
    <m/>
    <n v="527"/>
    <m/>
    <m/>
    <m/>
    <m/>
    <m/>
    <m/>
    <n v="527"/>
    <n v="1087.2"/>
    <n v="1087.2"/>
    <n v="1087.2"/>
    <n v="1087.2"/>
    <n v="1087.2"/>
    <n v="1087.2"/>
    <n v="1087.2"/>
    <n v="1087.2"/>
    <n v="1087.2"/>
    <n v="1087.2"/>
    <n v="1087.2"/>
    <n v="8010.4"/>
    <n v="8010.4"/>
    <n v="8010.4"/>
    <n v="8010.4"/>
    <n v="8010.4"/>
    <n v="8010.4"/>
    <n v="8010.4"/>
    <n v="8010.4"/>
    <n v="8010.4"/>
    <n v="8010.4"/>
    <n v="80104"/>
    <n v="9097.6"/>
    <n v="9097.6"/>
    <n v="9097.6"/>
    <n v="9097.6"/>
    <n v="9097.6"/>
    <n v="9097.6"/>
    <n v="9097.6"/>
    <n v="9097.6"/>
    <n v="9097.6"/>
    <n v="9097.6"/>
    <n v="90976.000000000015"/>
  </r>
  <r>
    <n v="33053340"/>
    <x v="2"/>
    <x v="79"/>
    <s v="CIEP 441 MANE GARRINCHA"/>
    <e v="#N/A"/>
    <s v="00.950.306/0001-09"/>
    <s v="2512 - 0000352438"/>
    <n v="15"/>
    <m/>
    <m/>
    <m/>
    <m/>
    <m/>
    <m/>
    <m/>
    <m/>
    <m/>
    <m/>
    <m/>
    <m/>
    <m/>
    <n v="397"/>
    <m/>
    <n v="173"/>
    <m/>
    <m/>
    <m/>
    <m/>
    <n v="570"/>
    <n v="906"/>
    <n v="906"/>
    <n v="906"/>
    <n v="906"/>
    <n v="906"/>
    <n v="906"/>
    <n v="906"/>
    <n v="906"/>
    <n v="906"/>
    <n v="906"/>
    <n v="906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3.99999999997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3.99999999997"/>
  </r>
  <r>
    <n v="33053359"/>
    <x v="2"/>
    <x v="79"/>
    <s v="CIEP 127 FREI ACURSIO ALOISIO GONZAGA BOLWER"/>
    <e v="#N/A"/>
    <s v="01.142.541/0001-17"/>
    <s v="2512 - 0000368903"/>
    <n v="11"/>
    <m/>
    <m/>
    <m/>
    <m/>
    <m/>
    <m/>
    <m/>
    <m/>
    <m/>
    <m/>
    <m/>
    <m/>
    <m/>
    <n v="293"/>
    <m/>
    <n v="128"/>
    <n v="143"/>
    <m/>
    <m/>
    <m/>
    <n v="564"/>
    <n v="664.4"/>
    <n v="664.4"/>
    <n v="664.4"/>
    <n v="664.4"/>
    <n v="664.4"/>
    <n v="664.4"/>
    <n v="664.4"/>
    <n v="664.4"/>
    <n v="664.4"/>
    <n v="664.4"/>
    <n v="664.4"/>
    <n v="12259.2"/>
    <n v="12259.2"/>
    <n v="12259.2"/>
    <n v="12259.2"/>
    <n v="12259.2"/>
    <n v="12259.2"/>
    <n v="12259.2"/>
    <n v="12259.2"/>
    <n v="12259.2"/>
    <n v="12259.2"/>
    <n v="122591.99999999999"/>
    <n v="12923.6"/>
    <n v="12923.6"/>
    <n v="12923.6"/>
    <n v="12923.6"/>
    <n v="12923.6"/>
    <n v="12923.6"/>
    <n v="12923.6"/>
    <n v="12923.6"/>
    <n v="12923.6"/>
    <n v="12923.6"/>
    <n v="129236.00000000003"/>
  </r>
  <r>
    <n v="33053383"/>
    <x v="2"/>
    <x v="79"/>
    <s v="CE JOSE VERISSIMO"/>
    <e v="#N/A"/>
    <s v="01.655.418/0001-08"/>
    <s v="2512 - 0000369357"/>
    <n v="25"/>
    <m/>
    <m/>
    <m/>
    <m/>
    <m/>
    <m/>
    <m/>
    <m/>
    <m/>
    <m/>
    <m/>
    <m/>
    <m/>
    <n v="764"/>
    <m/>
    <n v="385"/>
    <n v="126"/>
    <m/>
    <m/>
    <m/>
    <n v="1275"/>
    <n v="1510"/>
    <n v="1510"/>
    <n v="1510"/>
    <n v="1510"/>
    <n v="1510"/>
    <n v="1510"/>
    <n v="1510"/>
    <n v="1510"/>
    <n v="1510"/>
    <n v="1510"/>
    <n v="1510"/>
    <n v="30468"/>
    <n v="30468"/>
    <n v="30468"/>
    <n v="30468"/>
    <n v="30468"/>
    <n v="30468"/>
    <n v="30468"/>
    <n v="30468"/>
    <n v="30468"/>
    <n v="30468"/>
    <n v="304680"/>
    <n v="31978"/>
    <n v="31978"/>
    <n v="31978"/>
    <n v="31978"/>
    <n v="31978"/>
    <n v="31978"/>
    <n v="31978"/>
    <n v="31978"/>
    <n v="31978"/>
    <n v="31978"/>
    <n v="319780"/>
  </r>
  <r>
    <n v="33053391"/>
    <x v="2"/>
    <x v="79"/>
    <s v="CE PROFESSOR ALFREDO BALTHAZAR DA SILVEIRA"/>
    <e v="#N/A"/>
    <s v="00.803.107/0001-78"/>
    <s v="2512 - 0000369993"/>
    <n v="21"/>
    <m/>
    <m/>
    <m/>
    <m/>
    <m/>
    <m/>
    <m/>
    <m/>
    <m/>
    <m/>
    <m/>
    <m/>
    <m/>
    <n v="1121"/>
    <m/>
    <m/>
    <n v="189"/>
    <m/>
    <m/>
    <m/>
    <n v="1310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912"/>
    <n v="19912"/>
    <n v="19912"/>
    <n v="19912"/>
    <n v="19912"/>
    <n v="19912"/>
    <n v="19912"/>
    <n v="19912"/>
    <n v="19912"/>
    <n v="19912"/>
    <n v="199120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3.99999999997"/>
  </r>
  <r>
    <n v="33053413"/>
    <x v="2"/>
    <x v="79"/>
    <s v="CE PROFESSORA ALDA BERNARDO DOS SANTOS TAVARES"/>
    <e v="#N/A"/>
    <s v="00.950.305/0001-64"/>
    <s v="6791 - 0000001538"/>
    <n v="25"/>
    <m/>
    <m/>
    <m/>
    <m/>
    <m/>
    <m/>
    <m/>
    <m/>
    <m/>
    <m/>
    <m/>
    <m/>
    <m/>
    <n v="1144"/>
    <m/>
    <m/>
    <m/>
    <m/>
    <m/>
    <m/>
    <n v="1144"/>
    <n v="1510"/>
    <n v="1510"/>
    <n v="1510"/>
    <n v="1510"/>
    <n v="1510"/>
    <n v="1510"/>
    <n v="1510"/>
    <n v="1510"/>
    <n v="1510"/>
    <n v="1510"/>
    <n v="1510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8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8"/>
  </r>
  <r>
    <n v="33053693"/>
    <x v="2"/>
    <x v="79"/>
    <s v="CE JOAQUIM LEITAO"/>
    <e v="#N/A"/>
    <s v="01.324.088/0001-60"/>
    <s v="6791 - 0000005002"/>
    <n v="6"/>
    <m/>
    <m/>
    <m/>
    <m/>
    <m/>
    <m/>
    <m/>
    <m/>
    <m/>
    <m/>
    <m/>
    <m/>
    <m/>
    <n v="179"/>
    <m/>
    <n v="78"/>
    <n v="93"/>
    <m/>
    <m/>
    <m/>
    <n v="35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66.4"/>
    <n v="7566.4"/>
    <n v="7566.4"/>
    <n v="7566.4"/>
    <n v="7566.4"/>
    <n v="7566.4"/>
    <n v="7566.4"/>
    <n v="7566.4"/>
    <n v="7566.4"/>
    <n v="7566.4"/>
    <n v="75664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8.000000000015"/>
  </r>
  <r>
    <n v="33053715"/>
    <x v="2"/>
    <x v="79"/>
    <s v="CE PROFESSORA RUTH TALDO FRANCA"/>
    <e v="#N/A"/>
    <s v="00.953.074/0001-42"/>
    <s v="6791 - 0000001392"/>
    <n v="10"/>
    <m/>
    <m/>
    <m/>
    <m/>
    <m/>
    <m/>
    <m/>
    <m/>
    <m/>
    <m/>
    <m/>
    <m/>
    <m/>
    <n v="298"/>
    <m/>
    <n v="45"/>
    <m/>
    <m/>
    <m/>
    <m/>
    <n v="343"/>
    <n v="604"/>
    <n v="604"/>
    <n v="604"/>
    <n v="604"/>
    <n v="604"/>
    <n v="604"/>
    <n v="604"/>
    <n v="604"/>
    <n v="604"/>
    <n v="604"/>
    <n v="604"/>
    <n v="6509.6"/>
    <n v="6509.6"/>
    <n v="6509.6"/>
    <n v="6509.6"/>
    <n v="6509.6"/>
    <n v="6509.6"/>
    <n v="6509.6"/>
    <n v="6509.6"/>
    <n v="6509.6"/>
    <n v="6509.6"/>
    <n v="65095.999999999993"/>
    <n v="7113.6"/>
    <n v="7113.6"/>
    <n v="7113.6"/>
    <n v="7113.6"/>
    <n v="7113.6"/>
    <n v="7113.6"/>
    <n v="7113.6"/>
    <n v="7113.6"/>
    <n v="7113.6"/>
    <n v="7113.6"/>
    <n v="71136"/>
  </r>
  <r>
    <n v="33053766"/>
    <x v="2"/>
    <x v="79"/>
    <s v="CIEP 327 PEDRO AMERICO"/>
    <e v="#N/A"/>
    <s v="01.049.081/0001-87"/>
    <s v="6791 - 0000003271"/>
    <n v="7"/>
    <m/>
    <m/>
    <m/>
    <m/>
    <m/>
    <m/>
    <m/>
    <m/>
    <m/>
    <m/>
    <m/>
    <m/>
    <m/>
    <n v="128"/>
    <m/>
    <n v="8"/>
    <n v="112"/>
    <m/>
    <m/>
    <m/>
    <n v="248"/>
    <n v="422.8"/>
    <n v="422.8"/>
    <n v="422.8"/>
    <n v="422.8"/>
    <n v="422.8"/>
    <n v="422.8"/>
    <n v="422.8"/>
    <n v="422.8"/>
    <n v="422.8"/>
    <n v="422.8"/>
    <n v="422.8"/>
    <n v="4000"/>
    <n v="4000"/>
    <n v="4000"/>
    <n v="4000"/>
    <n v="4000"/>
    <n v="4000"/>
    <n v="4000"/>
    <n v="4000"/>
    <n v="4000"/>
    <n v="4000"/>
    <n v="40000"/>
    <n v="4422.8"/>
    <n v="4422.8"/>
    <n v="4422.8"/>
    <n v="4422.8"/>
    <n v="4422.8"/>
    <n v="4422.8"/>
    <n v="4422.8"/>
    <n v="4422.8"/>
    <n v="4422.8"/>
    <n v="4422.8"/>
    <n v="44228.000000000007"/>
  </r>
  <r>
    <n v="33053774"/>
    <x v="2"/>
    <x v="79"/>
    <s v="CE CORONEL SERGIO JOSE DO AMARAL"/>
    <e v="#N/A"/>
    <s v="00.926.549/0001-01"/>
    <s v="6791 - 0000001325"/>
    <n v="8"/>
    <m/>
    <m/>
    <m/>
    <m/>
    <m/>
    <m/>
    <m/>
    <m/>
    <m/>
    <m/>
    <m/>
    <m/>
    <m/>
    <n v="238"/>
    <m/>
    <n v="49"/>
    <m/>
    <m/>
    <m/>
    <m/>
    <n v="287"/>
    <n v="483.2"/>
    <n v="483.2"/>
    <n v="483.2"/>
    <n v="483.2"/>
    <n v="483.2"/>
    <n v="483.2"/>
    <n v="483.2"/>
    <n v="483.2"/>
    <n v="483.2"/>
    <n v="483.2"/>
    <n v="483.2"/>
    <n v="5773.6"/>
    <n v="5773.6"/>
    <n v="5773.6"/>
    <n v="5773.6"/>
    <n v="5773.6"/>
    <n v="5773.6"/>
    <n v="5773.6"/>
    <n v="5773.6"/>
    <n v="5773.6"/>
    <n v="5773.6"/>
    <n v="57735.999999999993"/>
    <n v="6256.8"/>
    <n v="6256.8"/>
    <n v="6256.8"/>
    <n v="6256.8"/>
    <n v="6256.8"/>
    <n v="6256.8"/>
    <n v="6256.8"/>
    <n v="6256.8"/>
    <n v="6256.8"/>
    <n v="6256.8"/>
    <n v="62568.000000000015"/>
  </r>
  <r>
    <n v="33053910"/>
    <x v="5"/>
    <x v="85"/>
    <s v="CE ELISIARIO MATTA"/>
    <e v="#N/A"/>
    <s v="00.986.719/0001-43"/>
    <s v="2143 - 0000191477"/>
    <n v="49"/>
    <m/>
    <m/>
    <m/>
    <m/>
    <m/>
    <m/>
    <m/>
    <m/>
    <m/>
    <m/>
    <m/>
    <m/>
    <m/>
    <n v="684"/>
    <m/>
    <n v="378"/>
    <n v="348"/>
    <m/>
    <m/>
    <m/>
    <n v="1410"/>
    <n v="2959.6"/>
    <n v="2959.6"/>
    <n v="2959.6"/>
    <n v="2959.6"/>
    <n v="2959.6"/>
    <n v="2959.6"/>
    <n v="2959.6"/>
    <n v="2959.6"/>
    <n v="2959.6"/>
    <n v="2959.6"/>
    <n v="2959.6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4"/>
    <n v="35278"/>
    <n v="35278"/>
    <n v="35278"/>
    <n v="35278"/>
    <n v="35278"/>
    <n v="35278"/>
    <n v="35278"/>
    <n v="35278"/>
    <n v="35278"/>
    <n v="35278"/>
    <n v="352780"/>
  </r>
  <r>
    <n v="33053952"/>
    <x v="5"/>
    <x v="85"/>
    <s v="CE DOMICIO DA GAMA"/>
    <e v="#N/A"/>
    <s v="01.176.052/0001-86"/>
    <s v="2143 - 0000191426"/>
    <n v="18"/>
    <m/>
    <m/>
    <m/>
    <m/>
    <m/>
    <m/>
    <m/>
    <m/>
    <m/>
    <m/>
    <m/>
    <m/>
    <m/>
    <n v="419"/>
    <m/>
    <m/>
    <m/>
    <m/>
    <m/>
    <m/>
    <n v="419"/>
    <n v="1087.2"/>
    <n v="1087.2"/>
    <n v="1087.2"/>
    <n v="1087.2"/>
    <n v="1087.2"/>
    <n v="1087.2"/>
    <n v="1087.2"/>
    <n v="1087.2"/>
    <n v="1087.2"/>
    <n v="1087.2"/>
    <n v="1087.2"/>
    <n v="6368.8"/>
    <n v="6368.8"/>
    <n v="6368.8"/>
    <n v="6368.8"/>
    <n v="6368.8"/>
    <n v="6368.8"/>
    <n v="6368.8"/>
    <n v="6368.8"/>
    <n v="6368.8"/>
    <n v="6368.8"/>
    <n v="63688.000000000015"/>
    <n v="7456"/>
    <n v="7456"/>
    <n v="7456"/>
    <n v="7456"/>
    <n v="7456"/>
    <n v="7456"/>
    <n v="7456"/>
    <n v="7456"/>
    <n v="7456"/>
    <n v="7456"/>
    <n v="74560"/>
  </r>
  <r>
    <n v="33053995"/>
    <x v="5"/>
    <x v="85"/>
    <s v="CE PROFESSORA CACILDA SILVA"/>
    <e v="#N/A"/>
    <s v="00.915.644/0001-00"/>
    <s v="2143 - 0000191523"/>
    <n v="2"/>
    <m/>
    <m/>
    <m/>
    <m/>
    <m/>
    <m/>
    <m/>
    <m/>
    <m/>
    <m/>
    <m/>
    <m/>
    <m/>
    <n v="21"/>
    <m/>
    <n v="125"/>
    <m/>
    <m/>
    <m/>
    <m/>
    <n v="146"/>
    <n v="120.8"/>
    <n v="120.8"/>
    <n v="120.8"/>
    <n v="120.8"/>
    <n v="120.8"/>
    <n v="120.8"/>
    <n v="120.8"/>
    <n v="120.8"/>
    <n v="120.8"/>
    <n v="120.8"/>
    <n v="120.8"/>
    <n v="5819.2"/>
    <n v="5819.2"/>
    <n v="5819.2"/>
    <n v="5819.2"/>
    <n v="5819.2"/>
    <n v="5819.2"/>
    <n v="5819.2"/>
    <n v="5819.2"/>
    <n v="5819.2"/>
    <n v="5819.2"/>
    <n v="58191.999999999985"/>
    <n v="5940"/>
    <n v="5940"/>
    <n v="5940"/>
    <n v="5940"/>
    <n v="5940"/>
    <n v="5940"/>
    <n v="5940"/>
    <n v="5940"/>
    <n v="5940"/>
    <n v="5940"/>
    <n v="59400"/>
  </r>
  <r>
    <n v="33054177"/>
    <x v="5"/>
    <x v="85"/>
    <s v="CE DOUTOR JOAO GOMES DE MATTOS SOBRINHO"/>
    <e v="#N/A"/>
    <s v="01.131.075/0001-74"/>
    <s v="2143 - 0000191418"/>
    <n v="34"/>
    <m/>
    <m/>
    <m/>
    <m/>
    <m/>
    <m/>
    <m/>
    <m/>
    <m/>
    <m/>
    <m/>
    <m/>
    <m/>
    <n v="630"/>
    <m/>
    <m/>
    <m/>
    <m/>
    <m/>
    <m/>
    <n v="630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9576"/>
    <n v="9576"/>
    <n v="9576"/>
    <n v="9576"/>
    <n v="9576"/>
    <n v="9576"/>
    <n v="9576"/>
    <n v="9576"/>
    <n v="9576"/>
    <n v="9576"/>
    <n v="95760"/>
    <n v="11629.6"/>
    <n v="11629.6"/>
    <n v="11629.6"/>
    <n v="11629.6"/>
    <n v="11629.6"/>
    <n v="11629.6"/>
    <n v="11629.6"/>
    <n v="11629.6"/>
    <n v="11629.6"/>
    <n v="11629.6"/>
    <n v="116296.00000000003"/>
  </r>
  <r>
    <n v="33054185"/>
    <x v="5"/>
    <x v="85"/>
    <s v="CE CAIO FRANCISCO DE FIGUEIREDO"/>
    <e v="#N/A"/>
    <s v="01.803.819/0001-50"/>
    <s v="2143 - 0000191515"/>
    <n v="14"/>
    <m/>
    <m/>
    <m/>
    <m/>
    <m/>
    <m/>
    <m/>
    <m/>
    <m/>
    <m/>
    <m/>
    <m/>
    <m/>
    <n v="599"/>
    <m/>
    <m/>
    <m/>
    <m/>
    <m/>
    <m/>
    <n v="599"/>
    <n v="845.6"/>
    <n v="845.6"/>
    <n v="845.6"/>
    <n v="845.6"/>
    <n v="845.6"/>
    <n v="845.6"/>
    <n v="845.6"/>
    <n v="845.6"/>
    <n v="845.6"/>
    <n v="845.6"/>
    <n v="845.6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8.000000000015"/>
    <n v="9950.4"/>
    <n v="9950.4"/>
    <n v="9950.4"/>
    <n v="9950.4"/>
    <n v="9950.4"/>
    <n v="9950.4"/>
    <n v="9950.4"/>
    <n v="9950.4"/>
    <n v="9950.4"/>
    <n v="9950.4"/>
    <n v="99503.999999999985"/>
  </r>
  <r>
    <n v="33054215"/>
    <x v="5"/>
    <x v="85"/>
    <s v="CE EUCLYDES PAULO DA SILVA"/>
    <e v="#N/A"/>
    <s v="00.927.725/0001-20"/>
    <s v="2143 - 0000191302"/>
    <n v="12"/>
    <m/>
    <m/>
    <m/>
    <m/>
    <m/>
    <m/>
    <m/>
    <m/>
    <m/>
    <m/>
    <m/>
    <m/>
    <m/>
    <n v="403"/>
    <m/>
    <m/>
    <m/>
    <m/>
    <m/>
    <m/>
    <n v="403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125.6"/>
    <n v="6125.6"/>
    <n v="6125.6"/>
    <n v="6125.6"/>
    <n v="6125.6"/>
    <n v="6125.6"/>
    <n v="6125.6"/>
    <n v="6125.6"/>
    <n v="6125.6"/>
    <n v="6125.6"/>
    <n v="61255.999999999993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4"/>
  </r>
  <r>
    <n v="33054339"/>
    <x v="5"/>
    <x v="85"/>
    <s v="CE FRANCISCO JOSE DO NASCIMENTO"/>
    <e v="#N/A"/>
    <s v="01.124.861/0001-44"/>
    <s v="2143 - 0000191507"/>
    <n v="16"/>
    <m/>
    <m/>
    <m/>
    <m/>
    <m/>
    <m/>
    <m/>
    <m/>
    <m/>
    <m/>
    <m/>
    <m/>
    <m/>
    <n v="384"/>
    <m/>
    <m/>
    <m/>
    <m/>
    <m/>
    <m/>
    <n v="384"/>
    <n v="966.4"/>
    <n v="966.4"/>
    <n v="966.4"/>
    <n v="966.4"/>
    <n v="966.4"/>
    <n v="966.4"/>
    <n v="966.4"/>
    <n v="966.4"/>
    <n v="966.4"/>
    <n v="966.4"/>
    <n v="966.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1.999999999985"/>
  </r>
  <r>
    <n v="33054576"/>
    <x v="8"/>
    <x v="86"/>
    <s v="CE ANTONIO FIGUEIRA DE ALMEIDA"/>
    <e v="#N/A"/>
    <s v="01.082.105/0001-08"/>
    <s v="1315 - 0000063932"/>
    <n v="52"/>
    <m/>
    <m/>
    <m/>
    <n v="21"/>
    <n v="131"/>
    <m/>
    <m/>
    <m/>
    <m/>
    <m/>
    <m/>
    <m/>
    <m/>
    <n v="1808"/>
    <m/>
    <m/>
    <m/>
    <m/>
    <m/>
    <m/>
    <n v="1960"/>
    <n v="6400.4"/>
    <n v="6400.4"/>
    <n v="6400.4"/>
    <n v="6400.4"/>
    <n v="6400.4"/>
    <n v="6400.4"/>
    <n v="6400.4"/>
    <n v="6400.4"/>
    <n v="6400.4"/>
    <n v="6400.4"/>
    <n v="6400.4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6"/>
    <n v="33882"/>
    <n v="33882"/>
    <n v="33882"/>
    <n v="33882"/>
    <n v="33882"/>
    <n v="33882"/>
    <n v="33882"/>
    <n v="33882"/>
    <n v="33882"/>
    <n v="33882"/>
    <n v="338820"/>
  </r>
  <r>
    <n v="33054584"/>
    <x v="8"/>
    <x v="86"/>
    <s v="CE AYDANO DE ALMEIDA"/>
    <e v="#N/A"/>
    <s v="01.082.109/0001-88"/>
    <s v="1315 - 0000063576"/>
    <n v="11"/>
    <m/>
    <m/>
    <m/>
    <m/>
    <m/>
    <m/>
    <m/>
    <m/>
    <m/>
    <m/>
    <m/>
    <m/>
    <m/>
    <n v="1353"/>
    <m/>
    <m/>
    <m/>
    <m/>
    <m/>
    <n v="166"/>
    <n v="1519"/>
    <n v="664.4"/>
    <n v="664.4"/>
    <n v="664.4"/>
    <n v="664.4"/>
    <n v="664.4"/>
    <n v="664.4"/>
    <n v="664.4"/>
    <n v="664.4"/>
    <n v="664.4"/>
    <n v="664.4"/>
    <n v="664.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2.00000000009"/>
  </r>
  <r>
    <n v="33054592"/>
    <x v="8"/>
    <x v="86"/>
    <s v="CE JOAO CARDOSO"/>
    <e v="#N/A"/>
    <s v="01.082.117/0001-24"/>
    <s v="1315 - 0000063800"/>
    <n v="7"/>
    <m/>
    <m/>
    <m/>
    <m/>
    <m/>
    <m/>
    <m/>
    <m/>
    <m/>
    <m/>
    <m/>
    <m/>
    <m/>
    <n v="291"/>
    <m/>
    <n v="6"/>
    <n v="150"/>
    <m/>
    <m/>
    <m/>
    <n v="447"/>
    <n v="422.8"/>
    <n v="422.8"/>
    <n v="422.8"/>
    <n v="422.8"/>
    <n v="422.8"/>
    <n v="422.8"/>
    <n v="422.8"/>
    <n v="422.8"/>
    <n v="422.8"/>
    <n v="422.8"/>
    <n v="422.8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1.999999999985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0.000000000015"/>
  </r>
  <r>
    <n v="33054606"/>
    <x v="8"/>
    <x v="86"/>
    <s v="CE PROFESSOR MARIO CAMPOS"/>
    <e v="#N/A"/>
    <s v="01.082.110/0001-02"/>
    <s v="1642 - 0000343811"/>
    <n v="11"/>
    <m/>
    <m/>
    <m/>
    <m/>
    <n v="353"/>
    <m/>
    <m/>
    <m/>
    <m/>
    <m/>
    <m/>
    <m/>
    <m/>
    <n v="435"/>
    <m/>
    <n v="7"/>
    <n v="141"/>
    <m/>
    <m/>
    <m/>
    <n v="936"/>
    <n v="6030"/>
    <n v="6030"/>
    <n v="6030"/>
    <n v="6030"/>
    <n v="6030"/>
    <n v="6030"/>
    <n v="6030"/>
    <n v="6030"/>
    <n v="6030"/>
    <n v="6030"/>
    <n v="6030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1.999999999985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2"/>
  </r>
  <r>
    <n v="33054681"/>
    <x v="8"/>
    <x v="86"/>
    <s v="CE BERTHA D ALESSANDRO"/>
    <e v="#N/A"/>
    <s v="01.438.624/0001-58"/>
    <s v="1315 - 0000063975"/>
    <n v="6"/>
    <m/>
    <m/>
    <m/>
    <m/>
    <m/>
    <m/>
    <m/>
    <m/>
    <m/>
    <m/>
    <m/>
    <m/>
    <m/>
    <n v="402"/>
    <m/>
    <m/>
    <n v="246"/>
    <m/>
    <m/>
    <m/>
    <n v="64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849.6"/>
    <n v="9849.6"/>
    <n v="9849.6"/>
    <n v="9849.6"/>
    <n v="9849.6"/>
    <n v="9849.6"/>
    <n v="9849.6"/>
    <n v="9849.6"/>
    <n v="9849.6"/>
    <n v="9849.6"/>
    <n v="98496.000000000015"/>
    <n v="10212"/>
    <n v="10212"/>
    <n v="10212"/>
    <n v="10212"/>
    <n v="10212"/>
    <n v="10212"/>
    <n v="10212"/>
    <n v="10212"/>
    <n v="10212"/>
    <n v="10212"/>
    <n v="102120"/>
  </r>
  <r>
    <n v="33054711"/>
    <x v="8"/>
    <x v="86"/>
    <s v="CE PROFESSOR UBIRATAN REIS BARBOSA"/>
    <e v="#N/A"/>
    <s v="01.082.101/0001-11"/>
    <s v="1642 - 0000344052"/>
    <n v="4"/>
    <m/>
    <m/>
    <m/>
    <m/>
    <n v="341"/>
    <m/>
    <m/>
    <m/>
    <m/>
    <m/>
    <m/>
    <m/>
    <m/>
    <n v="179"/>
    <m/>
    <m/>
    <n v="77"/>
    <m/>
    <m/>
    <m/>
    <n v="597"/>
    <n v="5424.8"/>
    <n v="5424.8"/>
    <n v="5424.8"/>
    <n v="5424.8"/>
    <n v="5424.8"/>
    <n v="5424.8"/>
    <n v="5424.8"/>
    <n v="5424.8"/>
    <n v="5424.8"/>
    <n v="5424.8"/>
    <n v="5424.8"/>
    <n v="3891.2"/>
    <n v="3891.2"/>
    <n v="3891.2"/>
    <n v="3891.2"/>
    <n v="3891.2"/>
    <n v="3891.2"/>
    <n v="3891.2"/>
    <n v="3891.2"/>
    <n v="3891.2"/>
    <n v="3891.2"/>
    <n v="38912"/>
    <n v="9316"/>
    <n v="9316"/>
    <n v="9316"/>
    <n v="9316"/>
    <n v="9316"/>
    <n v="9316"/>
    <n v="9316"/>
    <n v="9316"/>
    <n v="9316"/>
    <n v="9316"/>
    <n v="93160"/>
  </r>
  <r>
    <n v="33054843"/>
    <x v="8"/>
    <x v="86"/>
    <s v="IE CARLOS PASQUALE"/>
    <e v="#N/A"/>
    <s v="01.082.111/0001-57"/>
    <s v="1642 - 0000343889"/>
    <n v="3"/>
    <m/>
    <m/>
    <m/>
    <m/>
    <m/>
    <m/>
    <m/>
    <m/>
    <m/>
    <m/>
    <m/>
    <m/>
    <m/>
    <m/>
    <m/>
    <n v="487"/>
    <n v="220"/>
    <m/>
    <m/>
    <m/>
    <n v="7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2.00000000009"/>
  </r>
  <r>
    <n v="33054983"/>
    <x v="8"/>
    <x v="86"/>
    <s v="CE NUTA BARTHLET JAMES"/>
    <e v="#N/A"/>
    <s v="01.131.273/0001-38"/>
    <s v="6872 - 0000001341"/>
    <n v="25"/>
    <m/>
    <m/>
    <m/>
    <m/>
    <n v="171"/>
    <m/>
    <m/>
    <m/>
    <m/>
    <m/>
    <m/>
    <m/>
    <m/>
    <n v="463"/>
    <m/>
    <m/>
    <n v="222"/>
    <m/>
    <m/>
    <m/>
    <n v="856"/>
    <n v="4109.2"/>
    <n v="4109.2"/>
    <n v="4109.2"/>
    <n v="4109.2"/>
    <n v="4109.2"/>
    <n v="4109.2"/>
    <n v="4109.2"/>
    <n v="4109.2"/>
    <n v="4109.2"/>
    <n v="4109.2"/>
    <n v="4109.2"/>
    <n v="10412"/>
    <n v="10412"/>
    <n v="10412"/>
    <n v="10412"/>
    <n v="10412"/>
    <n v="10412"/>
    <n v="10412"/>
    <n v="10412"/>
    <n v="10412"/>
    <n v="10412"/>
    <n v="104120"/>
    <n v="14521.2"/>
    <n v="14521.2"/>
    <n v="14521.2"/>
    <n v="14521.2"/>
    <n v="14521.2"/>
    <n v="14521.2"/>
    <n v="14521.2"/>
    <n v="14521.2"/>
    <n v="14521.2"/>
    <n v="14521.2"/>
    <n v="145212"/>
  </r>
  <r>
    <n v="33055025"/>
    <x v="8"/>
    <x v="86"/>
    <s v="CE JOAQUIM DE ALMEIDA FLORES"/>
    <e v="#N/A"/>
    <s v="01.082.112/0001-00"/>
    <s v="1642 - 0000343927"/>
    <n v="9"/>
    <m/>
    <m/>
    <m/>
    <m/>
    <n v="224"/>
    <m/>
    <m/>
    <m/>
    <m/>
    <m/>
    <m/>
    <m/>
    <m/>
    <n v="72"/>
    <m/>
    <n v="74"/>
    <n v="110"/>
    <m/>
    <m/>
    <m/>
    <n v="480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6022.4"/>
    <n v="6022.4"/>
    <n v="6022.4"/>
    <n v="6022.4"/>
    <n v="6022.4"/>
    <n v="6022.4"/>
    <n v="6022.4"/>
    <n v="6022.4"/>
    <n v="6022.4"/>
    <n v="6022.4"/>
    <n v="60224.000000000007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8.000000000015"/>
  </r>
  <r>
    <n v="33055033"/>
    <x v="8"/>
    <x v="86"/>
    <s v="CE MARECHAL ZENOBIO DA COSTA"/>
    <e v="#N/A"/>
    <s v="01.082.108/0001-33"/>
    <s v="1315 - 0000063991"/>
    <n v="10"/>
    <m/>
    <m/>
    <m/>
    <m/>
    <m/>
    <m/>
    <m/>
    <m/>
    <m/>
    <m/>
    <m/>
    <m/>
    <m/>
    <n v="67"/>
    <m/>
    <n v="428"/>
    <n v="101"/>
    <m/>
    <m/>
    <m/>
    <n v="596"/>
    <n v="604"/>
    <n v="604"/>
    <n v="604"/>
    <n v="604"/>
    <n v="604"/>
    <n v="604"/>
    <n v="604"/>
    <n v="604"/>
    <n v="604"/>
    <n v="604"/>
    <n v="604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6.00000000003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6.00000000003"/>
  </r>
  <r>
    <n v="33055467"/>
    <x v="5"/>
    <x v="87"/>
    <s v="CIEP 251 DONA MARIA PORTUGAL"/>
    <e v="#N/A"/>
    <s v="01.016.042/0001-83"/>
    <s v="2809 - 0000178799"/>
    <n v="6"/>
    <m/>
    <m/>
    <m/>
    <m/>
    <m/>
    <m/>
    <m/>
    <m/>
    <m/>
    <m/>
    <m/>
    <m/>
    <m/>
    <n v="62"/>
    <m/>
    <m/>
    <m/>
    <m/>
    <m/>
    <m/>
    <n v="6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42.4"/>
    <n v="942.4"/>
    <n v="942.4"/>
    <n v="942.4"/>
    <n v="942.4"/>
    <n v="942.4"/>
    <n v="942.4"/>
    <n v="942.4"/>
    <n v="942.4"/>
    <n v="942.4"/>
    <n v="9423.9999999999982"/>
    <n v="1304.8"/>
    <n v="1304.8"/>
    <n v="1304.8"/>
    <n v="1304.8"/>
    <n v="1304.8"/>
    <n v="1304.8"/>
    <n v="1304.8"/>
    <n v="1304.8"/>
    <n v="1304.8"/>
    <n v="1304.8"/>
    <n v="13047.999999999998"/>
  </r>
  <r>
    <n v="33055610"/>
    <x v="5"/>
    <x v="87"/>
    <s v="CE AURELINO LEAL"/>
    <e v="#N/A"/>
    <s v="29.564.572/0001-85"/>
    <s v="2376 - 0000150312"/>
    <n v="20"/>
    <m/>
    <m/>
    <m/>
    <m/>
    <m/>
    <m/>
    <m/>
    <n v="124"/>
    <m/>
    <m/>
    <m/>
    <m/>
    <m/>
    <n v="187"/>
    <m/>
    <n v="253"/>
    <n v="172"/>
    <m/>
    <m/>
    <m/>
    <n v="736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8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6.00000000003"/>
  </r>
  <r>
    <n v="33055629"/>
    <x v="5"/>
    <x v="87"/>
    <s v="CE BALTAZAR BERNARDINO"/>
    <e v="#N/A"/>
    <s v="30.170.542/0001-73"/>
    <s v="2510 - 0000180319"/>
    <n v="18"/>
    <m/>
    <m/>
    <m/>
    <m/>
    <n v="327"/>
    <m/>
    <m/>
    <n v="165"/>
    <m/>
    <m/>
    <m/>
    <m/>
    <m/>
    <n v="237"/>
    <m/>
    <n v="24"/>
    <n v="227"/>
    <m/>
    <m/>
    <m/>
    <n v="980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8.000000000015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3.99999999997"/>
  </r>
  <r>
    <n v="33055637"/>
    <x v="5"/>
    <x v="87"/>
    <s v="CE BRIGADEIRO CASTRIOTO"/>
    <e v="#N/A"/>
    <s v="29.562.592/0001-17"/>
    <s v="0309 - 06837506"/>
    <n v="3"/>
    <m/>
    <m/>
    <m/>
    <m/>
    <m/>
    <m/>
    <m/>
    <m/>
    <m/>
    <m/>
    <m/>
    <m/>
    <m/>
    <m/>
    <m/>
    <n v="110"/>
    <m/>
    <m/>
    <m/>
    <m/>
    <n v="11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0.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2"/>
  </r>
  <r>
    <n v="33055645"/>
    <x v="5"/>
    <x v="87"/>
    <s v="CE CIZINIO SOARES PINTO"/>
    <e v="#N/A"/>
    <s v="02.782.645/0001-59"/>
    <s v="6566 - 0000005185"/>
    <n v="8"/>
    <m/>
    <m/>
    <m/>
    <m/>
    <n v="217"/>
    <m/>
    <m/>
    <n v="76"/>
    <m/>
    <m/>
    <m/>
    <m/>
    <m/>
    <n v="282"/>
    <m/>
    <m/>
    <n v="95"/>
    <m/>
    <m/>
    <m/>
    <n v="670"/>
    <n v="4936.8"/>
    <n v="4936.8"/>
    <n v="4936.8"/>
    <n v="4936.8"/>
    <n v="4936.8"/>
    <n v="4936.8"/>
    <n v="4936.8"/>
    <n v="4936.8"/>
    <n v="4936.8"/>
    <n v="4936.8"/>
    <n v="4936.8"/>
    <n v="5730.4"/>
    <n v="5730.4"/>
    <n v="5730.4"/>
    <n v="5730.4"/>
    <n v="5730.4"/>
    <n v="5730.4"/>
    <n v="5730.4"/>
    <n v="5730.4"/>
    <n v="5730.4"/>
    <n v="5730.4"/>
    <n v="57304.000000000007"/>
    <n v="10667.2"/>
    <n v="10667.2"/>
    <n v="10667.2"/>
    <n v="10667.2"/>
    <n v="10667.2"/>
    <n v="10667.2"/>
    <n v="10667.2"/>
    <n v="10667.2"/>
    <n v="10667.2"/>
    <n v="10667.2"/>
    <n v="106671.99999999999"/>
  </r>
  <r>
    <n v="33055653"/>
    <x v="5"/>
    <x v="87"/>
    <s v="CE CONSELHEIRO MACEDO SOARES"/>
    <e v="#N/A"/>
    <s v="27.763.929/0001-29"/>
    <s v="0309 - 02740478"/>
    <n v="30"/>
    <m/>
    <m/>
    <m/>
    <m/>
    <n v="436"/>
    <m/>
    <m/>
    <m/>
    <m/>
    <m/>
    <m/>
    <m/>
    <m/>
    <n v="431"/>
    <m/>
    <n v="46"/>
    <n v="126"/>
    <m/>
    <m/>
    <n v="55"/>
    <n v="1094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3.99999999996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6.00000000003"/>
  </r>
  <r>
    <n v="33055661"/>
    <x v="5"/>
    <x v="87"/>
    <s v="CE DOUTOR LUCIANO PESTRE"/>
    <e v="#N/A"/>
    <s v="30.343.982/0001-85"/>
    <s v="2809 - 0000300160"/>
    <n v="8"/>
    <m/>
    <m/>
    <m/>
    <m/>
    <n v="114"/>
    <m/>
    <m/>
    <m/>
    <m/>
    <m/>
    <m/>
    <m/>
    <m/>
    <n v="114"/>
    <m/>
    <m/>
    <n v="99"/>
    <m/>
    <m/>
    <m/>
    <n v="327"/>
    <n v="2216"/>
    <n v="2216"/>
    <n v="2216"/>
    <n v="2216"/>
    <n v="2216"/>
    <n v="2216"/>
    <n v="2216"/>
    <n v="2216"/>
    <n v="2216"/>
    <n v="2216"/>
    <n v="2216"/>
    <n v="3237.6"/>
    <n v="3237.6"/>
    <n v="3237.6"/>
    <n v="3237.6"/>
    <n v="3237.6"/>
    <n v="3237.6"/>
    <n v="3237.6"/>
    <n v="3237.6"/>
    <n v="3237.6"/>
    <n v="3237.6"/>
    <n v="32375.999999999993"/>
    <n v="5453.6"/>
    <n v="5453.6"/>
    <n v="5453.6"/>
    <n v="5453.6"/>
    <n v="5453.6"/>
    <n v="5453.6"/>
    <n v="5453.6"/>
    <n v="5453.6"/>
    <n v="5453.6"/>
    <n v="5453.6"/>
    <n v="54535.999999999993"/>
  </r>
  <r>
    <n v="33055670"/>
    <x v="5"/>
    <x v="87"/>
    <s v="CE FERNANDO MAGALHAES"/>
    <e v="#N/A"/>
    <s v="27.773.043/0001-66"/>
    <s v="0309 - 0002019140"/>
    <n v="11"/>
    <m/>
    <m/>
    <m/>
    <m/>
    <n v="346"/>
    <m/>
    <m/>
    <m/>
    <m/>
    <m/>
    <m/>
    <m/>
    <m/>
    <n v="154"/>
    <m/>
    <m/>
    <m/>
    <m/>
    <m/>
    <m/>
    <n v="500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3.999999999956"/>
  </r>
  <r>
    <n v="33055696"/>
    <x v="5"/>
    <x v="87"/>
    <s v="CE GUILHERME BRIGGS"/>
    <e v="#N/A"/>
    <s v="00.781.148/0001-00"/>
    <s v="2807 - 0000201030"/>
    <n v="10"/>
    <m/>
    <m/>
    <m/>
    <m/>
    <m/>
    <m/>
    <m/>
    <n v="89"/>
    <m/>
    <m/>
    <m/>
    <m/>
    <m/>
    <n v="161"/>
    <m/>
    <n v="48"/>
    <n v="132"/>
    <m/>
    <m/>
    <m/>
    <n v="430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6565.6"/>
    <n v="6565.6"/>
    <n v="6565.6"/>
    <n v="6565.6"/>
    <n v="6565.6"/>
    <n v="6565.6"/>
    <n v="6565.6"/>
    <n v="6565.6"/>
    <n v="6565.6"/>
    <n v="6565.6"/>
    <n v="65656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4"/>
  </r>
  <r>
    <n v="33055700"/>
    <x v="5"/>
    <x v="87"/>
    <s v="CE HILARIO RIBEIRO"/>
    <e v="#N/A"/>
    <s v="00.631.909/0001-48"/>
    <s v="2809 - 0000178977"/>
    <n v="33"/>
    <m/>
    <m/>
    <m/>
    <m/>
    <n v="306"/>
    <m/>
    <m/>
    <m/>
    <m/>
    <m/>
    <m/>
    <m/>
    <m/>
    <n v="319"/>
    <m/>
    <m/>
    <m/>
    <m/>
    <m/>
    <m/>
    <n v="62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4848.8"/>
    <n v="4848.8"/>
    <n v="4848.8"/>
    <n v="4848.8"/>
    <n v="4848.8"/>
    <n v="4848.8"/>
    <n v="4848.8"/>
    <n v="4848.8"/>
    <n v="4848.8"/>
    <n v="4848.8"/>
    <n v="48488.000000000007"/>
    <n v="11493.2"/>
    <n v="11493.2"/>
    <n v="11493.2"/>
    <n v="11493.2"/>
    <n v="11493.2"/>
    <n v="11493.2"/>
    <n v="11493.2"/>
    <n v="11493.2"/>
    <n v="11493.2"/>
    <n v="11493.2"/>
    <n v="114931.99999999999"/>
  </r>
  <r>
    <n v="33055726"/>
    <x v="5"/>
    <x v="87"/>
    <s v="CE JOAQUIM TAVORA"/>
    <e v="#N/A"/>
    <s v="29.883.063/0001-15"/>
    <s v="2510 - 0000180700"/>
    <n v="15"/>
    <m/>
    <m/>
    <m/>
    <m/>
    <n v="465"/>
    <m/>
    <m/>
    <m/>
    <m/>
    <m/>
    <m/>
    <m/>
    <m/>
    <n v="469"/>
    <m/>
    <n v="46"/>
    <n v="76"/>
    <m/>
    <m/>
    <m/>
    <n v="1056"/>
    <n v="7974"/>
    <n v="7974"/>
    <n v="7974"/>
    <n v="7974"/>
    <n v="7974"/>
    <n v="7974"/>
    <n v="7974"/>
    <n v="7974"/>
    <n v="7974"/>
    <n v="7974"/>
    <n v="7974"/>
    <n v="10308"/>
    <n v="10308"/>
    <n v="10308"/>
    <n v="10308"/>
    <n v="10308"/>
    <n v="10308"/>
    <n v="10308"/>
    <n v="10308"/>
    <n v="10308"/>
    <n v="10308"/>
    <n v="103080"/>
    <n v="18282"/>
    <n v="18282"/>
    <n v="18282"/>
    <n v="18282"/>
    <n v="18282"/>
    <n v="18282"/>
    <n v="18282"/>
    <n v="18282"/>
    <n v="18282"/>
    <n v="18282"/>
    <n v="182820"/>
  </r>
  <r>
    <n v="33055734"/>
    <x v="5"/>
    <x v="87"/>
    <s v="CE MACHADO DE ASSIS"/>
    <e v="#N/A"/>
    <s v="29.875.267/0001-04"/>
    <s v="2809 - 0000179620"/>
    <n v="19"/>
    <m/>
    <m/>
    <m/>
    <m/>
    <n v="367"/>
    <m/>
    <m/>
    <m/>
    <m/>
    <m/>
    <m/>
    <m/>
    <m/>
    <n v="266"/>
    <m/>
    <n v="34"/>
    <n v="98"/>
    <m/>
    <m/>
    <m/>
    <n v="765"/>
    <n v="6726"/>
    <n v="6726"/>
    <n v="6726"/>
    <n v="6726"/>
    <n v="6726"/>
    <n v="6726"/>
    <n v="6726"/>
    <n v="6726"/>
    <n v="6726"/>
    <n v="6726"/>
    <n v="6726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8.000000000015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8"/>
  </r>
  <r>
    <n v="33055742"/>
    <x v="5"/>
    <x v="87"/>
    <s v="CE MULLULO DA VEIGA"/>
    <e v="#N/A"/>
    <s v="02.318.130/0001-00"/>
    <s v="0309 - 0002019175"/>
    <n v="13"/>
    <m/>
    <m/>
    <m/>
    <m/>
    <n v="190"/>
    <m/>
    <m/>
    <m/>
    <m/>
    <m/>
    <m/>
    <m/>
    <m/>
    <n v="135"/>
    <m/>
    <n v="6"/>
    <n v="77"/>
    <m/>
    <m/>
    <m/>
    <n v="408"/>
    <n v="3673.2"/>
    <n v="3673.2"/>
    <n v="3673.2"/>
    <n v="3673.2"/>
    <n v="3673.2"/>
    <n v="3673.2"/>
    <n v="3673.2"/>
    <n v="3673.2"/>
    <n v="3673.2"/>
    <n v="3673.2"/>
    <n v="3673.2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4.000000000007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6"/>
  </r>
  <r>
    <n v="33055750"/>
    <x v="5"/>
    <x v="87"/>
    <s v="CE PAULO ASSIS RIBEIRO"/>
    <e v="#N/A"/>
    <s v="01.513.722/0001-02"/>
    <s v="2187 - 0000212202"/>
    <n v="18"/>
    <m/>
    <m/>
    <m/>
    <m/>
    <m/>
    <m/>
    <m/>
    <m/>
    <m/>
    <m/>
    <m/>
    <m/>
    <m/>
    <n v="606"/>
    <m/>
    <m/>
    <m/>
    <m/>
    <m/>
    <m/>
    <n v="606"/>
    <n v="1087.2"/>
    <n v="1087.2"/>
    <n v="1087.2"/>
    <n v="1087.2"/>
    <n v="1087.2"/>
    <n v="1087.2"/>
    <n v="1087.2"/>
    <n v="1087.2"/>
    <n v="1087.2"/>
    <n v="1087.2"/>
    <n v="1087.2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1.999999999985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4"/>
  </r>
  <r>
    <n v="33055769"/>
    <x v="5"/>
    <x v="87"/>
    <s v="CE RAUL VIDAL"/>
    <e v="#N/A"/>
    <s v="00.633.836/0001-23"/>
    <s v="3086 - 0000878782"/>
    <n v="21"/>
    <m/>
    <m/>
    <m/>
    <m/>
    <n v="239"/>
    <m/>
    <m/>
    <n v="143"/>
    <m/>
    <m/>
    <m/>
    <m/>
    <m/>
    <n v="584"/>
    <m/>
    <m/>
    <n v="165"/>
    <m/>
    <m/>
    <m/>
    <n v="1131"/>
    <n v="7074.8"/>
    <n v="7074.8"/>
    <n v="7074.8"/>
    <n v="7074.8"/>
    <n v="7074.8"/>
    <n v="7074.8"/>
    <n v="7074.8"/>
    <n v="7074.8"/>
    <n v="7074.8"/>
    <n v="7074.8"/>
    <n v="7074.8"/>
    <n v="11384.8"/>
    <n v="11384.8"/>
    <n v="11384.8"/>
    <n v="11384.8"/>
    <n v="11384.8"/>
    <n v="11384.8"/>
    <n v="11384.8"/>
    <n v="11384.8"/>
    <n v="11384.8"/>
    <n v="11384.8"/>
    <n v="113848.00000000001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6.00000000003"/>
  </r>
  <r>
    <n v="33055785"/>
    <x v="5"/>
    <x v="87"/>
    <s v="CE ZULEIKA RAPOSO VALLADARES"/>
    <e v="#N/A"/>
    <s v="01.565.553/0001-54 "/>
    <s v="0309 - 06825001"/>
    <n v="5"/>
    <m/>
    <m/>
    <m/>
    <m/>
    <n v="125"/>
    <m/>
    <m/>
    <m/>
    <m/>
    <m/>
    <m/>
    <m/>
    <m/>
    <n v="155"/>
    <m/>
    <m/>
    <m/>
    <m/>
    <m/>
    <m/>
    <n v="280"/>
    <n v="2202"/>
    <n v="2202"/>
    <n v="2202"/>
    <n v="2202"/>
    <n v="2202"/>
    <n v="2202"/>
    <n v="2202"/>
    <n v="2202"/>
    <n v="2202"/>
    <n v="2202"/>
    <n v="2202"/>
    <n v="2356"/>
    <n v="2356"/>
    <n v="2356"/>
    <n v="2356"/>
    <n v="2356"/>
    <n v="2356"/>
    <n v="2356"/>
    <n v="2356"/>
    <n v="2356"/>
    <n v="2356"/>
    <n v="23560"/>
    <n v="4558"/>
    <n v="4558"/>
    <n v="4558"/>
    <n v="4558"/>
    <n v="4558"/>
    <n v="4558"/>
    <n v="4558"/>
    <n v="4558"/>
    <n v="4558"/>
    <n v="4558"/>
    <n v="45580"/>
  </r>
  <r>
    <n v="33056358"/>
    <x v="5"/>
    <x v="87"/>
    <s v="CE CONSELHEIRO JOSINO"/>
    <e v="#N/A"/>
    <s v="00.784.387/0001-14"/>
    <s v="2809 - 0000300187"/>
    <n v="6"/>
    <m/>
    <m/>
    <m/>
    <m/>
    <n v="130"/>
    <m/>
    <m/>
    <m/>
    <m/>
    <m/>
    <m/>
    <m/>
    <m/>
    <n v="120"/>
    <m/>
    <n v="5"/>
    <n v="78"/>
    <m/>
    <m/>
    <m/>
    <n v="333"/>
    <n v="2338.4"/>
    <n v="2338.4"/>
    <n v="2338.4"/>
    <n v="2338.4"/>
    <n v="2338.4"/>
    <n v="2338.4"/>
    <n v="2338.4"/>
    <n v="2338.4"/>
    <n v="2338.4"/>
    <n v="2338.4"/>
    <n v="2338.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6"/>
    <n v="5568"/>
    <n v="5568"/>
    <n v="5568"/>
    <n v="5568"/>
    <n v="5568"/>
    <n v="5568"/>
    <n v="5568"/>
    <n v="5568"/>
    <n v="5568"/>
    <n v="5568"/>
    <n v="55680"/>
  </r>
  <r>
    <n v="33056390"/>
    <x v="5"/>
    <x v="87"/>
    <s v="EE DOUTOR MEMORIA"/>
    <e v="#N/A"/>
    <s v="02.226.261/0001-50"/>
    <s v="2807 - 0000201049"/>
    <n v="9"/>
    <m/>
    <m/>
    <m/>
    <m/>
    <n v="240"/>
    <m/>
    <m/>
    <m/>
    <m/>
    <m/>
    <m/>
    <m/>
    <m/>
    <m/>
    <m/>
    <m/>
    <m/>
    <m/>
    <m/>
    <m/>
    <n v="24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0"/>
    <n v="0"/>
    <n v="0"/>
    <n v="0"/>
    <n v="0"/>
    <n v="0"/>
    <n v="0"/>
    <n v="0"/>
    <n v="0"/>
    <n v="0"/>
    <n v="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5.999999999993"/>
  </r>
  <r>
    <n v="33056404"/>
    <x v="5"/>
    <x v="87"/>
    <s v="CE DUQUE DE CAXIAS"/>
    <e v="#N/A"/>
    <s v="01.439.057/0001-54"/>
    <s v="6566 - 0000005070"/>
    <n v="4"/>
    <m/>
    <m/>
    <m/>
    <m/>
    <n v="96"/>
    <m/>
    <m/>
    <m/>
    <m/>
    <m/>
    <m/>
    <m/>
    <m/>
    <m/>
    <m/>
    <m/>
    <n v="53"/>
    <m/>
    <m/>
    <m/>
    <n v="149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805.6"/>
    <n v="805.6"/>
    <n v="805.6"/>
    <n v="805.6"/>
    <n v="805.6"/>
    <n v="805.6"/>
    <n v="805.6"/>
    <n v="805.6"/>
    <n v="805.6"/>
    <n v="805.6"/>
    <n v="8056.0000000000018"/>
    <n v="2506.4"/>
    <n v="2506.4"/>
    <n v="2506.4"/>
    <n v="2506.4"/>
    <n v="2506.4"/>
    <n v="2506.4"/>
    <n v="2506.4"/>
    <n v="2506.4"/>
    <n v="2506.4"/>
    <n v="2506.4"/>
    <n v="25064.000000000004"/>
  </r>
  <r>
    <n v="33056420"/>
    <x v="5"/>
    <x v="87"/>
    <s v="EEEE ANNE SULLIVAN"/>
    <e v="#N/A"/>
    <s v="00.672.060/0001-50"/>
    <s v="3086 - 0000865842"/>
    <n v="32"/>
    <m/>
    <m/>
    <m/>
    <n v="32"/>
    <m/>
    <m/>
    <m/>
    <m/>
    <m/>
    <m/>
    <m/>
    <m/>
    <m/>
    <m/>
    <m/>
    <m/>
    <m/>
    <m/>
    <m/>
    <m/>
    <n v="32"/>
    <n v="3865.6"/>
    <n v="3865.6"/>
    <n v="3865.6"/>
    <n v="3865.6"/>
    <n v="3865.6"/>
    <n v="3865.6"/>
    <n v="3865.6"/>
    <n v="3865.6"/>
    <n v="3865.6"/>
    <n v="3865.6"/>
    <n v="3865.6"/>
    <n v="0"/>
    <n v="0"/>
    <n v="0"/>
    <n v="0"/>
    <n v="0"/>
    <n v="0"/>
    <n v="0"/>
    <n v="0"/>
    <n v="0"/>
    <n v="0"/>
    <n v="0"/>
    <n v="3865.6"/>
    <n v="3865.6"/>
    <n v="3865.6"/>
    <n v="3865.6"/>
    <n v="3865.6"/>
    <n v="3865.6"/>
    <n v="3865.6"/>
    <n v="3865.6"/>
    <n v="3865.6"/>
    <n v="3865.6"/>
    <n v="38655.999999999993"/>
  </r>
  <r>
    <n v="33056439"/>
    <x v="5"/>
    <x v="87"/>
    <s v="CE EMBAIXADOR RAUL FERNANDES"/>
    <e v="#N/A"/>
    <s v="01.011.740/0001-96"/>
    <s v="2809 - 0000300101"/>
    <n v="4"/>
    <m/>
    <m/>
    <m/>
    <m/>
    <n v="135"/>
    <m/>
    <m/>
    <m/>
    <m/>
    <m/>
    <m/>
    <m/>
    <m/>
    <n v="79"/>
    <m/>
    <m/>
    <m/>
    <m/>
    <m/>
    <m/>
    <n v="214"/>
    <n v="2293.6"/>
    <n v="2293.6"/>
    <n v="2293.6"/>
    <n v="2293.6"/>
    <n v="2293.6"/>
    <n v="2293.6"/>
    <n v="2293.6"/>
    <n v="2293.6"/>
    <n v="2293.6"/>
    <n v="2293.6"/>
    <n v="2293.6"/>
    <n v="1200.8"/>
    <n v="1200.8"/>
    <n v="1200.8"/>
    <n v="1200.8"/>
    <n v="1200.8"/>
    <n v="1200.8"/>
    <n v="1200.8"/>
    <n v="1200.8"/>
    <n v="1200.8"/>
    <n v="1200.8"/>
    <n v="12007.999999999998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4.000000000007"/>
  </r>
  <r>
    <n v="33056471"/>
    <x v="5"/>
    <x v="87"/>
    <s v="CE JOSE BONIFACIO"/>
    <e v="#N/A"/>
    <s v="01.385.829/0001-12"/>
    <s v="0309 - 0002019019"/>
    <n v="7"/>
    <m/>
    <m/>
    <m/>
    <m/>
    <n v="153"/>
    <m/>
    <m/>
    <m/>
    <m/>
    <m/>
    <m/>
    <m/>
    <m/>
    <n v="117"/>
    <m/>
    <m/>
    <m/>
    <m/>
    <m/>
    <m/>
    <n v="270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1778.4"/>
    <n v="1778.4"/>
    <n v="1778.4"/>
    <n v="1778.4"/>
    <n v="1778.4"/>
    <n v="1778.4"/>
    <n v="1778.4"/>
    <n v="1778.4"/>
    <n v="1778.4"/>
    <n v="1778.4"/>
    <n v="17784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8.000000000022"/>
  </r>
  <r>
    <n v="33056480"/>
    <x v="5"/>
    <x v="87"/>
    <s v="CE LEOPOLDO FROES"/>
    <e v="#N/A"/>
    <s v="00.927.744/0001-56"/>
    <s v="2187 - 0000212245"/>
    <n v="8"/>
    <m/>
    <m/>
    <m/>
    <m/>
    <n v="482"/>
    <m/>
    <m/>
    <n v="96"/>
    <m/>
    <m/>
    <m/>
    <m/>
    <m/>
    <m/>
    <m/>
    <n v="253"/>
    <n v="115"/>
    <m/>
    <m/>
    <m/>
    <n v="946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12880"/>
    <n v="12880"/>
    <n v="12880"/>
    <n v="12880"/>
    <n v="12880"/>
    <n v="12880"/>
    <n v="12880"/>
    <n v="12880"/>
    <n v="12880"/>
    <n v="12880"/>
    <n v="128800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8"/>
  </r>
  <r>
    <n v="33056498"/>
    <x v="5"/>
    <x v="87"/>
    <s v="CE MANUEL DE ABREU"/>
    <e v="#N/A"/>
    <s v="00.631.907/0001-59"/>
    <s v="2510 - 0000180645"/>
    <n v="26"/>
    <m/>
    <m/>
    <m/>
    <m/>
    <n v="525"/>
    <m/>
    <m/>
    <m/>
    <m/>
    <m/>
    <m/>
    <m/>
    <m/>
    <n v="583"/>
    <m/>
    <m/>
    <m/>
    <m/>
    <m/>
    <m/>
    <n v="1108"/>
    <n v="9550.4"/>
    <n v="9550.4"/>
    <n v="9550.4"/>
    <n v="9550.4"/>
    <n v="9550.4"/>
    <n v="9550.4"/>
    <n v="9550.4"/>
    <n v="9550.4"/>
    <n v="9550.4"/>
    <n v="9550.4"/>
    <n v="9550.4"/>
    <n v="8861.6"/>
    <n v="8861.6"/>
    <n v="8861.6"/>
    <n v="8861.6"/>
    <n v="8861.6"/>
    <n v="8861.6"/>
    <n v="8861.6"/>
    <n v="8861.6"/>
    <n v="8861.6"/>
    <n v="8861.6"/>
    <n v="88616.000000000015"/>
    <n v="18412"/>
    <n v="18412"/>
    <n v="18412"/>
    <n v="18412"/>
    <n v="18412"/>
    <n v="18412"/>
    <n v="18412"/>
    <n v="18412"/>
    <n v="18412"/>
    <n v="18412"/>
    <n v="184120"/>
  </r>
  <r>
    <n v="33056501"/>
    <x v="5"/>
    <x v="87"/>
    <s v="CE MARIA PEREIRA DAS NEVES"/>
    <e v="#N/A"/>
    <s v="00.802.607/0001-95"/>
    <s v="2510 - 0000180378"/>
    <n v="14"/>
    <m/>
    <m/>
    <m/>
    <m/>
    <n v="243"/>
    <m/>
    <m/>
    <m/>
    <m/>
    <m/>
    <m/>
    <m/>
    <m/>
    <n v="117"/>
    <m/>
    <m/>
    <n v="95"/>
    <m/>
    <m/>
    <m/>
    <n v="455"/>
    <n v="4539.2"/>
    <n v="4539.2"/>
    <n v="4539.2"/>
    <n v="4539.2"/>
    <n v="4539.2"/>
    <n v="4539.2"/>
    <n v="4539.2"/>
    <n v="4539.2"/>
    <n v="4539.2"/>
    <n v="4539.2"/>
    <n v="4539.2"/>
    <n v="3222.4"/>
    <n v="3222.4"/>
    <n v="3222.4"/>
    <n v="3222.4"/>
    <n v="3222.4"/>
    <n v="3222.4"/>
    <n v="3222.4"/>
    <n v="3222.4"/>
    <n v="3222.4"/>
    <n v="3222.4"/>
    <n v="32224.000000000007"/>
    <n v="7761.6"/>
    <n v="7761.6"/>
    <n v="7761.6"/>
    <n v="7761.6"/>
    <n v="7761.6"/>
    <n v="7761.6"/>
    <n v="7761.6"/>
    <n v="7761.6"/>
    <n v="7761.6"/>
    <n v="7761.6"/>
    <n v="77616"/>
  </r>
  <r>
    <n v="33056510"/>
    <x v="5"/>
    <x v="87"/>
    <s v="EE MENEZES VIEIRA"/>
    <e v="#N/A"/>
    <s v="03.138.370/0001-88"/>
    <s v="3086 - 0000899941"/>
    <n v="14"/>
    <m/>
    <m/>
    <m/>
    <m/>
    <n v="337"/>
    <m/>
    <m/>
    <m/>
    <m/>
    <m/>
    <m/>
    <m/>
    <m/>
    <m/>
    <m/>
    <m/>
    <m/>
    <m/>
    <m/>
    <m/>
    <n v="337"/>
    <n v="5968"/>
    <n v="5968"/>
    <n v="5968"/>
    <n v="5968"/>
    <n v="5968"/>
    <n v="5968"/>
    <n v="5968"/>
    <n v="5968"/>
    <n v="5968"/>
    <n v="5968"/>
    <n v="5968"/>
    <n v="0"/>
    <n v="0"/>
    <n v="0"/>
    <n v="0"/>
    <n v="0"/>
    <n v="0"/>
    <n v="0"/>
    <n v="0"/>
    <n v="0"/>
    <n v="0"/>
    <n v="0"/>
    <n v="5968"/>
    <n v="5968"/>
    <n v="5968"/>
    <n v="5968"/>
    <n v="5968"/>
    <n v="5968"/>
    <n v="5968"/>
    <n v="5968"/>
    <n v="5968"/>
    <n v="5968"/>
    <n v="59680"/>
  </r>
  <r>
    <n v="33056560"/>
    <x v="5"/>
    <x v="87"/>
    <s v="CE PINTO LIMA"/>
    <e v="#N/A"/>
    <s v="03.798.494/0001-90"/>
    <s v="3086 - 0000898953"/>
    <n v="21"/>
    <m/>
    <m/>
    <m/>
    <m/>
    <n v="219"/>
    <m/>
    <m/>
    <m/>
    <m/>
    <m/>
    <m/>
    <m/>
    <m/>
    <n v="154"/>
    <m/>
    <n v="24"/>
    <m/>
    <m/>
    <m/>
    <m/>
    <n v="39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3396.8"/>
    <n v="3396.8"/>
    <n v="3396.8"/>
    <n v="3396.8"/>
    <n v="3396.8"/>
    <n v="3396.8"/>
    <n v="3396.8"/>
    <n v="3396.8"/>
    <n v="3396.8"/>
    <n v="3396.8"/>
    <n v="33968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0.000000000015"/>
  </r>
  <r>
    <n v="33056579"/>
    <x v="5"/>
    <x v="87"/>
    <s v="EE PROFESSOR ALVARO CAETANO DE OLIVEIRA"/>
    <e v="#N/A"/>
    <s v="00.771.802/0001-03"/>
    <s v="0309 - 0002019124"/>
    <n v="21"/>
    <m/>
    <m/>
    <m/>
    <n v="21"/>
    <m/>
    <m/>
    <m/>
    <m/>
    <m/>
    <m/>
    <m/>
    <m/>
    <m/>
    <m/>
    <m/>
    <m/>
    <m/>
    <m/>
    <m/>
    <m/>
    <n v="21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0"/>
    <n v="0"/>
    <n v="0"/>
    <n v="0"/>
    <n v="0"/>
    <n v="0"/>
    <n v="0"/>
    <n v="0"/>
    <n v="0"/>
    <n v="0"/>
    <n v="0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56595"/>
    <x v="5"/>
    <x v="87"/>
    <s v="EE SAO DOMINGOS SAVIO"/>
    <e v="#N/A"/>
    <s v="01.976.742/0001-10"/>
    <s v="0541 - 0000833517"/>
    <n v="5"/>
    <m/>
    <m/>
    <m/>
    <m/>
    <n v="241"/>
    <m/>
    <m/>
    <m/>
    <m/>
    <m/>
    <m/>
    <m/>
    <m/>
    <m/>
    <m/>
    <m/>
    <m/>
    <m/>
    <m/>
    <m/>
    <n v="241"/>
    <n v="3965.2"/>
    <n v="3965.2"/>
    <n v="3965.2"/>
    <n v="3965.2"/>
    <n v="3965.2"/>
    <n v="3965.2"/>
    <n v="3965.2"/>
    <n v="3965.2"/>
    <n v="3965.2"/>
    <n v="3965.2"/>
    <n v="3965.2"/>
    <n v="0"/>
    <n v="0"/>
    <n v="0"/>
    <n v="0"/>
    <n v="0"/>
    <n v="0"/>
    <n v="0"/>
    <n v="0"/>
    <n v="0"/>
    <n v="0"/>
    <n v="0"/>
    <n v="3965.2"/>
    <n v="3965.2"/>
    <n v="3965.2"/>
    <n v="3965.2"/>
    <n v="3965.2"/>
    <n v="3965.2"/>
    <n v="3965.2"/>
    <n v="3965.2"/>
    <n v="3965.2"/>
    <n v="3965.2"/>
    <n v="39652"/>
  </r>
  <r>
    <n v="33057117"/>
    <x v="5"/>
    <x v="87"/>
    <s v="IE PROFESSOR ISMAEL COUTINHO"/>
    <e v="#N/A"/>
    <s v="30.343.370/0001-92"/>
    <s v="3071 - 0000247642"/>
    <n v="17"/>
    <m/>
    <m/>
    <m/>
    <m/>
    <n v="385"/>
    <m/>
    <m/>
    <m/>
    <m/>
    <m/>
    <m/>
    <m/>
    <m/>
    <m/>
    <m/>
    <n v="289"/>
    <m/>
    <m/>
    <m/>
    <m/>
    <n v="674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0.00000000001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8"/>
  </r>
  <r>
    <n v="33057508"/>
    <x v="5"/>
    <x v="87"/>
    <s v="LICEU NILO PECANHA"/>
    <e v="#N/A"/>
    <s v="29.717.683/0001-84"/>
    <s v="0309 - 23892"/>
    <n v="33"/>
    <m/>
    <m/>
    <m/>
    <m/>
    <m/>
    <m/>
    <m/>
    <m/>
    <m/>
    <m/>
    <m/>
    <m/>
    <m/>
    <n v="2084"/>
    <m/>
    <m/>
    <n v="192"/>
    <m/>
    <m/>
    <m/>
    <n v="227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2.00000000006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4"/>
  </r>
  <r>
    <n v="33057702"/>
    <x v="5"/>
    <x v="87"/>
    <s v="CE PROFESSORA ALCINA RODRIGUES DE LIMA"/>
    <e v="#N/A"/>
    <s v="00.627.941/0001-50"/>
    <s v="1186 - 0000034312"/>
    <n v="12"/>
    <m/>
    <m/>
    <m/>
    <m/>
    <m/>
    <m/>
    <m/>
    <m/>
    <m/>
    <m/>
    <m/>
    <m/>
    <m/>
    <n v="98"/>
    <m/>
    <n v="256"/>
    <m/>
    <m/>
    <m/>
    <m/>
    <n v="35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6.00000000004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3.99999999997"/>
  </r>
  <r>
    <n v="33057737"/>
    <x v="5"/>
    <x v="87"/>
    <s v="CE ALMIRANTE TAMANDARE"/>
    <e v="#N/A"/>
    <s v="00.995.273/0001-13"/>
    <s v="2187 - 0000212210"/>
    <n v="14"/>
    <m/>
    <m/>
    <m/>
    <m/>
    <n v="300"/>
    <m/>
    <m/>
    <m/>
    <m/>
    <m/>
    <m/>
    <m/>
    <m/>
    <n v="338"/>
    <m/>
    <m/>
    <n v="92"/>
    <m/>
    <m/>
    <m/>
    <n v="730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6536"/>
    <n v="6536"/>
    <n v="6536"/>
    <n v="6536"/>
    <n v="6536"/>
    <n v="6536"/>
    <n v="6536"/>
    <n v="6536"/>
    <n v="6536"/>
    <n v="6536"/>
    <n v="65360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6"/>
  </r>
  <r>
    <n v="33057745"/>
    <x v="5"/>
    <x v="87"/>
    <s v="CE DOUTOR SOUZA SOARES"/>
    <e v="#N/A"/>
    <s v="02.637.886/0001-04"/>
    <s v="0541 - 0000833134"/>
    <n v="0"/>
    <m/>
    <m/>
    <m/>
    <m/>
    <n v="41"/>
    <m/>
    <m/>
    <m/>
    <m/>
    <m/>
    <m/>
    <m/>
    <m/>
    <n v="32"/>
    <m/>
    <m/>
    <m/>
    <m/>
    <m/>
    <m/>
    <n v="73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486.4"/>
    <n v="486.4"/>
    <n v="486.4"/>
    <n v="486.4"/>
    <n v="486.4"/>
    <n v="486.4"/>
    <n v="486.4"/>
    <n v="486.4"/>
    <n v="486.4"/>
    <n v="486.4"/>
    <n v="4864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6.000000000002"/>
  </r>
  <r>
    <n v="33058180"/>
    <x v="9"/>
    <x v="76"/>
    <s v="CIEP 119 AUSTIN"/>
    <e v="#N/A"/>
    <s v="00.783.075/0001-96"/>
    <s v="3079 - 0001061585"/>
    <n v="32"/>
    <m/>
    <m/>
    <m/>
    <m/>
    <n v="646"/>
    <m/>
    <m/>
    <m/>
    <m/>
    <m/>
    <m/>
    <m/>
    <m/>
    <n v="837"/>
    <m/>
    <m/>
    <n v="292"/>
    <m/>
    <m/>
    <m/>
    <n v="1775"/>
    <n v="11752"/>
    <n v="11752"/>
    <n v="11752"/>
    <n v="11752"/>
    <n v="11752"/>
    <n v="11752"/>
    <n v="11752"/>
    <n v="11752"/>
    <n v="11752"/>
    <n v="11752"/>
    <n v="11752"/>
    <n v="17160.8"/>
    <n v="17160.8"/>
    <n v="17160.8"/>
    <n v="17160.8"/>
    <n v="17160.8"/>
    <n v="17160.8"/>
    <n v="17160.8"/>
    <n v="17160.8"/>
    <n v="17160.8"/>
    <n v="17160.8"/>
    <n v="171607.99999999997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7.99999999994"/>
  </r>
  <r>
    <n v="33058199"/>
    <x v="9"/>
    <x v="76"/>
    <s v="CIEP 167 JARDIM PARAISO"/>
    <e v="#N/A"/>
    <s v="01.970.126/0001-51"/>
    <s v="2163 - 0181080"/>
    <n v="13"/>
    <m/>
    <m/>
    <m/>
    <m/>
    <n v="236"/>
    <m/>
    <n v="35"/>
    <m/>
    <m/>
    <m/>
    <m/>
    <m/>
    <m/>
    <n v="121"/>
    <m/>
    <n v="147"/>
    <n v="255"/>
    <m/>
    <m/>
    <m/>
    <n v="794"/>
    <n v="5912.4"/>
    <n v="5912.4"/>
    <n v="5912.4"/>
    <n v="5912.4"/>
    <n v="5912.4"/>
    <n v="5912.4"/>
    <n v="5912.4"/>
    <n v="5912.4"/>
    <n v="5912.4"/>
    <n v="5912.4"/>
    <n v="5912.4"/>
    <n v="12183.2"/>
    <n v="12183.2"/>
    <n v="12183.2"/>
    <n v="12183.2"/>
    <n v="12183.2"/>
    <n v="12183.2"/>
    <n v="12183.2"/>
    <n v="12183.2"/>
    <n v="12183.2"/>
    <n v="12183.2"/>
    <n v="121831.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6.00000000003"/>
  </r>
  <r>
    <n v="33058202"/>
    <x v="9"/>
    <x v="76"/>
    <s v="CIEP 200 PROFESSOR TERLI FIORAVANTE DA ROCHA"/>
    <e v="#N/A"/>
    <s v="01.161.796/0001-27"/>
    <s v="0933 - 0000045020"/>
    <n v="1"/>
    <m/>
    <m/>
    <m/>
    <m/>
    <m/>
    <m/>
    <m/>
    <m/>
    <m/>
    <m/>
    <m/>
    <m/>
    <m/>
    <n v="281"/>
    <m/>
    <n v="36"/>
    <m/>
    <m/>
    <m/>
    <m/>
    <n v="317"/>
    <n v="60.4"/>
    <n v="60.4"/>
    <n v="60.4"/>
    <n v="60.4"/>
    <n v="60.4"/>
    <n v="60.4"/>
    <n v="60.4"/>
    <n v="60.4"/>
    <n v="60.4"/>
    <n v="60.4"/>
    <n v="60.4"/>
    <n v="5855.2"/>
    <n v="5855.2"/>
    <n v="5855.2"/>
    <n v="5855.2"/>
    <n v="5855.2"/>
    <n v="5855.2"/>
    <n v="5855.2"/>
    <n v="5855.2"/>
    <n v="5855.2"/>
    <n v="5855.2"/>
    <n v="58551.99999999998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5.999999999993"/>
  </r>
  <r>
    <n v="33058210"/>
    <x v="9"/>
    <x v="76"/>
    <s v="CIEP 216 PREFEITO JUAREZ ANTUNES"/>
    <e v="#N/A"/>
    <s v="00.885.432/0001-27"/>
    <s v="0406 - 0001857010"/>
    <n v="5"/>
    <m/>
    <m/>
    <m/>
    <m/>
    <n v="438"/>
    <m/>
    <m/>
    <m/>
    <m/>
    <m/>
    <m/>
    <m/>
    <m/>
    <n v="224"/>
    <m/>
    <n v="10"/>
    <n v="252"/>
    <m/>
    <m/>
    <m/>
    <n v="924"/>
    <n v="6959.6"/>
    <n v="6959.6"/>
    <n v="6959.6"/>
    <n v="6959.6"/>
    <n v="6959.6"/>
    <n v="6959.6"/>
    <n v="6959.6"/>
    <n v="6959.6"/>
    <n v="6959.6"/>
    <n v="6959.6"/>
    <n v="6959.6"/>
    <n v="7675.2"/>
    <n v="7675.2"/>
    <n v="7675.2"/>
    <n v="7675.2"/>
    <n v="7675.2"/>
    <n v="7675.2"/>
    <n v="7675.2"/>
    <n v="7675.2"/>
    <n v="7675.2"/>
    <n v="7675.2"/>
    <n v="76751.999999999985"/>
    <n v="14634.8"/>
    <n v="14634.8"/>
    <n v="14634.8"/>
    <n v="14634.8"/>
    <n v="14634.8"/>
    <n v="14634.8"/>
    <n v="14634.8"/>
    <n v="14634.8"/>
    <n v="14634.8"/>
    <n v="14634.8"/>
    <n v="146348"/>
  </r>
  <r>
    <n v="33058237"/>
    <x v="9"/>
    <x v="76"/>
    <s v="CIEP 324 MAHATMA GANDHI"/>
    <e v="#N/A"/>
    <s v="00.817.358/0001-01"/>
    <s v="0406 - 0001857029"/>
    <n v="14"/>
    <m/>
    <m/>
    <m/>
    <m/>
    <n v="495"/>
    <m/>
    <m/>
    <m/>
    <m/>
    <m/>
    <m/>
    <m/>
    <m/>
    <n v="192"/>
    <m/>
    <n v="73"/>
    <n v="70"/>
    <m/>
    <m/>
    <m/>
    <n v="830"/>
    <n v="8369.6"/>
    <n v="8369.6"/>
    <n v="8369.6"/>
    <n v="8369.6"/>
    <n v="8369.6"/>
    <n v="8369.6"/>
    <n v="8369.6"/>
    <n v="8369.6"/>
    <n v="8369.6"/>
    <n v="8369.6"/>
    <n v="8369.6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4"/>
    <n v="15564"/>
    <n v="15564"/>
    <n v="15564"/>
    <n v="15564"/>
    <n v="15564"/>
    <n v="15564"/>
    <n v="15564"/>
    <n v="15564"/>
    <n v="15564"/>
    <n v="15564"/>
    <n v="155640"/>
  </r>
  <r>
    <n v="33058245"/>
    <x v="9"/>
    <x v="76"/>
    <s v="CIEP 334 MOACYR JOSE PEREIRA GERK"/>
    <e v="#N/A"/>
    <s v="00.804.766/0001-29"/>
    <s v="0933 - 0000045241"/>
    <n v="4"/>
    <m/>
    <m/>
    <m/>
    <m/>
    <n v="192"/>
    <m/>
    <m/>
    <m/>
    <m/>
    <m/>
    <m/>
    <m/>
    <m/>
    <n v="120"/>
    <m/>
    <m/>
    <m/>
    <m/>
    <m/>
    <m/>
    <n v="312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1824"/>
    <n v="1824"/>
    <n v="1824"/>
    <n v="1824"/>
    <n v="1824"/>
    <n v="1824"/>
    <n v="1824"/>
    <n v="1824"/>
    <n v="1824"/>
    <n v="1824"/>
    <n v="18240"/>
    <n v="4984"/>
    <n v="4984"/>
    <n v="4984"/>
    <n v="4984"/>
    <n v="4984"/>
    <n v="4984"/>
    <n v="4984"/>
    <n v="4984"/>
    <n v="4984"/>
    <n v="4984"/>
    <n v="49840"/>
  </r>
  <r>
    <n v="33058261"/>
    <x v="9"/>
    <x v="76"/>
    <s v="CIEP 356 AUGUSTO RUSCHI"/>
    <e v="#N/A"/>
    <s v="00.814.952/0001-49"/>
    <s v="2163 - 0000030112"/>
    <n v="7"/>
    <m/>
    <m/>
    <m/>
    <m/>
    <m/>
    <m/>
    <m/>
    <m/>
    <m/>
    <m/>
    <m/>
    <m/>
    <m/>
    <n v="206"/>
    <m/>
    <n v="20"/>
    <m/>
    <m/>
    <m/>
    <m/>
    <n v="226"/>
    <n v="422.8"/>
    <n v="422.8"/>
    <n v="422.8"/>
    <n v="422.8"/>
    <n v="422.8"/>
    <n v="422.8"/>
    <n v="422.8"/>
    <n v="422.8"/>
    <n v="422.8"/>
    <n v="422.8"/>
    <n v="422.8"/>
    <n v="4011.2"/>
    <n v="4011.2"/>
    <n v="4011.2"/>
    <n v="4011.2"/>
    <n v="4011.2"/>
    <n v="4011.2"/>
    <n v="4011.2"/>
    <n v="4011.2"/>
    <n v="4011.2"/>
    <n v="4011.2"/>
    <n v="40112"/>
    <n v="4434"/>
    <n v="4434"/>
    <n v="4434"/>
    <n v="4434"/>
    <n v="4434"/>
    <n v="4434"/>
    <n v="4434"/>
    <n v="4434"/>
    <n v="4434"/>
    <n v="4434"/>
    <n v="44340"/>
  </r>
  <r>
    <n v="33058270"/>
    <x v="9"/>
    <x v="76"/>
    <s v="CIEP 359 CHARLES PERRAULT"/>
    <e v="#N/A"/>
    <s v="00.856.362/0001-89"/>
    <s v="2163 - 0000030147"/>
    <n v="10"/>
    <m/>
    <m/>
    <m/>
    <m/>
    <n v="505"/>
    <m/>
    <m/>
    <m/>
    <m/>
    <m/>
    <m/>
    <m/>
    <m/>
    <n v="268"/>
    <m/>
    <n v="81"/>
    <m/>
    <m/>
    <m/>
    <m/>
    <n v="854"/>
    <n v="8280"/>
    <n v="8280"/>
    <n v="8280"/>
    <n v="8280"/>
    <n v="8280"/>
    <n v="8280"/>
    <n v="8280"/>
    <n v="8280"/>
    <n v="8280"/>
    <n v="8280"/>
    <n v="8280"/>
    <n v="7637.6"/>
    <n v="7637.6"/>
    <n v="7637.6"/>
    <n v="7637.6"/>
    <n v="7637.6"/>
    <n v="7637.6"/>
    <n v="7637.6"/>
    <n v="7637.6"/>
    <n v="7637.6"/>
    <n v="7637.6"/>
    <n v="76376"/>
    <n v="15917.6"/>
    <n v="15917.6"/>
    <n v="15917.6"/>
    <n v="15917.6"/>
    <n v="15917.6"/>
    <n v="15917.6"/>
    <n v="15917.6"/>
    <n v="15917.6"/>
    <n v="15917.6"/>
    <n v="15917.6"/>
    <n v="159176.00000000003"/>
  </r>
  <r>
    <n v="33058288"/>
    <x v="9"/>
    <x v="76"/>
    <s v="CIEP 365 ASA BRANCA"/>
    <e v="#N/A"/>
    <s v="00.804.797/0001-80"/>
    <s v="0406 - 0001855123"/>
    <n v="4"/>
    <m/>
    <m/>
    <m/>
    <m/>
    <n v="180"/>
    <m/>
    <m/>
    <m/>
    <m/>
    <m/>
    <m/>
    <m/>
    <m/>
    <m/>
    <m/>
    <n v="47"/>
    <m/>
    <m/>
    <m/>
    <m/>
    <n v="227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068"/>
    <n v="2068"/>
    <n v="2068"/>
    <n v="2068"/>
    <n v="2068"/>
    <n v="2068"/>
    <n v="2068"/>
    <n v="2068"/>
    <n v="2068"/>
    <n v="2068"/>
    <n v="20680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5.999999999993"/>
  </r>
  <r>
    <n v="33058296"/>
    <x v="9"/>
    <x v="76"/>
    <s v="CIEP 387 HANS CRISTIAN ANDERSEN"/>
    <e v="#N/A"/>
    <s v="00.805.670/0001-85"/>
    <s v="0876 - 0000098418"/>
    <n v="10"/>
    <m/>
    <m/>
    <m/>
    <m/>
    <n v="122"/>
    <m/>
    <m/>
    <m/>
    <m/>
    <m/>
    <m/>
    <m/>
    <m/>
    <n v="69"/>
    <m/>
    <n v="11"/>
    <n v="39"/>
    <m/>
    <m/>
    <m/>
    <n v="241"/>
    <n v="2458.4"/>
    <n v="2458.4"/>
    <n v="2458.4"/>
    <n v="2458.4"/>
    <n v="2458.4"/>
    <n v="2458.4"/>
    <n v="2458.4"/>
    <n v="2458.4"/>
    <n v="2458.4"/>
    <n v="2458.4"/>
    <n v="2458.4"/>
    <n v="2125.6"/>
    <n v="2125.6"/>
    <n v="2125.6"/>
    <n v="2125.6"/>
    <n v="2125.6"/>
    <n v="2125.6"/>
    <n v="2125.6"/>
    <n v="2125.6"/>
    <n v="2125.6"/>
    <n v="2125.6"/>
    <n v="21255.999999999996"/>
    <n v="4584"/>
    <n v="4584"/>
    <n v="4584"/>
    <n v="4584"/>
    <n v="4584"/>
    <n v="4584"/>
    <n v="4584"/>
    <n v="4584"/>
    <n v="4584"/>
    <n v="4584"/>
    <n v="45840"/>
  </r>
  <r>
    <n v="33058300"/>
    <x v="9"/>
    <x v="76"/>
    <s v="CIEP 390 CHAO DE ESTRELAS"/>
    <e v="#N/A"/>
    <s v="00.794.435/0001-55"/>
    <s v="3079 - 0001062395"/>
    <n v="22"/>
    <m/>
    <m/>
    <m/>
    <m/>
    <n v="289"/>
    <m/>
    <m/>
    <n v="98"/>
    <m/>
    <m/>
    <m/>
    <m/>
    <m/>
    <n v="442"/>
    <m/>
    <n v="49"/>
    <m/>
    <m/>
    <m/>
    <m/>
    <n v="878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4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6.00000000003"/>
  </r>
  <r>
    <n v="33058318"/>
    <x v="9"/>
    <x v="76"/>
    <s v="CIEP 394 CANDIDO AUGUSTO RIBEIRO NETO"/>
    <e v="#N/A"/>
    <s v="00.781.488/0001-31"/>
    <s v="0406 - 0001854941"/>
    <n v="17"/>
    <m/>
    <m/>
    <m/>
    <m/>
    <n v="281"/>
    <m/>
    <n v="72"/>
    <m/>
    <m/>
    <m/>
    <m/>
    <m/>
    <m/>
    <n v="353"/>
    <m/>
    <n v="77"/>
    <n v="347"/>
    <m/>
    <m/>
    <m/>
    <n v="1130"/>
    <n v="8466"/>
    <n v="8466"/>
    <n v="8466"/>
    <n v="8466"/>
    <n v="8466"/>
    <n v="8466"/>
    <n v="8466"/>
    <n v="8466"/>
    <n v="8466"/>
    <n v="8466"/>
    <n v="8466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0.00000000003"/>
    <n v="22494"/>
    <n v="22494"/>
    <n v="22494"/>
    <n v="22494"/>
    <n v="22494"/>
    <n v="22494"/>
    <n v="22494"/>
    <n v="22494"/>
    <n v="22494"/>
    <n v="22494"/>
    <n v="224940"/>
  </r>
  <r>
    <n v="33058326"/>
    <x v="9"/>
    <x v="76"/>
    <s v="CIEP 075 JARDIM CABUCU"/>
    <e v="#N/A"/>
    <s v="00.750.010/0001-44"/>
    <s v="0406 - 0001854470"/>
    <n v="28"/>
    <m/>
    <m/>
    <m/>
    <m/>
    <n v="705"/>
    <m/>
    <m/>
    <n v="122"/>
    <m/>
    <m/>
    <m/>
    <m/>
    <m/>
    <n v="339"/>
    <m/>
    <n v="8"/>
    <n v="216"/>
    <m/>
    <m/>
    <m/>
    <n v="1390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8788"/>
    <n v="8788"/>
    <n v="8788"/>
    <n v="8788"/>
    <n v="8788"/>
    <n v="8788"/>
    <n v="8788"/>
    <n v="8788"/>
    <n v="8788"/>
    <n v="8788"/>
    <n v="87880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6.00000000003"/>
  </r>
  <r>
    <n v="33058334"/>
    <x v="9"/>
    <x v="76"/>
    <s v="CIEP 166 ABILIO AUGUSTO TAVORA"/>
    <e v="#N/A"/>
    <s v="01.903.811/0001-65"/>
    <s v="3079 - 0001063898"/>
    <n v="23"/>
    <m/>
    <m/>
    <m/>
    <m/>
    <n v="492"/>
    <m/>
    <m/>
    <m/>
    <m/>
    <m/>
    <m/>
    <m/>
    <m/>
    <n v="245"/>
    <m/>
    <n v="45"/>
    <m/>
    <m/>
    <m/>
    <m/>
    <n v="782"/>
    <n v="8867.6"/>
    <n v="8867.6"/>
    <n v="8867.6"/>
    <n v="8867.6"/>
    <n v="8867.6"/>
    <n v="8867.6"/>
    <n v="8867.6"/>
    <n v="8867.6"/>
    <n v="8867.6"/>
    <n v="8867.6"/>
    <n v="8867.6"/>
    <n v="5704"/>
    <n v="5704"/>
    <n v="5704"/>
    <n v="5704"/>
    <n v="5704"/>
    <n v="5704"/>
    <n v="5704"/>
    <n v="5704"/>
    <n v="5704"/>
    <n v="5704"/>
    <n v="57040"/>
    <n v="14571.6"/>
    <n v="14571.6"/>
    <n v="14571.6"/>
    <n v="14571.6"/>
    <n v="14571.6"/>
    <n v="14571.6"/>
    <n v="14571.6"/>
    <n v="14571.6"/>
    <n v="14571.6"/>
    <n v="14571.6"/>
    <n v="145716.00000000003"/>
  </r>
  <r>
    <n v="33058342"/>
    <x v="9"/>
    <x v="76"/>
    <s v="CIEP 317 AURELIO BUARQUE DE HOLANDA"/>
    <e v="#N/A"/>
    <s v="01.175.373/0001-66"/>
    <s v="0406 - 0001854950"/>
    <n v="18"/>
    <m/>
    <m/>
    <m/>
    <m/>
    <n v="215"/>
    <m/>
    <m/>
    <m/>
    <m/>
    <m/>
    <m/>
    <m/>
    <m/>
    <n v="177"/>
    <m/>
    <n v="47"/>
    <n v="159"/>
    <m/>
    <m/>
    <m/>
    <n v="598"/>
    <n v="4355.2"/>
    <n v="4355.2"/>
    <n v="4355.2"/>
    <n v="4355.2"/>
    <n v="4355.2"/>
    <n v="4355.2"/>
    <n v="4355.2"/>
    <n v="4355.2"/>
    <n v="4355.2"/>
    <n v="4355.2"/>
    <n v="4355.2"/>
    <n v="7175.2"/>
    <n v="7175.2"/>
    <n v="7175.2"/>
    <n v="7175.2"/>
    <n v="7175.2"/>
    <n v="7175.2"/>
    <n v="7175.2"/>
    <n v="7175.2"/>
    <n v="7175.2"/>
    <n v="7175.2"/>
    <n v="71751.999999999985"/>
    <n v="11530.4"/>
    <n v="11530.4"/>
    <n v="11530.4"/>
    <n v="11530.4"/>
    <n v="11530.4"/>
    <n v="11530.4"/>
    <n v="11530.4"/>
    <n v="11530.4"/>
    <n v="11530.4"/>
    <n v="11530.4"/>
    <n v="115303.99999999997"/>
  </r>
  <r>
    <n v="33058377"/>
    <x v="9"/>
    <x v="76"/>
    <s v="CIEP 117 CARLOS DRUMMOND DE ANDRADE BRASIL ESTADOS UNIDOS"/>
    <e v="#N/A"/>
    <s v="00.802.182/0001-14"/>
    <s v="0876 - 0000098299"/>
    <n v="2"/>
    <m/>
    <m/>
    <m/>
    <m/>
    <m/>
    <m/>
    <m/>
    <m/>
    <m/>
    <m/>
    <m/>
    <m/>
    <m/>
    <m/>
    <m/>
    <n v="398"/>
    <m/>
    <m/>
    <m/>
    <m/>
    <n v="398"/>
    <n v="120.8"/>
    <n v="120.8"/>
    <n v="120.8"/>
    <n v="120.8"/>
    <n v="120.8"/>
    <n v="120.8"/>
    <n v="120.8"/>
    <n v="120.8"/>
    <n v="120.8"/>
    <n v="120.8"/>
    <n v="120.8"/>
    <n v="17512"/>
    <n v="17512"/>
    <n v="17512"/>
    <n v="17512"/>
    <n v="17512"/>
    <n v="17512"/>
    <n v="17512"/>
    <n v="17512"/>
    <n v="17512"/>
    <n v="17512"/>
    <n v="175120"/>
    <n v="17632.8"/>
    <n v="17632.8"/>
    <n v="17632.8"/>
    <n v="17632.8"/>
    <n v="17632.8"/>
    <n v="17632.8"/>
    <n v="17632.8"/>
    <n v="17632.8"/>
    <n v="17632.8"/>
    <n v="17632.8"/>
    <n v="176327.99999999997"/>
  </r>
  <r>
    <n v="33058393"/>
    <x v="9"/>
    <x v="76"/>
    <s v="CIEP 025 GETULIO SALES RODRIGUES"/>
    <e v="#N/A"/>
    <s v="00.781.729/0001-42"/>
    <s v="0406 - 0001854933"/>
    <n v="3"/>
    <m/>
    <m/>
    <m/>
    <m/>
    <n v="55"/>
    <m/>
    <m/>
    <n v="47"/>
    <m/>
    <m/>
    <m/>
    <m/>
    <m/>
    <m/>
    <m/>
    <m/>
    <n v="114"/>
    <m/>
    <m/>
    <m/>
    <n v="216"/>
    <n v="1731.6"/>
    <n v="1731.6"/>
    <n v="1731.6"/>
    <n v="1731.6"/>
    <n v="1731.6"/>
    <n v="1731.6"/>
    <n v="1731.6"/>
    <n v="1731.6"/>
    <n v="1731.6"/>
    <n v="1731.6"/>
    <n v="1731.6"/>
    <n v="1732.8"/>
    <n v="1732.8"/>
    <n v="1732.8"/>
    <n v="1732.8"/>
    <n v="1732.8"/>
    <n v="1732.8"/>
    <n v="1732.8"/>
    <n v="1732.8"/>
    <n v="1732.8"/>
    <n v="1732.8"/>
    <n v="17327.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4.000000000007"/>
  </r>
  <r>
    <n v="33058407"/>
    <x v="9"/>
    <x v="76"/>
    <s v="CIEP 395 LUIZ HENRIQUE REZENDE NOVAES"/>
    <e v="#N/A"/>
    <s v="00.815.968/0001-76"/>
    <s v="2163 - 0000030139"/>
    <n v="1"/>
    <m/>
    <m/>
    <m/>
    <m/>
    <n v="133"/>
    <m/>
    <m/>
    <m/>
    <m/>
    <m/>
    <m/>
    <m/>
    <m/>
    <m/>
    <m/>
    <n v="90"/>
    <m/>
    <m/>
    <m/>
    <m/>
    <n v="223"/>
    <n v="2082"/>
    <n v="2082"/>
    <n v="2082"/>
    <n v="2082"/>
    <n v="2082"/>
    <n v="2082"/>
    <n v="2082"/>
    <n v="2082"/>
    <n v="2082"/>
    <n v="2082"/>
    <n v="2082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0.000000000007"/>
    <n v="6042"/>
    <n v="6042"/>
    <n v="6042"/>
    <n v="6042"/>
    <n v="6042"/>
    <n v="6042"/>
    <n v="6042"/>
    <n v="6042"/>
    <n v="6042"/>
    <n v="6042"/>
    <n v="60420"/>
  </r>
  <r>
    <n v="33058415"/>
    <x v="9"/>
    <x v="76"/>
    <s v="CIEP 188 MARIANO FLOR CAVALCANTE"/>
    <e v="#N/A"/>
    <s v="00.837.895/0001-13"/>
    <s v="0406 - 0001855700"/>
    <n v="11"/>
    <m/>
    <m/>
    <m/>
    <m/>
    <n v="155"/>
    <m/>
    <m/>
    <m/>
    <m/>
    <m/>
    <m/>
    <m/>
    <m/>
    <m/>
    <m/>
    <n v="88"/>
    <m/>
    <m/>
    <m/>
    <m/>
    <n v="243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6892.4"/>
    <n v="6892.4"/>
    <n v="6892.4"/>
    <n v="6892.4"/>
    <n v="6892.4"/>
    <n v="6892.4"/>
    <n v="6892.4"/>
    <n v="6892.4"/>
    <n v="6892.4"/>
    <n v="6892.4"/>
    <n v="68924"/>
  </r>
  <r>
    <n v="33058440"/>
    <x v="9"/>
    <x v="76"/>
    <s v="CIEP 113 PROFESSOR WALDICK PEREIRA"/>
    <e v="#N/A"/>
    <s v="00.781.727/0001-53"/>
    <s v="0876 - 0000098310"/>
    <n v="7"/>
    <m/>
    <m/>
    <m/>
    <m/>
    <n v="550"/>
    <m/>
    <m/>
    <m/>
    <m/>
    <m/>
    <m/>
    <m/>
    <m/>
    <m/>
    <m/>
    <n v="302"/>
    <m/>
    <m/>
    <m/>
    <m/>
    <n v="852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0.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8"/>
  </r>
  <r>
    <n v="33058458"/>
    <x v="9"/>
    <x v="76"/>
    <s v="CIEP 196 SAO TEODORO"/>
    <e v="#N/A"/>
    <s v="00.809.373/0001-08"/>
    <s v="0406 - 0001855913"/>
    <n v="4"/>
    <m/>
    <m/>
    <m/>
    <m/>
    <n v="131"/>
    <m/>
    <n v="35"/>
    <m/>
    <m/>
    <m/>
    <m/>
    <m/>
    <m/>
    <n v="66"/>
    <m/>
    <n v="46"/>
    <n v="144"/>
    <m/>
    <m/>
    <m/>
    <n v="422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5216"/>
    <n v="5216"/>
    <n v="5216"/>
    <n v="5216"/>
    <n v="5216"/>
    <n v="5216"/>
    <n v="5216"/>
    <n v="5216"/>
    <n v="5216"/>
    <n v="5216"/>
    <n v="52160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8.000000000015"/>
  </r>
  <r>
    <n v="33058466"/>
    <x v="9"/>
    <x v="76"/>
    <s v="CIEP 026 SAO VICENTE DE PAULA"/>
    <e v="#N/A"/>
    <s v="00.807.411/0001-93"/>
    <s v="3402 - 0000526649"/>
    <n v="18"/>
    <m/>
    <m/>
    <m/>
    <m/>
    <n v="424"/>
    <m/>
    <m/>
    <m/>
    <m/>
    <m/>
    <m/>
    <m/>
    <m/>
    <n v="242"/>
    <m/>
    <n v="10"/>
    <m/>
    <m/>
    <m/>
    <m/>
    <n v="676"/>
    <n v="7532"/>
    <n v="7532"/>
    <n v="7532"/>
    <n v="7532"/>
    <n v="7532"/>
    <n v="7532"/>
    <n v="7532"/>
    <n v="7532"/>
    <n v="7532"/>
    <n v="7532"/>
    <n v="7532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4.000000000007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4"/>
  </r>
  <r>
    <n v="33058474"/>
    <x v="9"/>
    <x v="76"/>
    <s v="CIEP 134 VEREADOR JOSE LOPES DE ARAUJO"/>
    <e v="#N/A"/>
    <s v="00.783.419/0001-67"/>
    <s v="0406 - 0001854860"/>
    <n v="20"/>
    <m/>
    <m/>
    <m/>
    <m/>
    <n v="665"/>
    <m/>
    <m/>
    <m/>
    <m/>
    <m/>
    <m/>
    <m/>
    <m/>
    <n v="697"/>
    <m/>
    <m/>
    <n v="240"/>
    <m/>
    <m/>
    <m/>
    <n v="16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4242.4"/>
    <n v="14242.4"/>
    <n v="14242.4"/>
    <n v="14242.4"/>
    <n v="14242.4"/>
    <n v="14242.4"/>
    <n v="14242.4"/>
    <n v="14242.4"/>
    <n v="14242.4"/>
    <n v="14242.4"/>
    <n v="142423.99999999997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3.99999999997"/>
  </r>
  <r>
    <n v="33058571"/>
    <x v="9"/>
    <x v="76"/>
    <s v="COLEGIO ESTADUAL ANTONIO DA SILVA"/>
    <e v="#N/A"/>
    <s v="00.780.145/0001-52"/>
    <s v="0876 - 0000098329"/>
    <n v="26"/>
    <m/>
    <m/>
    <m/>
    <m/>
    <n v="545"/>
    <m/>
    <m/>
    <m/>
    <m/>
    <m/>
    <m/>
    <m/>
    <m/>
    <n v="698"/>
    <m/>
    <m/>
    <m/>
    <m/>
    <m/>
    <m/>
    <n v="1243"/>
    <n v="9854.4"/>
    <n v="9854.4"/>
    <n v="9854.4"/>
    <n v="9854.4"/>
    <n v="9854.4"/>
    <n v="9854.4"/>
    <n v="9854.4"/>
    <n v="9854.4"/>
    <n v="9854.4"/>
    <n v="9854.4"/>
    <n v="9854.4"/>
    <n v="10609.6"/>
    <n v="10609.6"/>
    <n v="10609.6"/>
    <n v="10609.6"/>
    <n v="10609.6"/>
    <n v="10609.6"/>
    <n v="10609.6"/>
    <n v="10609.6"/>
    <n v="10609.6"/>
    <n v="10609.6"/>
    <n v="106096.00000000001"/>
    <n v="20464"/>
    <n v="20464"/>
    <n v="20464"/>
    <n v="20464"/>
    <n v="20464"/>
    <n v="20464"/>
    <n v="20464"/>
    <n v="20464"/>
    <n v="20464"/>
    <n v="20464"/>
    <n v="204640"/>
  </r>
  <r>
    <n v="33058580"/>
    <x v="9"/>
    <x v="76"/>
    <s v="CE ARRUDA NEGREIROS"/>
    <e v="#N/A"/>
    <s v="00.813.976/0001-83"/>
    <s v="3402 - 0000526541"/>
    <n v="12"/>
    <m/>
    <m/>
    <m/>
    <m/>
    <n v="277"/>
    <m/>
    <m/>
    <m/>
    <m/>
    <m/>
    <m/>
    <m/>
    <m/>
    <n v="367"/>
    <m/>
    <n v="59"/>
    <m/>
    <m/>
    <m/>
    <m/>
    <n v="703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4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6.00000000003"/>
  </r>
  <r>
    <n v="33058601"/>
    <x v="9"/>
    <x v="76"/>
    <s v="CE CALIFORNIA"/>
    <e v="#N/A"/>
    <s v="00.649.413/0001-00"/>
    <s v="0406 - 0001854984"/>
    <n v="9"/>
    <m/>
    <m/>
    <m/>
    <m/>
    <m/>
    <m/>
    <m/>
    <m/>
    <m/>
    <m/>
    <m/>
    <m/>
    <m/>
    <n v="397"/>
    <m/>
    <m/>
    <m/>
    <m/>
    <m/>
    <m/>
    <n v="397"/>
    <n v="543.6"/>
    <n v="543.6"/>
    <n v="543.6"/>
    <n v="543.6"/>
    <n v="543.6"/>
    <n v="543.6"/>
    <n v="543.6"/>
    <n v="543.6"/>
    <n v="543.6"/>
    <n v="543.6"/>
    <n v="543.6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0.000000000015"/>
  </r>
  <r>
    <n v="33058610"/>
    <x v="9"/>
    <x v="76"/>
    <s v="CE DOM WALMOR"/>
    <e v="#N/A"/>
    <s v="00.770.730/0001-71"/>
    <s v="0406 - 0001855166"/>
    <n v="4"/>
    <m/>
    <m/>
    <m/>
    <m/>
    <m/>
    <m/>
    <m/>
    <m/>
    <m/>
    <m/>
    <m/>
    <m/>
    <m/>
    <n v="242"/>
    <m/>
    <m/>
    <n v="213"/>
    <m/>
    <m/>
    <m/>
    <n v="455"/>
    <n v="241.6"/>
    <n v="241.6"/>
    <n v="241.6"/>
    <n v="241.6"/>
    <n v="241.6"/>
    <n v="241.6"/>
    <n v="241.6"/>
    <n v="241.6"/>
    <n v="241.6"/>
    <n v="241.6"/>
    <n v="241.6"/>
    <n v="6916"/>
    <n v="6916"/>
    <n v="6916"/>
    <n v="6916"/>
    <n v="6916"/>
    <n v="6916"/>
    <n v="6916"/>
    <n v="6916"/>
    <n v="6916"/>
    <n v="6916"/>
    <n v="69160"/>
    <n v="7157.6"/>
    <n v="7157.6"/>
    <n v="7157.6"/>
    <n v="7157.6"/>
    <n v="7157.6"/>
    <n v="7157.6"/>
    <n v="7157.6"/>
    <n v="7157.6"/>
    <n v="7157.6"/>
    <n v="7157.6"/>
    <n v="71576"/>
  </r>
  <r>
    <n v="33058636"/>
    <x v="9"/>
    <x v="76"/>
    <s v="CE ENGENHEIRO AREA LEAO"/>
    <e v="#N/A"/>
    <s v="00.667.082/0001-22"/>
    <s v="0406 - 0001854909"/>
    <n v="34"/>
    <m/>
    <m/>
    <m/>
    <m/>
    <n v="649"/>
    <m/>
    <m/>
    <m/>
    <m/>
    <m/>
    <m/>
    <m/>
    <m/>
    <n v="643"/>
    <m/>
    <m/>
    <n v="285"/>
    <m/>
    <m/>
    <m/>
    <n v="1577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6.00000000003"/>
    <n v="26024"/>
    <n v="26024"/>
    <n v="26024"/>
    <n v="26024"/>
    <n v="26024"/>
    <n v="26024"/>
    <n v="26024"/>
    <n v="26024"/>
    <n v="26024"/>
    <n v="26024"/>
    <n v="260240"/>
  </r>
  <r>
    <n v="33058652"/>
    <x v="9"/>
    <x v="76"/>
    <s v="CE FRANCISCO ASSUMPCAO"/>
    <e v="#N/A"/>
    <s v="00.824.350/0001-72"/>
    <s v="3402 - 0000526614"/>
    <n v="9"/>
    <m/>
    <m/>
    <m/>
    <m/>
    <m/>
    <m/>
    <m/>
    <m/>
    <m/>
    <m/>
    <m/>
    <m/>
    <m/>
    <n v="674"/>
    <m/>
    <m/>
    <m/>
    <m/>
    <m/>
    <m/>
    <n v="674"/>
    <n v="543.6"/>
    <n v="543.6"/>
    <n v="543.6"/>
    <n v="543.6"/>
    <n v="543.6"/>
    <n v="543.6"/>
    <n v="543.6"/>
    <n v="543.6"/>
    <n v="543.6"/>
    <n v="543.6"/>
    <n v="543.6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8.00000000001"/>
    <n v="10788.4"/>
    <n v="10788.4"/>
    <n v="10788.4"/>
    <n v="10788.4"/>
    <n v="10788.4"/>
    <n v="10788.4"/>
    <n v="10788.4"/>
    <n v="10788.4"/>
    <n v="10788.4"/>
    <n v="10788.4"/>
    <n v="107883.99999999999"/>
  </r>
  <r>
    <n v="33058679"/>
    <x v="9"/>
    <x v="76"/>
    <s v="CE JARDIM ALVORADA"/>
    <e v="#N/A"/>
    <s v="00.670.405/0001-37"/>
    <s v="0406 - 0001854810"/>
    <n v="16"/>
    <m/>
    <m/>
    <m/>
    <m/>
    <n v="421"/>
    <m/>
    <m/>
    <m/>
    <m/>
    <m/>
    <m/>
    <m/>
    <m/>
    <n v="344"/>
    <m/>
    <n v="21"/>
    <n v="135"/>
    <m/>
    <m/>
    <m/>
    <n v="921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8.000000000015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3.99999999997"/>
  </r>
  <r>
    <n v="33058687"/>
    <x v="9"/>
    <x v="76"/>
    <s v="CE JOSE BONIFACIO"/>
    <e v="#N/A"/>
    <s v="00.868.479/0001-82"/>
    <s v="2163 - 0000030120"/>
    <n v="8"/>
    <m/>
    <m/>
    <m/>
    <m/>
    <n v="279"/>
    <m/>
    <m/>
    <m/>
    <m/>
    <m/>
    <m/>
    <m/>
    <m/>
    <n v="314"/>
    <m/>
    <m/>
    <m/>
    <m/>
    <m/>
    <m/>
    <n v="593"/>
    <n v="4724"/>
    <n v="4724"/>
    <n v="4724"/>
    <n v="4724"/>
    <n v="4724"/>
    <n v="4724"/>
    <n v="4724"/>
    <n v="4724"/>
    <n v="4724"/>
    <n v="4724"/>
    <n v="4724"/>
    <n v="4772.8"/>
    <n v="4772.8"/>
    <n v="4772.8"/>
    <n v="4772.8"/>
    <n v="4772.8"/>
    <n v="4772.8"/>
    <n v="4772.8"/>
    <n v="4772.8"/>
    <n v="4772.8"/>
    <n v="4772.8"/>
    <n v="47728.000000000007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8.000000000015"/>
  </r>
  <r>
    <n v="33058695"/>
    <x v="9"/>
    <x v="76"/>
    <s v="CE MILTON CAMPOS"/>
    <e v="#N/A"/>
    <s v="00.785.219/0001-43"/>
    <s v="0406 - 0001856537"/>
    <n v="16"/>
    <m/>
    <m/>
    <m/>
    <m/>
    <n v="269"/>
    <m/>
    <m/>
    <m/>
    <m/>
    <m/>
    <m/>
    <m/>
    <m/>
    <n v="291"/>
    <m/>
    <n v="62"/>
    <m/>
    <m/>
    <m/>
    <m/>
    <n v="622"/>
    <n v="5055.2"/>
    <n v="5055.2"/>
    <n v="5055.2"/>
    <n v="5055.2"/>
    <n v="5055.2"/>
    <n v="5055.2"/>
    <n v="5055.2"/>
    <n v="5055.2"/>
    <n v="5055.2"/>
    <n v="5055.2"/>
    <n v="5055.2"/>
    <n v="7151.2"/>
    <n v="7151.2"/>
    <n v="7151.2"/>
    <n v="7151.2"/>
    <n v="7151.2"/>
    <n v="7151.2"/>
    <n v="7151.2"/>
    <n v="7151.2"/>
    <n v="7151.2"/>
    <n v="7151.2"/>
    <n v="71511.999999999985"/>
    <n v="12206.4"/>
    <n v="12206.4"/>
    <n v="12206.4"/>
    <n v="12206.4"/>
    <n v="12206.4"/>
    <n v="12206.4"/>
    <n v="12206.4"/>
    <n v="12206.4"/>
    <n v="12206.4"/>
    <n v="12206.4"/>
    <n v="122063.99999999997"/>
  </r>
  <r>
    <n v="33058709"/>
    <x v="9"/>
    <x v="76"/>
    <s v="CE ABDIAS NASCIMENTO"/>
    <e v="#N/A"/>
    <s v="00.852.270/0001-20"/>
    <s v="2133 - 0000218600"/>
    <n v="12"/>
    <m/>
    <m/>
    <m/>
    <m/>
    <n v="274"/>
    <m/>
    <m/>
    <m/>
    <m/>
    <m/>
    <m/>
    <m/>
    <m/>
    <n v="324"/>
    <m/>
    <n v="13"/>
    <m/>
    <m/>
    <m/>
    <m/>
    <n v="611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8.000000000022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4"/>
  </r>
  <r>
    <n v="33058733"/>
    <x v="9"/>
    <x v="76"/>
    <s v="CE PROFESSORA EVANGELINA SOARES DE MOURA"/>
    <e v="#N/A"/>
    <s v="00.927.312/0001-45"/>
    <s v="0406 - 0001854879"/>
    <n v="5"/>
    <m/>
    <m/>
    <m/>
    <m/>
    <n v="197"/>
    <m/>
    <m/>
    <m/>
    <m/>
    <m/>
    <m/>
    <m/>
    <m/>
    <n v="225"/>
    <m/>
    <m/>
    <m/>
    <m/>
    <m/>
    <m/>
    <n v="422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420"/>
    <n v="3420"/>
    <n v="3420"/>
    <n v="3420"/>
    <n v="3420"/>
    <n v="3420"/>
    <n v="3420"/>
    <n v="3420"/>
    <n v="3420"/>
    <n v="3420"/>
    <n v="34200"/>
    <n v="6716.4"/>
    <n v="6716.4"/>
    <n v="6716.4"/>
    <n v="6716.4"/>
    <n v="6716.4"/>
    <n v="6716.4"/>
    <n v="6716.4"/>
    <n v="6716.4"/>
    <n v="6716.4"/>
    <n v="6716.4"/>
    <n v="67164"/>
  </r>
  <r>
    <n v="33058741"/>
    <x v="9"/>
    <x v="76"/>
    <s v="CE PROFESSORA MARIA JOSE RAUNHEITTI DUCCINI"/>
    <e v="#N/A"/>
    <s v="00.834.316/0001-89"/>
    <s v="0406 - 0001854585"/>
    <n v="11"/>
    <m/>
    <m/>
    <m/>
    <m/>
    <n v="214"/>
    <m/>
    <m/>
    <m/>
    <m/>
    <m/>
    <m/>
    <m/>
    <m/>
    <n v="233"/>
    <m/>
    <n v="21"/>
    <m/>
    <m/>
    <m/>
    <m/>
    <n v="468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8.000000000015"/>
  </r>
  <r>
    <n v="33058750"/>
    <x v="9"/>
    <x v="76"/>
    <s v="CE SAO JUDAS TADEU"/>
    <e v="#N/A"/>
    <s v="00.788.964/0001-46"/>
    <s v="0876 - 0000098302"/>
    <n v="19"/>
    <m/>
    <m/>
    <m/>
    <m/>
    <n v="362"/>
    <m/>
    <m/>
    <m/>
    <m/>
    <m/>
    <m/>
    <m/>
    <m/>
    <n v="361"/>
    <m/>
    <m/>
    <m/>
    <m/>
    <m/>
    <m/>
    <n v="723"/>
    <n v="6650"/>
    <n v="6650"/>
    <n v="6650"/>
    <n v="6650"/>
    <n v="6650"/>
    <n v="6650"/>
    <n v="6650"/>
    <n v="6650"/>
    <n v="6650"/>
    <n v="6650"/>
    <n v="6650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2137.2"/>
    <n v="12137.2"/>
    <n v="12137.2"/>
    <n v="12137.2"/>
    <n v="12137.2"/>
    <n v="12137.2"/>
    <n v="12137.2"/>
    <n v="12137.2"/>
    <n v="12137.2"/>
    <n v="12137.2"/>
    <n v="121371.99999999999"/>
  </r>
  <r>
    <n v="33058768"/>
    <x v="9"/>
    <x v="76"/>
    <s v="CE SARGENTO ANTONIO ERNESTO"/>
    <e v="#N/A"/>
    <s v="00.892.009/0001-54"/>
    <s v="0406 - 0001857002"/>
    <n v="19"/>
    <m/>
    <m/>
    <m/>
    <m/>
    <m/>
    <m/>
    <m/>
    <m/>
    <m/>
    <m/>
    <m/>
    <m/>
    <m/>
    <n v="925"/>
    <m/>
    <m/>
    <m/>
    <m/>
    <m/>
    <m/>
    <n v="92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4060"/>
    <n v="14060"/>
    <n v="14060"/>
    <n v="14060"/>
    <n v="14060"/>
    <n v="14060"/>
    <n v="14060"/>
    <n v="14060"/>
    <n v="14060"/>
    <n v="14060"/>
    <n v="140600"/>
    <n v="15207.6"/>
    <n v="15207.6"/>
    <n v="15207.6"/>
    <n v="15207.6"/>
    <n v="15207.6"/>
    <n v="15207.6"/>
    <n v="15207.6"/>
    <n v="15207.6"/>
    <n v="15207.6"/>
    <n v="15207.6"/>
    <n v="152076.00000000003"/>
  </r>
  <r>
    <n v="33058776"/>
    <x v="9"/>
    <x v="76"/>
    <s v="CE VICENTINA GOULART"/>
    <e v="#N/A"/>
    <s v="00.781.490/0001-00"/>
    <s v="0933 - 0000045179"/>
    <n v="23"/>
    <m/>
    <m/>
    <m/>
    <m/>
    <m/>
    <m/>
    <m/>
    <m/>
    <m/>
    <m/>
    <m/>
    <m/>
    <m/>
    <n v="1003"/>
    <m/>
    <n v="181"/>
    <m/>
    <m/>
    <m/>
    <m/>
    <n v="118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6.00000000003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7.99999999994"/>
  </r>
  <r>
    <n v="33058946"/>
    <x v="9"/>
    <x v="76"/>
    <s v="CE COMENDADOR SOARES"/>
    <e v="#N/A"/>
    <s v="00.771.489/0001-03"/>
    <s v="0876 - 0000098507"/>
    <n v="20"/>
    <m/>
    <m/>
    <m/>
    <m/>
    <n v="459"/>
    <m/>
    <m/>
    <m/>
    <m/>
    <m/>
    <m/>
    <m/>
    <m/>
    <n v="418"/>
    <m/>
    <m/>
    <m/>
    <m/>
    <m/>
    <m/>
    <n v="877"/>
    <n v="8184.8"/>
    <n v="8184.8"/>
    <n v="8184.8"/>
    <n v="8184.8"/>
    <n v="8184.8"/>
    <n v="8184.8"/>
    <n v="8184.8"/>
    <n v="8184.8"/>
    <n v="8184.8"/>
    <n v="8184.8"/>
    <n v="8184.8"/>
    <n v="6353.6"/>
    <n v="6353.6"/>
    <n v="6353.6"/>
    <n v="6353.6"/>
    <n v="6353.6"/>
    <n v="6353.6"/>
    <n v="6353.6"/>
    <n v="6353.6"/>
    <n v="6353.6"/>
    <n v="6353.6"/>
    <n v="63535.999999999993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3.99999999997"/>
  </r>
  <r>
    <n v="33059152"/>
    <x v="9"/>
    <x v="76"/>
    <s v="CE ALFREDO NEVES"/>
    <e v="#N/A"/>
    <s v="00.911.451/0001-80"/>
    <s v="3079 - 0001062026"/>
    <n v="11"/>
    <m/>
    <m/>
    <m/>
    <m/>
    <m/>
    <m/>
    <m/>
    <m/>
    <m/>
    <m/>
    <m/>
    <m/>
    <m/>
    <m/>
    <m/>
    <n v="208"/>
    <m/>
    <m/>
    <m/>
    <m/>
    <n v="208"/>
    <n v="664.4"/>
    <n v="664.4"/>
    <n v="664.4"/>
    <n v="664.4"/>
    <n v="664.4"/>
    <n v="664.4"/>
    <n v="664.4"/>
    <n v="664.4"/>
    <n v="664.4"/>
    <n v="664.4"/>
    <n v="664.4"/>
    <n v="9152"/>
    <n v="9152"/>
    <n v="9152"/>
    <n v="9152"/>
    <n v="9152"/>
    <n v="9152"/>
    <n v="9152"/>
    <n v="9152"/>
    <n v="9152"/>
    <n v="9152"/>
    <n v="91520"/>
    <n v="9816.4"/>
    <n v="9816.4"/>
    <n v="9816.4"/>
    <n v="9816.4"/>
    <n v="9816.4"/>
    <n v="9816.4"/>
    <n v="9816.4"/>
    <n v="9816.4"/>
    <n v="9816.4"/>
    <n v="9816.4"/>
    <n v="98163.999999999985"/>
  </r>
  <r>
    <n v="33059209"/>
    <x v="9"/>
    <x v="76"/>
    <s v="CE BERNARDINO MELO JUNIOR"/>
    <e v="#N/A"/>
    <s v="01.252.863/0001-19"/>
    <s v="3402 - 0000526690"/>
    <n v="6"/>
    <m/>
    <m/>
    <m/>
    <m/>
    <m/>
    <m/>
    <m/>
    <m/>
    <m/>
    <m/>
    <m/>
    <m/>
    <m/>
    <n v="376"/>
    <m/>
    <n v="23"/>
    <m/>
    <m/>
    <m/>
    <m/>
    <n v="39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1.999999999985"/>
    <n v="7089.6"/>
    <n v="7089.6"/>
    <n v="7089.6"/>
    <n v="7089.6"/>
    <n v="7089.6"/>
    <n v="7089.6"/>
    <n v="7089.6"/>
    <n v="7089.6"/>
    <n v="7089.6"/>
    <n v="7089.6"/>
    <n v="70896"/>
  </r>
  <r>
    <n v="33059225"/>
    <x v="9"/>
    <x v="76"/>
    <s v="CE CAPITAO JOAQUIM QUARESMA DE OLIVEIRA"/>
    <e v="#N/A"/>
    <s v="00.781.325/0001-59"/>
    <s v="3402 - 0000526576"/>
    <n v="6"/>
    <m/>
    <m/>
    <m/>
    <m/>
    <m/>
    <m/>
    <m/>
    <m/>
    <m/>
    <m/>
    <m/>
    <m/>
    <m/>
    <n v="236"/>
    <m/>
    <n v="59"/>
    <m/>
    <m/>
    <m/>
    <m/>
    <n v="2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2"/>
    <n v="6545.6"/>
    <n v="6545.6"/>
    <n v="6545.6"/>
    <n v="6545.6"/>
    <n v="6545.6"/>
    <n v="6545.6"/>
    <n v="6545.6"/>
    <n v="6545.6"/>
    <n v="6545.6"/>
    <n v="6545.6"/>
    <n v="65455.999999999993"/>
  </r>
  <r>
    <n v="33059241"/>
    <x v="9"/>
    <x v="76"/>
    <s v="CE DOUTOR MARIO GUIMARAES"/>
    <e v="#N/A"/>
    <s v="00.924.097/0001-29"/>
    <s v="0406 - 0001854577"/>
    <n v="8"/>
    <m/>
    <m/>
    <m/>
    <m/>
    <n v="314"/>
    <m/>
    <m/>
    <m/>
    <m/>
    <m/>
    <m/>
    <m/>
    <m/>
    <n v="318"/>
    <m/>
    <m/>
    <m/>
    <m/>
    <m/>
    <m/>
    <n v="632"/>
    <n v="5256"/>
    <n v="5256"/>
    <n v="5256"/>
    <n v="5256"/>
    <n v="5256"/>
    <n v="5256"/>
    <n v="5256"/>
    <n v="5256"/>
    <n v="5256"/>
    <n v="5256"/>
    <n v="5256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5.999999999993"/>
    <n v="10089.6"/>
    <n v="10089.6"/>
    <n v="10089.6"/>
    <n v="10089.6"/>
    <n v="10089.6"/>
    <n v="10089.6"/>
    <n v="10089.6"/>
    <n v="10089.6"/>
    <n v="10089.6"/>
    <n v="10089.6"/>
    <n v="100896.00000000001"/>
  </r>
  <r>
    <n v="33059284"/>
    <x v="9"/>
    <x v="76"/>
    <s v="CE LEOPOLDO MACHADO"/>
    <e v="#N/A"/>
    <s v="00.738.414/0001-12"/>
    <s v="3079 - 0001062115"/>
    <n v="6"/>
    <m/>
    <m/>
    <m/>
    <m/>
    <m/>
    <m/>
    <m/>
    <m/>
    <m/>
    <m/>
    <m/>
    <m/>
    <m/>
    <n v="360"/>
    <m/>
    <m/>
    <m/>
    <m/>
    <m/>
    <m/>
    <n v="36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472"/>
    <n v="5472"/>
    <n v="5472"/>
    <n v="5472"/>
    <n v="5472"/>
    <n v="5472"/>
    <n v="5472"/>
    <n v="5472"/>
    <n v="5472"/>
    <n v="5472"/>
    <n v="54720"/>
    <n v="5834.4"/>
    <n v="5834.4"/>
    <n v="5834.4"/>
    <n v="5834.4"/>
    <n v="5834.4"/>
    <n v="5834.4"/>
    <n v="5834.4"/>
    <n v="5834.4"/>
    <n v="5834.4"/>
    <n v="5834.4"/>
    <n v="58344.000000000007"/>
  </r>
  <r>
    <n v="33059306"/>
    <x v="9"/>
    <x v="76"/>
    <s v="EE MACHADO DE ASSIS"/>
    <e v="#N/A"/>
    <s v="30.619.969/0001-06"/>
    <s v="1207 - 0000029688"/>
    <n v="15"/>
    <m/>
    <m/>
    <m/>
    <m/>
    <n v="438"/>
    <m/>
    <m/>
    <m/>
    <m/>
    <m/>
    <m/>
    <m/>
    <m/>
    <m/>
    <m/>
    <m/>
    <m/>
    <m/>
    <m/>
    <m/>
    <n v="438"/>
    <n v="7563.6"/>
    <n v="7563.6"/>
    <n v="7563.6"/>
    <n v="7563.6"/>
    <n v="7563.6"/>
    <n v="7563.6"/>
    <n v="7563.6"/>
    <n v="7563.6"/>
    <n v="7563.6"/>
    <n v="7563.6"/>
    <n v="7563.6"/>
    <n v="0"/>
    <n v="0"/>
    <n v="0"/>
    <n v="0"/>
    <n v="0"/>
    <n v="0"/>
    <n v="0"/>
    <n v="0"/>
    <n v="0"/>
    <n v="0"/>
    <n v="0"/>
    <n v="7563.6"/>
    <n v="7563.6"/>
    <n v="7563.6"/>
    <n v="7563.6"/>
    <n v="7563.6"/>
    <n v="7563.6"/>
    <n v="7563.6"/>
    <n v="7563.6"/>
    <n v="7563.6"/>
    <n v="7563.6"/>
    <n v="75636"/>
  </r>
  <r>
    <n v="33059322"/>
    <x v="9"/>
    <x v="76"/>
    <s v="CE MARIA JUSTINIANO FERNANDES"/>
    <e v="#N/A"/>
    <s v="01.212.328/0001-34"/>
    <s v="0406 - 0001855174"/>
    <n v="15"/>
    <m/>
    <m/>
    <m/>
    <m/>
    <n v="250"/>
    <m/>
    <m/>
    <m/>
    <m/>
    <m/>
    <m/>
    <m/>
    <m/>
    <n v="227"/>
    <m/>
    <m/>
    <m/>
    <m/>
    <m/>
    <m/>
    <n v="477"/>
    <n v="4706"/>
    <n v="4706"/>
    <n v="4706"/>
    <n v="4706"/>
    <n v="4706"/>
    <n v="4706"/>
    <n v="4706"/>
    <n v="4706"/>
    <n v="4706"/>
    <n v="4706"/>
    <n v="4706"/>
    <n v="3450.4"/>
    <n v="3450.4"/>
    <n v="3450.4"/>
    <n v="3450.4"/>
    <n v="3450.4"/>
    <n v="3450.4"/>
    <n v="3450.4"/>
    <n v="3450.4"/>
    <n v="3450.4"/>
    <n v="3450.4"/>
    <n v="34504.000000000007"/>
    <n v="8156.4"/>
    <n v="8156.4"/>
    <n v="8156.4"/>
    <n v="8156.4"/>
    <n v="8156.4"/>
    <n v="8156.4"/>
    <n v="8156.4"/>
    <n v="8156.4"/>
    <n v="8156.4"/>
    <n v="8156.4"/>
    <n v="81564"/>
  </r>
  <r>
    <n v="33059330"/>
    <x v="9"/>
    <x v="76"/>
    <s v="EE MESTRE HIRAM"/>
    <e v="#N/A"/>
    <s v="00.795.637/0001-11"/>
    <s v="3402 - 0000526711"/>
    <n v="15"/>
    <m/>
    <m/>
    <m/>
    <m/>
    <n v="251"/>
    <m/>
    <m/>
    <m/>
    <m/>
    <m/>
    <m/>
    <m/>
    <m/>
    <m/>
    <m/>
    <m/>
    <m/>
    <m/>
    <m/>
    <m/>
    <n v="251"/>
    <n v="4721.2"/>
    <n v="4721.2"/>
    <n v="4721.2"/>
    <n v="4721.2"/>
    <n v="4721.2"/>
    <n v="4721.2"/>
    <n v="4721.2"/>
    <n v="4721.2"/>
    <n v="4721.2"/>
    <n v="4721.2"/>
    <n v="4721.2"/>
    <n v="0"/>
    <n v="0"/>
    <n v="0"/>
    <n v="0"/>
    <n v="0"/>
    <n v="0"/>
    <n v="0"/>
    <n v="0"/>
    <n v="0"/>
    <n v="0"/>
    <n v="0"/>
    <n v="4721.2"/>
    <n v="4721.2"/>
    <n v="4721.2"/>
    <n v="4721.2"/>
    <n v="4721.2"/>
    <n v="4721.2"/>
    <n v="4721.2"/>
    <n v="4721.2"/>
    <n v="4721.2"/>
    <n v="4721.2"/>
    <n v="47211.999999999993"/>
  </r>
  <r>
    <n v="33059357"/>
    <x v="9"/>
    <x v="76"/>
    <s v="EE MONSENHOR JOAO MUSH"/>
    <e v="#N/A"/>
    <s v="00.785.225/0001-09"/>
    <s v="3402 - 0000526568"/>
    <n v="0"/>
    <m/>
    <m/>
    <m/>
    <m/>
    <n v="335"/>
    <m/>
    <m/>
    <m/>
    <m/>
    <m/>
    <m/>
    <m/>
    <m/>
    <m/>
    <m/>
    <m/>
    <m/>
    <m/>
    <m/>
    <m/>
    <n v="335"/>
    <n v="5092"/>
    <n v="5092"/>
    <n v="5092"/>
    <n v="5092"/>
    <n v="5092"/>
    <n v="5092"/>
    <n v="5092"/>
    <n v="5092"/>
    <n v="5092"/>
    <n v="5092"/>
    <n v="5092"/>
    <n v="0"/>
    <n v="0"/>
    <n v="0"/>
    <n v="0"/>
    <n v="0"/>
    <n v="0"/>
    <n v="0"/>
    <n v="0"/>
    <n v="0"/>
    <n v="0"/>
    <n v="0"/>
    <n v="5092"/>
    <n v="5092"/>
    <n v="5092"/>
    <n v="5092"/>
    <n v="5092"/>
    <n v="5092"/>
    <n v="5092"/>
    <n v="5092"/>
    <n v="5092"/>
    <n v="5092"/>
    <n v="50920"/>
  </r>
  <r>
    <n v="33059373"/>
    <x v="9"/>
    <x v="76"/>
    <s v="CE NATIVIDADE PATRICIO ANTUNES"/>
    <e v="#N/A"/>
    <s v="00.768.904/0001-61"/>
    <s v="0876 - 0000098353"/>
    <n v="4"/>
    <m/>
    <m/>
    <m/>
    <m/>
    <m/>
    <m/>
    <m/>
    <m/>
    <m/>
    <m/>
    <m/>
    <m/>
    <m/>
    <n v="143"/>
    <m/>
    <n v="24"/>
    <n v="155"/>
    <m/>
    <m/>
    <m/>
    <n v="322"/>
    <n v="241.6"/>
    <n v="241.6"/>
    <n v="241.6"/>
    <n v="241.6"/>
    <n v="241.6"/>
    <n v="241.6"/>
    <n v="241.6"/>
    <n v="241.6"/>
    <n v="241.6"/>
    <n v="241.6"/>
    <n v="241.6"/>
    <n v="5585.6"/>
    <n v="5585.6"/>
    <n v="5585.6"/>
    <n v="5585.6"/>
    <n v="5585.6"/>
    <n v="5585.6"/>
    <n v="5585.6"/>
    <n v="5585.6"/>
    <n v="5585.6"/>
    <n v="5585.6"/>
    <n v="55855.999999999993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2"/>
  </r>
  <r>
    <n v="33059381"/>
    <x v="9"/>
    <x v="76"/>
    <s v="CE PROFESSOR AMAZOR VIEIRA BORGES"/>
    <e v="#N/A"/>
    <s v="00.771.483/0001-28"/>
    <s v="0876 - 0000098337"/>
    <n v="19"/>
    <m/>
    <m/>
    <m/>
    <m/>
    <m/>
    <m/>
    <m/>
    <m/>
    <m/>
    <m/>
    <m/>
    <m/>
    <m/>
    <n v="494"/>
    <m/>
    <m/>
    <m/>
    <m/>
    <m/>
    <m/>
    <n v="49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7508.8"/>
    <n v="7508.8"/>
    <n v="7508.8"/>
    <n v="7508.8"/>
    <n v="7508.8"/>
    <n v="7508.8"/>
    <n v="7508.8"/>
    <n v="7508.8"/>
    <n v="7508.8"/>
    <n v="7508.8"/>
    <n v="75088.000000000015"/>
    <n v="8656.4"/>
    <n v="8656.4"/>
    <n v="8656.4"/>
    <n v="8656.4"/>
    <n v="8656.4"/>
    <n v="8656.4"/>
    <n v="8656.4"/>
    <n v="8656.4"/>
    <n v="8656.4"/>
    <n v="8656.4"/>
    <n v="86563.999999999985"/>
  </r>
  <r>
    <n v="33059403"/>
    <x v="9"/>
    <x v="76"/>
    <s v="CE PROFESSORA VENINA CORREA TORRES"/>
    <e v="#N/A"/>
    <s v="00.785.223/0001-01"/>
    <s v="0406 - 0001855140"/>
    <n v="3"/>
    <m/>
    <m/>
    <m/>
    <m/>
    <m/>
    <m/>
    <m/>
    <m/>
    <m/>
    <m/>
    <m/>
    <m/>
    <m/>
    <n v="173"/>
    <m/>
    <n v="36"/>
    <m/>
    <m/>
    <m/>
    <m/>
    <n v="2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5.999999999993"/>
    <n v="4394.8"/>
    <n v="4394.8"/>
    <n v="4394.8"/>
    <n v="4394.8"/>
    <n v="4394.8"/>
    <n v="4394.8"/>
    <n v="4394.8"/>
    <n v="4394.8"/>
    <n v="4394.8"/>
    <n v="4394.8"/>
    <n v="43948.000000000007"/>
  </r>
  <r>
    <n v="33059411"/>
    <x v="9"/>
    <x v="76"/>
    <s v="EE JOAO DO VALE"/>
    <e v="#N/A"/>
    <s v="00.775.241/0001-02"/>
    <s v="0406 - 0001854852"/>
    <n v="8"/>
    <m/>
    <m/>
    <m/>
    <m/>
    <n v="275"/>
    <m/>
    <m/>
    <m/>
    <m/>
    <m/>
    <m/>
    <m/>
    <m/>
    <m/>
    <m/>
    <m/>
    <m/>
    <m/>
    <m/>
    <m/>
    <n v="275"/>
    <n v="4663.2"/>
    <n v="4663.2"/>
    <n v="4663.2"/>
    <n v="4663.2"/>
    <n v="4663.2"/>
    <n v="4663.2"/>
    <n v="4663.2"/>
    <n v="4663.2"/>
    <n v="4663.2"/>
    <n v="4663.2"/>
    <n v="4663.2"/>
    <n v="0"/>
    <n v="0"/>
    <n v="0"/>
    <n v="0"/>
    <n v="0"/>
    <n v="0"/>
    <n v="0"/>
    <n v="0"/>
    <n v="0"/>
    <n v="0"/>
    <n v="0"/>
    <n v="4663.2"/>
    <n v="4663.2"/>
    <n v="4663.2"/>
    <n v="4663.2"/>
    <n v="4663.2"/>
    <n v="4663.2"/>
    <n v="4663.2"/>
    <n v="4663.2"/>
    <n v="4663.2"/>
    <n v="4663.2"/>
    <n v="46631.999999999993"/>
  </r>
  <r>
    <n v="33059446"/>
    <x v="9"/>
    <x v="76"/>
    <s v="CE SAO JORGE"/>
    <e v="#N/A"/>
    <s v="00.863.556/0001-01"/>
    <s v="0406 - 0001854992"/>
    <n v="7"/>
    <m/>
    <m/>
    <m/>
    <m/>
    <n v="335"/>
    <m/>
    <m/>
    <m/>
    <m/>
    <m/>
    <m/>
    <m/>
    <m/>
    <n v="375"/>
    <m/>
    <m/>
    <m/>
    <m/>
    <m/>
    <m/>
    <n v="710"/>
    <n v="5514.8"/>
    <n v="5514.8"/>
    <n v="5514.8"/>
    <n v="5514.8"/>
    <n v="5514.8"/>
    <n v="5514.8"/>
    <n v="5514.8"/>
    <n v="5514.8"/>
    <n v="5514.8"/>
    <n v="5514.8"/>
    <n v="5514.8"/>
    <n v="5700"/>
    <n v="5700"/>
    <n v="5700"/>
    <n v="5700"/>
    <n v="5700"/>
    <n v="5700"/>
    <n v="5700"/>
    <n v="5700"/>
    <n v="5700"/>
    <n v="5700"/>
    <n v="57000"/>
    <n v="11214.8"/>
    <n v="11214.8"/>
    <n v="11214.8"/>
    <n v="11214.8"/>
    <n v="11214.8"/>
    <n v="11214.8"/>
    <n v="11214.8"/>
    <n v="11214.8"/>
    <n v="11214.8"/>
    <n v="11214.8"/>
    <n v="112148.00000000001"/>
  </r>
  <r>
    <n v="33059454"/>
    <x v="9"/>
    <x v="76"/>
    <s v="CE SANTO ANTONIO DE PADUA"/>
    <e v="#N/A"/>
    <s v="00.924.101/0001-59"/>
    <s v="0406 - 0001855158"/>
    <n v="13"/>
    <m/>
    <m/>
    <m/>
    <m/>
    <n v="346"/>
    <m/>
    <m/>
    <m/>
    <m/>
    <m/>
    <m/>
    <m/>
    <m/>
    <n v="489"/>
    <m/>
    <n v="9"/>
    <m/>
    <m/>
    <m/>
    <m/>
    <n v="844"/>
    <n v="6044.4"/>
    <n v="6044.4"/>
    <n v="6044.4"/>
    <n v="6044.4"/>
    <n v="6044.4"/>
    <n v="6044.4"/>
    <n v="6044.4"/>
    <n v="6044.4"/>
    <n v="6044.4"/>
    <n v="6044.4"/>
    <n v="6044.4"/>
    <n v="7828.8"/>
    <n v="7828.8"/>
    <n v="7828.8"/>
    <n v="7828.8"/>
    <n v="7828.8"/>
    <n v="7828.8"/>
    <n v="7828.8"/>
    <n v="7828.8"/>
    <n v="7828.8"/>
    <n v="7828.8"/>
    <n v="78288.000000000015"/>
    <n v="13873.2"/>
    <n v="13873.2"/>
    <n v="13873.2"/>
    <n v="13873.2"/>
    <n v="13873.2"/>
    <n v="13873.2"/>
    <n v="13873.2"/>
    <n v="13873.2"/>
    <n v="13873.2"/>
    <n v="13873.2"/>
    <n v="138732"/>
  </r>
  <r>
    <n v="33059462"/>
    <x v="9"/>
    <x v="76"/>
    <s v="CE VEREADOR PERCY BATISTA CRISPIN"/>
    <e v="#N/A"/>
    <s v="00.817.842/0001-30"/>
    <s v="0406 - 0001855131"/>
    <n v="5"/>
    <m/>
    <m/>
    <m/>
    <m/>
    <m/>
    <m/>
    <m/>
    <m/>
    <m/>
    <m/>
    <m/>
    <m/>
    <m/>
    <n v="371"/>
    <m/>
    <m/>
    <m/>
    <m/>
    <m/>
    <m/>
    <n v="371"/>
    <n v="302"/>
    <n v="302"/>
    <n v="302"/>
    <n v="302"/>
    <n v="302"/>
    <n v="302"/>
    <n v="302"/>
    <n v="302"/>
    <n v="302"/>
    <n v="302"/>
    <n v="302"/>
    <n v="5639.2"/>
    <n v="5639.2"/>
    <n v="5639.2"/>
    <n v="5639.2"/>
    <n v="5639.2"/>
    <n v="5639.2"/>
    <n v="5639.2"/>
    <n v="5639.2"/>
    <n v="5639.2"/>
    <n v="5639.2"/>
    <n v="56391.999999999985"/>
    <n v="5941.2"/>
    <n v="5941.2"/>
    <n v="5941.2"/>
    <n v="5941.2"/>
    <n v="5941.2"/>
    <n v="5941.2"/>
    <n v="5941.2"/>
    <n v="5941.2"/>
    <n v="5941.2"/>
    <n v="5941.2"/>
    <n v="59411.999999999985"/>
  </r>
  <r>
    <n v="33059470"/>
    <x v="9"/>
    <x v="76"/>
    <s v="CE YONNE MARIA SIQUEIRA DE ANDRADE"/>
    <e v="#N/A"/>
    <s v="00.949.060/0001-55"/>
    <s v="2163 - 0000030104"/>
    <n v="6"/>
    <m/>
    <m/>
    <m/>
    <m/>
    <m/>
    <m/>
    <m/>
    <m/>
    <m/>
    <m/>
    <m/>
    <m/>
    <m/>
    <n v="221"/>
    <m/>
    <n v="31"/>
    <n v="184"/>
    <m/>
    <m/>
    <m/>
    <n v="4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20"/>
    <n v="7520"/>
    <n v="7520"/>
    <n v="7520"/>
    <n v="7520"/>
    <n v="7520"/>
    <n v="7520"/>
    <n v="7520"/>
    <n v="7520"/>
    <n v="7520"/>
    <n v="75200"/>
    <n v="7882.4"/>
    <n v="7882.4"/>
    <n v="7882.4"/>
    <n v="7882.4"/>
    <n v="7882.4"/>
    <n v="7882.4"/>
    <n v="7882.4"/>
    <n v="7882.4"/>
    <n v="7882.4"/>
    <n v="7882.4"/>
    <n v="78824"/>
  </r>
  <r>
    <n v="33060177"/>
    <x v="9"/>
    <x v="76"/>
    <s v="CIEP 358 ALBERTO PASQUALINI"/>
    <e v="#N/A"/>
    <s v="01.432.227/0001-79"/>
    <s v="0406 - 0001854763"/>
    <n v="10"/>
    <m/>
    <m/>
    <m/>
    <m/>
    <n v="391"/>
    <m/>
    <m/>
    <m/>
    <m/>
    <m/>
    <m/>
    <m/>
    <m/>
    <m/>
    <m/>
    <n v="276"/>
    <m/>
    <m/>
    <m/>
    <m/>
    <n v="66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12144"/>
    <n v="12144"/>
    <n v="12144"/>
    <n v="12144"/>
    <n v="12144"/>
    <n v="12144"/>
    <n v="12144"/>
    <n v="12144"/>
    <n v="12144"/>
    <n v="12144"/>
    <n v="121440"/>
    <n v="18691.2"/>
    <n v="18691.2"/>
    <n v="18691.2"/>
    <n v="18691.2"/>
    <n v="18691.2"/>
    <n v="18691.2"/>
    <n v="18691.2"/>
    <n v="18691.2"/>
    <n v="18691.2"/>
    <n v="18691.2"/>
    <n v="186912.00000000003"/>
  </r>
  <r>
    <n v="33060185"/>
    <x v="9"/>
    <x v="76"/>
    <s v="CIEP 383 MAXIMO GORKI"/>
    <e v="#N/A"/>
    <s v="01.281.102/0001-95"/>
    <s v="3402 - 0000528838"/>
    <n v="8"/>
    <m/>
    <m/>
    <m/>
    <m/>
    <n v="212"/>
    <m/>
    <m/>
    <m/>
    <m/>
    <m/>
    <m/>
    <m/>
    <m/>
    <n v="239"/>
    <m/>
    <n v="46"/>
    <n v="136"/>
    <m/>
    <m/>
    <m/>
    <n v="633"/>
    <n v="3705.6"/>
    <n v="3705.6"/>
    <n v="3705.6"/>
    <n v="3705.6"/>
    <n v="3705.6"/>
    <n v="3705.6"/>
    <n v="3705.6"/>
    <n v="3705.6"/>
    <n v="3705.6"/>
    <n v="3705.6"/>
    <n v="3705.6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0.000000000015"/>
    <n v="11429.6"/>
    <n v="11429.6"/>
    <n v="11429.6"/>
    <n v="11429.6"/>
    <n v="11429.6"/>
    <n v="11429.6"/>
    <n v="11429.6"/>
    <n v="11429.6"/>
    <n v="11429.6"/>
    <n v="11429.6"/>
    <n v="114296.00000000003"/>
  </r>
  <r>
    <n v="33060193"/>
    <x v="9"/>
    <x v="76"/>
    <s v="CIEP 354 MARTINS PENA"/>
    <e v="#N/A"/>
    <s v="01.891.717/0001-33"/>
    <s v="0406 - 0001857037"/>
    <n v="29"/>
    <m/>
    <m/>
    <m/>
    <m/>
    <n v="786"/>
    <m/>
    <m/>
    <m/>
    <m/>
    <m/>
    <m/>
    <m/>
    <m/>
    <n v="482"/>
    <m/>
    <m/>
    <m/>
    <m/>
    <m/>
    <m/>
    <n v="1268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7326.4"/>
    <n v="7326.4"/>
    <n v="7326.4"/>
    <n v="7326.4"/>
    <n v="7326.4"/>
    <n v="7326.4"/>
    <n v="7326.4"/>
    <n v="7326.4"/>
    <n v="7326.4"/>
    <n v="7326.4"/>
    <n v="73264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2.00000000003"/>
  </r>
  <r>
    <n v="33060274"/>
    <x v="9"/>
    <x v="76"/>
    <s v="IE RANGEL PESTANA"/>
    <e v="#N/A"/>
    <s v="00.735.081/0001-78"/>
    <s v="3079 - 0001062069"/>
    <n v="38"/>
    <m/>
    <m/>
    <m/>
    <n v="15"/>
    <m/>
    <m/>
    <m/>
    <m/>
    <m/>
    <m/>
    <m/>
    <m/>
    <m/>
    <n v="96"/>
    <m/>
    <n v="888"/>
    <n v="202"/>
    <m/>
    <m/>
    <m/>
    <n v="1201"/>
    <n v="3201.2"/>
    <n v="3201.2"/>
    <n v="3201.2"/>
    <n v="3201.2"/>
    <n v="3201.2"/>
    <n v="3201.2"/>
    <n v="3201.2"/>
    <n v="3201.2"/>
    <n v="3201.2"/>
    <n v="3201.2"/>
    <n v="3201.2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6"/>
    <n v="46802.8"/>
    <n v="46802.8"/>
    <n v="46802.8"/>
    <n v="46802.8"/>
    <n v="46802.8"/>
    <n v="46802.8"/>
    <n v="46802.8"/>
    <n v="46802.8"/>
    <n v="46802.8"/>
    <n v="46802.8"/>
    <n v="468027.99999999994"/>
  </r>
  <r>
    <n v="33060711"/>
    <x v="9"/>
    <x v="76"/>
    <s v="CIEP 352 SENADOR SEVERO GOMES"/>
    <e v="#N/A"/>
    <s v="00.775.261/0001-83"/>
    <s v="0406 - 0001853406"/>
    <n v="7"/>
    <m/>
    <m/>
    <m/>
    <m/>
    <n v="386"/>
    <m/>
    <m/>
    <m/>
    <m/>
    <m/>
    <m/>
    <m/>
    <m/>
    <n v="220"/>
    <m/>
    <n v="92"/>
    <m/>
    <m/>
    <m/>
    <m/>
    <n v="698"/>
    <n v="6290"/>
    <n v="6290"/>
    <n v="6290"/>
    <n v="6290"/>
    <n v="6290"/>
    <n v="6290"/>
    <n v="6290"/>
    <n v="6290"/>
    <n v="6290"/>
    <n v="6290"/>
    <n v="6290"/>
    <n v="7392"/>
    <n v="7392"/>
    <n v="7392"/>
    <n v="7392"/>
    <n v="7392"/>
    <n v="7392"/>
    <n v="7392"/>
    <n v="7392"/>
    <n v="7392"/>
    <n v="7392"/>
    <n v="73920"/>
    <n v="13682"/>
    <n v="13682"/>
    <n v="13682"/>
    <n v="13682"/>
    <n v="13682"/>
    <n v="13682"/>
    <n v="13682"/>
    <n v="13682"/>
    <n v="13682"/>
    <n v="13682"/>
    <n v="136820"/>
  </r>
  <r>
    <n v="33060720"/>
    <x v="9"/>
    <x v="76"/>
    <s v="CIEP 021 GENERAL OSORIO"/>
    <e v="#N/A"/>
    <s v="00.770.724/0001-14"/>
    <s v="3402 - 0000526533"/>
    <n v="11"/>
    <m/>
    <m/>
    <m/>
    <m/>
    <n v="365"/>
    <m/>
    <m/>
    <m/>
    <m/>
    <m/>
    <m/>
    <m/>
    <m/>
    <n v="232"/>
    <m/>
    <n v="90"/>
    <m/>
    <m/>
    <m/>
    <m/>
    <n v="687"/>
    <n v="6212.4"/>
    <n v="6212.4"/>
    <n v="6212.4"/>
    <n v="6212.4"/>
    <n v="6212.4"/>
    <n v="6212.4"/>
    <n v="6212.4"/>
    <n v="6212.4"/>
    <n v="6212.4"/>
    <n v="6212.4"/>
    <n v="6212.4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4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8"/>
  </r>
  <r>
    <n v="33060738"/>
    <x v="9"/>
    <x v="76"/>
    <s v="CE MARECHAL JUAREZ TAVORA"/>
    <e v="#N/A"/>
    <s v="00.800.337/0001-83"/>
    <s v="7043 - 03661890"/>
    <n v="14"/>
    <m/>
    <m/>
    <m/>
    <m/>
    <n v="431"/>
    <m/>
    <m/>
    <m/>
    <m/>
    <m/>
    <m/>
    <m/>
    <m/>
    <n v="315"/>
    <m/>
    <n v="55"/>
    <m/>
    <m/>
    <m/>
    <m/>
    <n v="80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0.000000000015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8"/>
  </r>
  <r>
    <n v="33060746"/>
    <x v="9"/>
    <x v="76"/>
    <s v="CE SANTA RITA DE CASSIA"/>
    <e v="#N/A"/>
    <s v="00.791.542/0001-20"/>
    <s v="3079 - 0001062107"/>
    <n v="4"/>
    <m/>
    <m/>
    <m/>
    <m/>
    <n v="238"/>
    <m/>
    <m/>
    <m/>
    <m/>
    <m/>
    <m/>
    <m/>
    <m/>
    <n v="407"/>
    <m/>
    <m/>
    <m/>
    <m/>
    <m/>
    <m/>
    <n v="645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6186.4"/>
    <n v="6186.4"/>
    <n v="6186.4"/>
    <n v="6186.4"/>
    <n v="6186.4"/>
    <n v="6186.4"/>
    <n v="6186.4"/>
    <n v="6186.4"/>
    <n v="6186.4"/>
    <n v="6186.4"/>
    <n v="61864.000000000007"/>
    <n v="10045.6"/>
    <n v="10045.6"/>
    <n v="10045.6"/>
    <n v="10045.6"/>
    <n v="10045.6"/>
    <n v="10045.6"/>
    <n v="10045.6"/>
    <n v="10045.6"/>
    <n v="10045.6"/>
    <n v="10045.6"/>
    <n v="100456.00000000001"/>
  </r>
  <r>
    <n v="33060797"/>
    <x v="9"/>
    <x v="76"/>
    <s v="CE AMBAI"/>
    <e v="#N/A"/>
    <s v="00.785.228/0001-34"/>
    <s v="0933 - 0000045250"/>
    <n v="5"/>
    <m/>
    <m/>
    <m/>
    <m/>
    <n v="298"/>
    <m/>
    <m/>
    <m/>
    <m/>
    <m/>
    <m/>
    <m/>
    <m/>
    <n v="167"/>
    <m/>
    <m/>
    <m/>
    <m/>
    <m/>
    <m/>
    <n v="46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2538.4"/>
    <n v="2538.4"/>
    <n v="2538.4"/>
    <n v="2538.4"/>
    <n v="2538.4"/>
    <n v="2538.4"/>
    <n v="2538.4"/>
    <n v="2538.4"/>
    <n v="2538.4"/>
    <n v="2538.4"/>
    <n v="25384.000000000004"/>
    <n v="7370"/>
    <n v="7370"/>
    <n v="7370"/>
    <n v="7370"/>
    <n v="7370"/>
    <n v="7370"/>
    <n v="7370"/>
    <n v="7370"/>
    <n v="7370"/>
    <n v="7370"/>
    <n v="73700"/>
  </r>
  <r>
    <n v="33060800"/>
    <x v="9"/>
    <x v="76"/>
    <s v="CE BARAO DE TINGUA"/>
    <e v="#N/A"/>
    <s v="00.798.302/0001-57"/>
    <s v="0933 - 0000045829"/>
    <n v="12"/>
    <m/>
    <m/>
    <m/>
    <m/>
    <n v="589"/>
    <m/>
    <m/>
    <m/>
    <m/>
    <m/>
    <m/>
    <m/>
    <m/>
    <n v="457"/>
    <m/>
    <m/>
    <n v="112"/>
    <m/>
    <m/>
    <m/>
    <n v="1158"/>
    <n v="9677.6"/>
    <n v="9677.6"/>
    <n v="9677.6"/>
    <n v="9677.6"/>
    <n v="9677.6"/>
    <n v="9677.6"/>
    <n v="9677.6"/>
    <n v="9677.6"/>
    <n v="9677.6"/>
    <n v="9677.6"/>
    <n v="9677.6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8.000000000015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3.99999999997"/>
  </r>
  <r>
    <n v="33060819"/>
    <x v="9"/>
    <x v="76"/>
    <s v="CE DOS LIRIOS"/>
    <e v="#N/A"/>
    <s v="00.788.965/0001-90"/>
    <s v="3402 - 0000526746"/>
    <n v="6"/>
    <m/>
    <m/>
    <m/>
    <m/>
    <m/>
    <m/>
    <m/>
    <m/>
    <m/>
    <m/>
    <m/>
    <m/>
    <m/>
    <n v="241"/>
    <m/>
    <m/>
    <m/>
    <m/>
    <m/>
    <m/>
    <n v="24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63.2"/>
    <n v="3663.2"/>
    <n v="3663.2"/>
    <n v="3663.2"/>
    <n v="3663.2"/>
    <n v="3663.2"/>
    <n v="3663.2"/>
    <n v="3663.2"/>
    <n v="3663.2"/>
    <n v="3663.2"/>
    <n v="36632"/>
    <n v="4025.6"/>
    <n v="4025.6"/>
    <n v="4025.6"/>
    <n v="4025.6"/>
    <n v="4025.6"/>
    <n v="4025.6"/>
    <n v="4025.6"/>
    <n v="4025.6"/>
    <n v="4025.6"/>
    <n v="4025.6"/>
    <n v="40255.999999999993"/>
  </r>
  <r>
    <n v="33060827"/>
    <x v="9"/>
    <x v="76"/>
    <s v="CE FIGUEIRA"/>
    <e v="#N/A"/>
    <s v="00.772.025/0001-03"/>
    <s v="0933 - 0000045101"/>
    <n v="8"/>
    <m/>
    <m/>
    <m/>
    <m/>
    <n v="389"/>
    <m/>
    <m/>
    <m/>
    <m/>
    <m/>
    <m/>
    <m/>
    <m/>
    <n v="258"/>
    <m/>
    <m/>
    <m/>
    <m/>
    <m/>
    <m/>
    <n v="647"/>
    <n v="6396"/>
    <n v="6396"/>
    <n v="6396"/>
    <n v="6396"/>
    <n v="6396"/>
    <n v="6396"/>
    <n v="6396"/>
    <n v="6396"/>
    <n v="6396"/>
    <n v="6396"/>
    <n v="6396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5.999999999993"/>
    <n v="10317.6"/>
    <n v="10317.6"/>
    <n v="10317.6"/>
    <n v="10317.6"/>
    <n v="10317.6"/>
    <n v="10317.6"/>
    <n v="10317.6"/>
    <n v="10317.6"/>
    <n v="10317.6"/>
    <n v="10317.6"/>
    <n v="103176.00000000001"/>
  </r>
  <r>
    <n v="33060835"/>
    <x v="9"/>
    <x v="76"/>
    <s v="CE JARDIM MARILICE"/>
    <e v="#N/A"/>
    <s v="00.852.330/0001-05"/>
    <s v="3079 - 0001212125"/>
    <n v="0"/>
    <m/>
    <m/>
    <m/>
    <m/>
    <m/>
    <m/>
    <m/>
    <m/>
    <m/>
    <m/>
    <m/>
    <m/>
    <m/>
    <n v="174"/>
    <m/>
    <n v="6"/>
    <m/>
    <m/>
    <m/>
    <m/>
    <n v="180"/>
    <n v="0"/>
    <n v="0"/>
    <n v="0"/>
    <n v="0"/>
    <n v="0"/>
    <n v="0"/>
    <n v="0"/>
    <n v="0"/>
    <n v="0"/>
    <n v="0"/>
    <n v="0"/>
    <n v="2908.8"/>
    <n v="2908.8"/>
    <n v="2908.8"/>
    <n v="2908.8"/>
    <n v="2908.8"/>
    <n v="2908.8"/>
    <n v="2908.8"/>
    <n v="2908.8"/>
    <n v="2908.8"/>
    <n v="2908.8"/>
    <n v="29087.999999999996"/>
    <n v="2908.8"/>
    <n v="2908.8"/>
    <n v="2908.8"/>
    <n v="2908.8"/>
    <n v="2908.8"/>
    <n v="2908.8"/>
    <n v="2908.8"/>
    <n v="2908.8"/>
    <n v="2908.8"/>
    <n v="2908.8"/>
    <n v="29087.999999999996"/>
  </r>
  <r>
    <n v="33060843"/>
    <x v="9"/>
    <x v="76"/>
    <s v="CE MARIA EMILIA AMARAL FONTOURA"/>
    <e v="#N/A"/>
    <s v="00.791.538/0001-61"/>
    <s v="3402 - 0000526550"/>
    <n v="2"/>
    <m/>
    <m/>
    <m/>
    <m/>
    <n v="349"/>
    <m/>
    <m/>
    <m/>
    <m/>
    <m/>
    <m/>
    <m/>
    <m/>
    <n v="337"/>
    <m/>
    <n v="59"/>
    <m/>
    <m/>
    <m/>
    <m/>
    <n v="745"/>
    <n v="5425.6"/>
    <n v="5425.6"/>
    <n v="5425.6"/>
    <n v="5425.6"/>
    <n v="5425.6"/>
    <n v="5425.6"/>
    <n v="5425.6"/>
    <n v="5425.6"/>
    <n v="5425.6"/>
    <n v="5425.6"/>
    <n v="5425.6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4"/>
    <n v="13144"/>
    <n v="13144"/>
    <n v="13144"/>
    <n v="13144"/>
    <n v="13144"/>
    <n v="13144"/>
    <n v="13144"/>
    <n v="13144"/>
    <n v="13144"/>
    <n v="13144"/>
    <n v="131440"/>
  </r>
  <r>
    <n v="33060860"/>
    <x v="9"/>
    <x v="76"/>
    <s v="EE NILO PECANHA"/>
    <e v="#N/A"/>
    <s v="00.813.968/0001-37"/>
    <s v="0933 - 0000045845"/>
    <n v="7"/>
    <m/>
    <m/>
    <m/>
    <m/>
    <n v="350"/>
    <m/>
    <m/>
    <m/>
    <m/>
    <m/>
    <m/>
    <m/>
    <m/>
    <m/>
    <m/>
    <m/>
    <m/>
    <m/>
    <m/>
    <m/>
    <n v="35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0"/>
    <n v="0"/>
    <n v="0"/>
    <n v="0"/>
    <n v="0"/>
    <n v="0"/>
    <n v="0"/>
    <n v="0"/>
    <n v="0"/>
    <n v="0"/>
    <n v="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8"/>
  </r>
  <r>
    <n v="33060878"/>
    <x v="9"/>
    <x v="76"/>
    <s v="CE PROFESSORA MARINA BENTO"/>
    <e v="#N/A"/>
    <s v="01.209.599/0001-30"/>
    <s v="0933 - 0000048046"/>
    <n v="8"/>
    <m/>
    <m/>
    <m/>
    <m/>
    <m/>
    <m/>
    <m/>
    <m/>
    <m/>
    <m/>
    <m/>
    <m/>
    <m/>
    <n v="422"/>
    <m/>
    <m/>
    <m/>
    <m/>
    <m/>
    <m/>
    <n v="422"/>
    <n v="483.2"/>
    <n v="483.2"/>
    <n v="483.2"/>
    <n v="483.2"/>
    <n v="483.2"/>
    <n v="483.2"/>
    <n v="483.2"/>
    <n v="483.2"/>
    <n v="483.2"/>
    <n v="483.2"/>
    <n v="483.2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4.000000000007"/>
    <n v="6897.6"/>
    <n v="6897.6"/>
    <n v="6897.6"/>
    <n v="6897.6"/>
    <n v="6897.6"/>
    <n v="6897.6"/>
    <n v="6897.6"/>
    <n v="6897.6"/>
    <n v="6897.6"/>
    <n v="6897.6"/>
    <n v="68976"/>
  </r>
  <r>
    <n v="33061084"/>
    <x v="8"/>
    <x v="88"/>
    <s v="CIEP 364 NELSON RAMOS"/>
    <e v="#N/A"/>
    <s v="00.786.591/0001-74"/>
    <s v="2133 - 0000218260"/>
    <n v="8"/>
    <m/>
    <m/>
    <m/>
    <m/>
    <n v="384"/>
    <m/>
    <m/>
    <m/>
    <m/>
    <m/>
    <m/>
    <m/>
    <m/>
    <n v="235"/>
    <m/>
    <m/>
    <m/>
    <m/>
    <m/>
    <m/>
    <n v="61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3572"/>
    <n v="3572"/>
    <n v="3572"/>
    <n v="3572"/>
    <n v="3572"/>
    <n v="3572"/>
    <n v="3572"/>
    <n v="3572"/>
    <n v="3572"/>
    <n v="3572"/>
    <n v="35720"/>
    <n v="9892"/>
    <n v="9892"/>
    <n v="9892"/>
    <n v="9892"/>
    <n v="9892"/>
    <n v="9892"/>
    <n v="9892"/>
    <n v="9892"/>
    <n v="9892"/>
    <n v="9892"/>
    <n v="98920"/>
  </r>
  <r>
    <n v="33061106"/>
    <x v="8"/>
    <x v="88"/>
    <s v="CIEP 111 GELSON FREITAS"/>
    <e v="#N/A"/>
    <s v="00.780.936/0001-82"/>
    <s v="2133 - 0000218383"/>
    <n v="23"/>
    <m/>
    <m/>
    <m/>
    <m/>
    <n v="342"/>
    <m/>
    <m/>
    <m/>
    <m/>
    <m/>
    <m/>
    <m/>
    <m/>
    <n v="427"/>
    <m/>
    <n v="44"/>
    <n v="119"/>
    <m/>
    <m/>
    <m/>
    <n v="932"/>
    <n v="6587.6"/>
    <n v="6587.6"/>
    <n v="6587.6"/>
    <n v="6587.6"/>
    <n v="6587.6"/>
    <n v="6587.6"/>
    <n v="6587.6"/>
    <n v="6587.6"/>
    <n v="6587.6"/>
    <n v="6587.6"/>
    <n v="6587.6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1.99999999999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8"/>
  </r>
  <r>
    <n v="33061122"/>
    <x v="8"/>
    <x v="88"/>
    <s v="CIEP 100 SAO FRANCISCO DE ASSIS BRASIL FRANCA"/>
    <e v="#N/A"/>
    <s v="01.105.061/0001-86"/>
    <s v="2079 - 0000424919"/>
    <n v="7"/>
    <m/>
    <m/>
    <m/>
    <m/>
    <m/>
    <m/>
    <m/>
    <m/>
    <m/>
    <m/>
    <m/>
    <m/>
    <m/>
    <n v="90"/>
    <m/>
    <n v="55"/>
    <m/>
    <m/>
    <m/>
    <m/>
    <n v="145"/>
    <n v="422.8"/>
    <n v="422.8"/>
    <n v="422.8"/>
    <n v="422.8"/>
    <n v="422.8"/>
    <n v="422.8"/>
    <n v="422.8"/>
    <n v="422.8"/>
    <n v="422.8"/>
    <n v="422.8"/>
    <n v="422.8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0.000000000007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8.000000000022"/>
  </r>
  <r>
    <n v="33061149"/>
    <x v="8"/>
    <x v="88"/>
    <s v="CE BRASIL"/>
    <e v="#N/A"/>
    <s v="00.781.579/0001-77"/>
    <s v="2133 - 0000218707"/>
    <n v="15"/>
    <m/>
    <m/>
    <m/>
    <m/>
    <m/>
    <m/>
    <m/>
    <m/>
    <m/>
    <m/>
    <m/>
    <m/>
    <m/>
    <n v="687"/>
    <m/>
    <m/>
    <n v="180"/>
    <m/>
    <m/>
    <m/>
    <n v="867"/>
    <n v="906"/>
    <n v="906"/>
    <n v="906"/>
    <n v="906"/>
    <n v="906"/>
    <n v="906"/>
    <n v="906"/>
    <n v="906"/>
    <n v="906"/>
    <n v="906"/>
    <n v="906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3.99999999997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3.99999999997"/>
  </r>
  <r>
    <n v="33061165"/>
    <x v="8"/>
    <x v="88"/>
    <s v="CE DOM PEDRO I"/>
    <e v="#N/A"/>
    <s v="00.775.826/0001-22"/>
    <s v="2133 - 0000218405"/>
    <n v="49"/>
    <m/>
    <m/>
    <m/>
    <m/>
    <n v="740"/>
    <m/>
    <m/>
    <m/>
    <m/>
    <m/>
    <m/>
    <m/>
    <m/>
    <n v="681"/>
    <m/>
    <n v="51"/>
    <n v="192"/>
    <m/>
    <m/>
    <m/>
    <n v="1664"/>
    <n v="14207.6"/>
    <n v="14207.6"/>
    <n v="14207.6"/>
    <n v="14207.6"/>
    <n v="14207.6"/>
    <n v="14207.6"/>
    <n v="14207.6"/>
    <n v="14207.6"/>
    <n v="14207.6"/>
    <n v="14207.6"/>
    <n v="14207.6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6.00000000003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2.00000000006"/>
  </r>
  <r>
    <n v="33061173"/>
    <x v="8"/>
    <x v="88"/>
    <s v="CE PIERRE PLANCHER"/>
    <e v="#N/A"/>
    <s v="00.775.258/0001-60"/>
    <s v="2133 - 0000218332"/>
    <n v="18"/>
    <m/>
    <m/>
    <m/>
    <m/>
    <n v="510"/>
    <m/>
    <m/>
    <m/>
    <m/>
    <m/>
    <m/>
    <m/>
    <m/>
    <n v="653"/>
    <m/>
    <m/>
    <m/>
    <m/>
    <m/>
    <m/>
    <n v="1163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9925.6"/>
    <n v="9925.6"/>
    <n v="9925.6"/>
    <n v="9925.6"/>
    <n v="9925.6"/>
    <n v="9925.6"/>
    <n v="9925.6"/>
    <n v="9925.6"/>
    <n v="9925.6"/>
    <n v="9925.6"/>
    <n v="99256.000000000015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8"/>
  </r>
  <r>
    <n v="33061181"/>
    <x v="8"/>
    <x v="88"/>
    <s v="CE PRESIDENTE CASTELO BRANCO"/>
    <e v="#N/A"/>
    <s v="00.785.929/0001-73"/>
    <s v="2133 - 0000246646"/>
    <n v="4"/>
    <m/>
    <m/>
    <m/>
    <m/>
    <m/>
    <m/>
    <m/>
    <m/>
    <m/>
    <m/>
    <m/>
    <m/>
    <m/>
    <m/>
    <m/>
    <n v="285"/>
    <m/>
    <m/>
    <m/>
    <n v="297"/>
    <n v="582"/>
    <n v="241.6"/>
    <n v="241.6"/>
    <n v="241.6"/>
    <n v="241.6"/>
    <n v="241.6"/>
    <n v="241.6"/>
    <n v="241.6"/>
    <n v="241.6"/>
    <n v="241.6"/>
    <n v="241.6"/>
    <n v="241.6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3.99999999997"/>
    <n v="17296"/>
    <n v="17296"/>
    <n v="17296"/>
    <n v="17296"/>
    <n v="17296"/>
    <n v="17296"/>
    <n v="17296"/>
    <n v="17296"/>
    <n v="17296"/>
    <n v="17296"/>
    <n v="172960"/>
  </r>
  <r>
    <n v="33061203"/>
    <x v="8"/>
    <x v="88"/>
    <s v="CE VILA BELA"/>
    <e v="#N/A"/>
    <s v="00.775.822/0001-44"/>
    <s v="2133 - 0000218308"/>
    <n v="20"/>
    <m/>
    <m/>
    <m/>
    <m/>
    <n v="436"/>
    <m/>
    <m/>
    <m/>
    <m/>
    <m/>
    <m/>
    <m/>
    <m/>
    <n v="705"/>
    <m/>
    <m/>
    <n v="145"/>
    <m/>
    <m/>
    <m/>
    <n v="1286"/>
    <n v="7835.2"/>
    <n v="7835.2"/>
    <n v="7835.2"/>
    <n v="7835.2"/>
    <n v="7835.2"/>
    <n v="7835.2"/>
    <n v="7835.2"/>
    <n v="7835.2"/>
    <n v="7835.2"/>
    <n v="7835.2"/>
    <n v="7835.2"/>
    <n v="12920"/>
    <n v="12920"/>
    <n v="12920"/>
    <n v="12920"/>
    <n v="12920"/>
    <n v="12920"/>
    <n v="12920"/>
    <n v="12920"/>
    <n v="12920"/>
    <n v="12920"/>
    <n v="129200"/>
    <n v="20755.2"/>
    <n v="20755.2"/>
    <n v="20755.2"/>
    <n v="20755.2"/>
    <n v="20755.2"/>
    <n v="20755.2"/>
    <n v="20755.2"/>
    <n v="20755.2"/>
    <n v="20755.2"/>
    <n v="20755.2"/>
    <n v="207552.00000000003"/>
  </r>
  <r>
    <n v="33061246"/>
    <x v="8"/>
    <x v="88"/>
    <s v="CE ANA NERI"/>
    <e v="#N/A"/>
    <s v="00.792.837/0001-10"/>
    <s v="2133 - 0000218324"/>
    <n v="5"/>
    <m/>
    <m/>
    <m/>
    <m/>
    <n v="228"/>
    <m/>
    <m/>
    <m/>
    <m/>
    <m/>
    <m/>
    <m/>
    <m/>
    <n v="205"/>
    <m/>
    <n v="8"/>
    <n v="136"/>
    <m/>
    <m/>
    <m/>
    <n v="577"/>
    <n v="3767.6"/>
    <n v="3767.6"/>
    <n v="3767.6"/>
    <n v="3767.6"/>
    <n v="3767.6"/>
    <n v="3767.6"/>
    <n v="3767.6"/>
    <n v="3767.6"/>
    <n v="3767.6"/>
    <n v="3767.6"/>
    <n v="3767.6"/>
    <n v="5535.2"/>
    <n v="5535.2"/>
    <n v="5535.2"/>
    <n v="5535.2"/>
    <n v="5535.2"/>
    <n v="5535.2"/>
    <n v="5535.2"/>
    <n v="5535.2"/>
    <n v="5535.2"/>
    <n v="5535.2"/>
    <n v="55351.999999999985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8.000000000015"/>
  </r>
  <r>
    <n v="33061742"/>
    <x v="9"/>
    <x v="89"/>
    <s v="CE PREFEITO LUIZ GUIMARAES"/>
    <e v="#N/A"/>
    <s v="00.771.647/0001-17"/>
    <s v="1174 - 0000050407"/>
    <n v="44"/>
    <m/>
    <m/>
    <m/>
    <m/>
    <n v="945"/>
    <m/>
    <m/>
    <m/>
    <m/>
    <m/>
    <m/>
    <m/>
    <m/>
    <n v="746"/>
    <m/>
    <n v="24"/>
    <n v="156"/>
    <m/>
    <m/>
    <m/>
    <n v="1871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3.99999999997"/>
    <n v="31788"/>
    <n v="31788"/>
    <n v="31788"/>
    <n v="31788"/>
    <n v="31788"/>
    <n v="31788"/>
    <n v="31788"/>
    <n v="31788"/>
    <n v="31788"/>
    <n v="31788"/>
    <n v="317880"/>
  </r>
  <r>
    <n v="33061750"/>
    <x v="9"/>
    <x v="89"/>
    <s v="CE SAO CRISTOVAO"/>
    <e v="#N/A"/>
    <s v="00.739.159/0001-22"/>
    <s v="1174 - 0000050202"/>
    <n v="27"/>
    <m/>
    <m/>
    <m/>
    <m/>
    <n v="162"/>
    <m/>
    <m/>
    <m/>
    <m/>
    <m/>
    <m/>
    <m/>
    <m/>
    <n v="930"/>
    <m/>
    <m/>
    <m/>
    <m/>
    <m/>
    <m/>
    <n v="1092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14136"/>
    <n v="14136"/>
    <n v="14136"/>
    <n v="14136"/>
    <n v="14136"/>
    <n v="14136"/>
    <n v="14136"/>
    <n v="14136"/>
    <n v="14136"/>
    <n v="14136"/>
    <n v="141360"/>
    <n v="18229.2"/>
    <n v="18229.2"/>
    <n v="18229.2"/>
    <n v="18229.2"/>
    <n v="18229.2"/>
    <n v="18229.2"/>
    <n v="18229.2"/>
    <n v="18229.2"/>
    <n v="18229.2"/>
    <n v="18229.2"/>
    <n v="182292.00000000003"/>
  </r>
  <r>
    <n v="33061769"/>
    <x v="9"/>
    <x v="76"/>
    <s v="CE SAO FRANCISCO DE PAULA"/>
    <e v="#N/A"/>
    <s v="01.123.914/0001-02"/>
    <s v="2163 - 0000024902"/>
    <n v="3"/>
    <m/>
    <m/>
    <m/>
    <m/>
    <n v="488"/>
    <m/>
    <m/>
    <m/>
    <m/>
    <m/>
    <m/>
    <m/>
    <m/>
    <n v="344"/>
    <m/>
    <n v="76"/>
    <m/>
    <m/>
    <m/>
    <m/>
    <n v="908"/>
    <n v="7598.8"/>
    <n v="7598.8"/>
    <n v="7598.8"/>
    <n v="7598.8"/>
    <n v="7598.8"/>
    <n v="7598.8"/>
    <n v="7598.8"/>
    <n v="7598.8"/>
    <n v="7598.8"/>
    <n v="7598.8"/>
    <n v="7598.8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8.000000000015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6.00000000003"/>
  </r>
  <r>
    <n v="33061866"/>
    <x v="9"/>
    <x v="89"/>
    <s v="CE DOM JOAO VI"/>
    <e v="#N/A"/>
    <s v="00.792.835/0001-21"/>
    <s v="2089 - 0000397598"/>
    <n v="15"/>
    <m/>
    <m/>
    <m/>
    <m/>
    <m/>
    <m/>
    <m/>
    <m/>
    <m/>
    <m/>
    <m/>
    <m/>
    <m/>
    <n v="1013"/>
    <m/>
    <m/>
    <m/>
    <m/>
    <m/>
    <m/>
    <n v="1013"/>
    <n v="906"/>
    <n v="906"/>
    <n v="906"/>
    <n v="906"/>
    <n v="906"/>
    <n v="906"/>
    <n v="906"/>
    <n v="906"/>
    <n v="906"/>
    <n v="906"/>
    <n v="906"/>
    <n v="15397.6"/>
    <n v="15397.6"/>
    <n v="15397.6"/>
    <n v="15397.6"/>
    <n v="15397.6"/>
    <n v="15397.6"/>
    <n v="15397.6"/>
    <n v="15397.6"/>
    <n v="15397.6"/>
    <n v="15397.6"/>
    <n v="153976.00000000003"/>
    <n v="16303.6"/>
    <n v="16303.6"/>
    <n v="16303.6"/>
    <n v="16303.6"/>
    <n v="16303.6"/>
    <n v="16303.6"/>
    <n v="16303.6"/>
    <n v="16303.6"/>
    <n v="16303.6"/>
    <n v="16303.6"/>
    <n v="163036.00000000003"/>
  </r>
  <r>
    <n v="33061874"/>
    <x v="9"/>
    <x v="89"/>
    <s v="CE DOM BOSCO"/>
    <e v="#N/A"/>
    <s v="01.082.603/0001-42"/>
    <s v="2089 - 0000397512"/>
    <n v="26"/>
    <m/>
    <m/>
    <m/>
    <m/>
    <n v="257"/>
    <m/>
    <m/>
    <m/>
    <m/>
    <m/>
    <m/>
    <m/>
    <m/>
    <m/>
    <m/>
    <n v="157"/>
    <m/>
    <m/>
    <m/>
    <m/>
    <n v="414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0.000000000015"/>
    <n v="12384.8"/>
    <n v="12384.8"/>
    <n v="12384.8"/>
    <n v="12384.8"/>
    <n v="12384.8"/>
    <n v="12384.8"/>
    <n v="12384.8"/>
    <n v="12384.8"/>
    <n v="12384.8"/>
    <n v="12384.8"/>
    <n v="123848.00000000001"/>
  </r>
  <r>
    <n v="33061890"/>
    <x v="9"/>
    <x v="76"/>
    <s v="EE HUMBERTO DE CAMPOS"/>
    <e v="#N/A"/>
    <s v="00.811.980/0001-02"/>
    <s v="3402 - 0000526584"/>
    <n v="15"/>
    <m/>
    <m/>
    <m/>
    <m/>
    <n v="428"/>
    <m/>
    <m/>
    <n v="119"/>
    <m/>
    <m/>
    <m/>
    <m/>
    <m/>
    <m/>
    <m/>
    <m/>
    <m/>
    <m/>
    <m/>
    <m/>
    <n v="547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0"/>
    <n v="0"/>
    <n v="0"/>
    <n v="0"/>
    <n v="0"/>
    <n v="0"/>
    <n v="0"/>
    <n v="0"/>
    <n v="0"/>
    <n v="0"/>
    <n v="0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4"/>
  </r>
  <r>
    <n v="33061920"/>
    <x v="9"/>
    <x v="89"/>
    <s v="CE RAYMUNDO CORREA"/>
    <e v="#N/A"/>
    <s v="00.771.649/0001-06"/>
    <s v="2089 - 0006018297"/>
    <n v="5"/>
    <m/>
    <m/>
    <m/>
    <m/>
    <m/>
    <m/>
    <m/>
    <m/>
    <m/>
    <m/>
    <m/>
    <m/>
    <m/>
    <n v="644"/>
    <m/>
    <m/>
    <m/>
    <m/>
    <m/>
    <m/>
    <n v="644"/>
    <n v="302"/>
    <n v="302"/>
    <n v="302"/>
    <n v="302"/>
    <n v="302"/>
    <n v="302"/>
    <n v="302"/>
    <n v="302"/>
    <n v="302"/>
    <n v="302"/>
    <n v="302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8.000000000015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8.00000000001"/>
  </r>
  <r>
    <n v="33061939"/>
    <x v="9"/>
    <x v="89"/>
    <s v="CE SAO JOAO"/>
    <e v="#N/A"/>
    <s v="01.434.874/0001-10"/>
    <s v="1174 - 0000030732"/>
    <n v="12"/>
    <m/>
    <m/>
    <m/>
    <m/>
    <m/>
    <m/>
    <m/>
    <m/>
    <m/>
    <m/>
    <m/>
    <m/>
    <m/>
    <n v="410"/>
    <m/>
    <n v="178"/>
    <m/>
    <m/>
    <m/>
    <m/>
    <n v="58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064"/>
    <n v="14064"/>
    <n v="14064"/>
    <n v="14064"/>
    <n v="14064"/>
    <n v="14064"/>
    <n v="14064"/>
    <n v="14064"/>
    <n v="14064"/>
    <n v="14064"/>
    <n v="140640"/>
    <n v="14788.8"/>
    <n v="14788.8"/>
    <n v="14788.8"/>
    <n v="14788.8"/>
    <n v="14788.8"/>
    <n v="14788.8"/>
    <n v="14788.8"/>
    <n v="14788.8"/>
    <n v="14788.8"/>
    <n v="14788.8"/>
    <n v="147888"/>
  </r>
  <r>
    <n v="33062250"/>
    <x v="7"/>
    <x v="90"/>
    <s v="CE ALDEBARA"/>
    <e v="#N/A"/>
    <s v="12.138.019/0001-88"/>
    <s v="1700 - 0000725625"/>
    <n v="6"/>
    <m/>
    <m/>
    <m/>
    <m/>
    <m/>
    <m/>
    <m/>
    <m/>
    <m/>
    <m/>
    <m/>
    <m/>
    <m/>
    <n v="299"/>
    <m/>
    <m/>
    <n v="96"/>
    <m/>
    <m/>
    <m/>
    <n v="3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0.000000000007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4.000000000007"/>
  </r>
  <r>
    <n v="33062277"/>
    <x v="12"/>
    <x v="90"/>
    <s v="CE CUBA"/>
    <e v="#N/A"/>
    <s v="01.120.330/0001-83"/>
    <s v="3184 - 0001136410"/>
    <n v="1"/>
    <m/>
    <m/>
    <m/>
    <m/>
    <m/>
    <m/>
    <m/>
    <m/>
    <m/>
    <m/>
    <m/>
    <m/>
    <m/>
    <n v="188"/>
    <m/>
    <m/>
    <m/>
    <m/>
    <m/>
    <m/>
    <n v="188"/>
    <n v="60.4"/>
    <n v="60.4"/>
    <n v="60.4"/>
    <n v="60.4"/>
    <n v="60.4"/>
    <n v="60.4"/>
    <n v="60.4"/>
    <n v="60.4"/>
    <n v="60.4"/>
    <n v="60.4"/>
    <n v="60.4"/>
    <n v="2857.6"/>
    <n v="2857.6"/>
    <n v="2857.6"/>
    <n v="2857.6"/>
    <n v="2857.6"/>
    <n v="2857.6"/>
    <n v="2857.6"/>
    <n v="2857.6"/>
    <n v="2857.6"/>
    <n v="2857.6"/>
    <n v="28575.999999999993"/>
    <n v="2918"/>
    <n v="2918"/>
    <n v="2918"/>
    <n v="2918"/>
    <n v="2918"/>
    <n v="2918"/>
    <n v="2918"/>
    <n v="2918"/>
    <n v="2918"/>
    <n v="2918"/>
    <n v="29180"/>
  </r>
  <r>
    <n v="33062293"/>
    <x v="7"/>
    <x v="90"/>
    <s v="CE CHARLES DICKENS"/>
    <e v="#N/A"/>
    <s v="02.794.398/0001-00"/>
    <s v="2751 - 0000299200"/>
    <n v="2"/>
    <m/>
    <m/>
    <m/>
    <m/>
    <m/>
    <m/>
    <m/>
    <m/>
    <m/>
    <m/>
    <m/>
    <m/>
    <m/>
    <m/>
    <m/>
    <m/>
    <n v="177"/>
    <m/>
    <m/>
    <m/>
    <n v="177"/>
    <n v="120.8"/>
    <n v="120.8"/>
    <n v="120.8"/>
    <n v="120.8"/>
    <n v="120.8"/>
    <n v="120.8"/>
    <n v="120.8"/>
    <n v="120.8"/>
    <n v="120.8"/>
    <n v="120.8"/>
    <n v="120.8"/>
    <n v="2690.4"/>
    <n v="2690.4"/>
    <n v="2690.4"/>
    <n v="2690.4"/>
    <n v="2690.4"/>
    <n v="2690.4"/>
    <n v="2690.4"/>
    <n v="2690.4"/>
    <n v="2690.4"/>
    <n v="2690.4"/>
    <n v="26904.000000000004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2.000000000004"/>
  </r>
  <r>
    <n v="33062374"/>
    <x v="13"/>
    <x v="90"/>
    <s v="CE REVERENDO HUGH CLARENCE TUCKER"/>
    <e v="#N/A"/>
    <s v="02.253.652/0001-63"/>
    <s v="6017 - 0000000787"/>
    <n v="11"/>
    <m/>
    <m/>
    <m/>
    <m/>
    <m/>
    <m/>
    <m/>
    <m/>
    <m/>
    <m/>
    <m/>
    <m/>
    <m/>
    <n v="466"/>
    <m/>
    <m/>
    <m/>
    <m/>
    <m/>
    <m/>
    <n v="466"/>
    <n v="664.4"/>
    <n v="664.4"/>
    <n v="664.4"/>
    <n v="664.4"/>
    <n v="664.4"/>
    <n v="664.4"/>
    <n v="664.4"/>
    <n v="664.4"/>
    <n v="664.4"/>
    <n v="664.4"/>
    <n v="664.4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1.999999999985"/>
    <n v="7747.6"/>
    <n v="7747.6"/>
    <n v="7747.6"/>
    <n v="7747.6"/>
    <n v="7747.6"/>
    <n v="7747.6"/>
    <n v="7747.6"/>
    <n v="7747.6"/>
    <n v="7747.6"/>
    <n v="7747.6"/>
    <n v="77476"/>
  </r>
  <r>
    <n v="33062668"/>
    <x v="13"/>
    <x v="90"/>
    <s v="CE JULIA KUBITSCHEK"/>
    <e v="#N/A"/>
    <s v="29.505.393/0001-77"/>
    <s v="6746 - 0000001295"/>
    <n v="8"/>
    <m/>
    <m/>
    <m/>
    <m/>
    <m/>
    <m/>
    <m/>
    <m/>
    <m/>
    <m/>
    <m/>
    <m/>
    <m/>
    <n v="107"/>
    <m/>
    <n v="632"/>
    <n v="146"/>
    <m/>
    <m/>
    <m/>
    <n v="885"/>
    <n v="483.2"/>
    <n v="483.2"/>
    <n v="483.2"/>
    <n v="483.2"/>
    <n v="483.2"/>
    <n v="483.2"/>
    <n v="483.2"/>
    <n v="483.2"/>
    <n v="483.2"/>
    <n v="483.2"/>
    <n v="483.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6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7.99999999994"/>
  </r>
  <r>
    <n v="33062676"/>
    <x v="13"/>
    <x v="90"/>
    <s v="CE SOUZA AGUIAR"/>
    <e v="#N/A"/>
    <s v="01.041.668/0001-40"/>
    <s v="1791 - 0000433004"/>
    <n v="13"/>
    <m/>
    <m/>
    <m/>
    <m/>
    <m/>
    <m/>
    <m/>
    <m/>
    <m/>
    <m/>
    <m/>
    <m/>
    <m/>
    <n v="836"/>
    <m/>
    <m/>
    <m/>
    <m/>
    <m/>
    <m/>
    <n v="83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2707.2"/>
    <n v="12707.2"/>
    <n v="12707.2"/>
    <n v="12707.2"/>
    <n v="12707.2"/>
    <n v="12707.2"/>
    <n v="12707.2"/>
    <n v="12707.2"/>
    <n v="12707.2"/>
    <n v="12707.2"/>
    <n v="127071.99999999999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3.99999999997"/>
  </r>
  <r>
    <n v="33062919"/>
    <x v="13"/>
    <x v="90"/>
    <s v="CE PAULO DE FRONTIN"/>
    <e v="#N/A"/>
    <s v="01.162.997/0001-49"/>
    <s v="0827 - 0000080640"/>
    <n v="27"/>
    <m/>
    <m/>
    <m/>
    <m/>
    <m/>
    <m/>
    <m/>
    <m/>
    <m/>
    <m/>
    <m/>
    <m/>
    <m/>
    <n v="1374"/>
    <m/>
    <m/>
    <n v="146"/>
    <m/>
    <m/>
    <m/>
    <n v="1520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104"/>
    <n v="23104"/>
    <n v="23104"/>
    <n v="23104"/>
    <n v="23104"/>
    <n v="23104"/>
    <n v="23104"/>
    <n v="23104"/>
    <n v="23104"/>
    <n v="23104"/>
    <n v="231040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7.99999999994"/>
  </r>
  <r>
    <n v="33062927"/>
    <x v="13"/>
    <x v="90"/>
    <s v="CE TOMAS ANTONIO GONZAGA"/>
    <e v="#N/A"/>
    <s v="30.273.767/0001-55"/>
    <s v="3835 - 0000001678"/>
    <n v="0"/>
    <m/>
    <m/>
    <m/>
    <m/>
    <m/>
    <m/>
    <m/>
    <m/>
    <m/>
    <m/>
    <m/>
    <m/>
    <m/>
    <n v="114"/>
    <m/>
    <m/>
    <n v="124"/>
    <m/>
    <m/>
    <m/>
    <n v="238"/>
    <n v="0"/>
    <n v="0"/>
    <n v="0"/>
    <n v="0"/>
    <n v="0"/>
    <n v="0"/>
    <n v="0"/>
    <n v="0"/>
    <n v="0"/>
    <n v="0"/>
    <n v="0"/>
    <n v="3617.6"/>
    <n v="3617.6"/>
    <n v="3617.6"/>
    <n v="3617.6"/>
    <n v="3617.6"/>
    <n v="3617.6"/>
    <n v="3617.6"/>
    <n v="3617.6"/>
    <n v="3617.6"/>
    <n v="3617.6"/>
    <n v="36175.999999999993"/>
    <n v="3617.6"/>
    <n v="3617.6"/>
    <n v="3617.6"/>
    <n v="3617.6"/>
    <n v="3617.6"/>
    <n v="3617.6"/>
    <n v="3617.6"/>
    <n v="3617.6"/>
    <n v="3617.6"/>
    <n v="3617.6"/>
    <n v="36175.999999999993"/>
  </r>
  <r>
    <n v="33063044"/>
    <x v="14"/>
    <x v="90"/>
    <s v="CE MARIO QUINTANA"/>
    <e v="#N/A"/>
    <s v="02.786.248/0001-55"/>
    <s v="2049 - 0000068861"/>
    <n v="0"/>
    <m/>
    <m/>
    <m/>
    <m/>
    <m/>
    <m/>
    <m/>
    <n v="55"/>
    <n v="268"/>
    <m/>
    <m/>
    <m/>
    <m/>
    <m/>
    <m/>
    <m/>
    <m/>
    <n v="96"/>
    <m/>
    <m/>
    <n v="419"/>
    <n v="1650.72"/>
    <n v="1650.72"/>
    <n v="1650.72"/>
    <n v="1650.72"/>
    <n v="1650.72"/>
    <n v="1650.72"/>
    <n v="1650.72"/>
    <n v="1650.72"/>
    <n v="1650.72"/>
    <n v="1650.72"/>
    <n v="1650.72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8.400000000001"/>
    <n v="1942.56"/>
    <n v="1942.56"/>
    <n v="1942.56"/>
    <n v="1942.56"/>
    <n v="1942.56"/>
    <n v="1942.56"/>
    <n v="1942.56"/>
    <n v="1942.56"/>
    <n v="1942.56"/>
    <n v="1942.56"/>
    <n v="19425.599999999999"/>
  </r>
  <r>
    <n v="33063052"/>
    <x v="13"/>
    <x v="90"/>
    <s v="CE MEM DE SA"/>
    <e v="#N/A"/>
    <s v="04.856.105/0001-06"/>
    <s v="3835 - 0000001554"/>
    <n v="0"/>
    <m/>
    <m/>
    <m/>
    <m/>
    <m/>
    <m/>
    <m/>
    <m/>
    <m/>
    <m/>
    <m/>
    <m/>
    <m/>
    <n v="69"/>
    <m/>
    <m/>
    <m/>
    <m/>
    <m/>
    <m/>
    <n v="69"/>
    <n v="0"/>
    <n v="0"/>
    <n v="0"/>
    <n v="0"/>
    <n v="0"/>
    <n v="0"/>
    <n v="0"/>
    <n v="0"/>
    <n v="0"/>
    <n v="0"/>
    <n v="0"/>
    <n v="1048.8"/>
    <n v="1048.8"/>
    <n v="1048.8"/>
    <n v="1048.8"/>
    <n v="1048.8"/>
    <n v="1048.8"/>
    <n v="1048.8"/>
    <n v="1048.8"/>
    <n v="1048.8"/>
    <n v="1048.8"/>
    <n v="10487.999999999998"/>
    <n v="1048.8"/>
    <n v="1048.8"/>
    <n v="1048.8"/>
    <n v="1048.8"/>
    <n v="1048.8"/>
    <n v="1048.8"/>
    <n v="1048.8"/>
    <n v="1048.8"/>
    <n v="1048.8"/>
    <n v="1048.8"/>
    <n v="10487.999999999998"/>
  </r>
  <r>
    <n v="33063060"/>
    <x v="14"/>
    <x v="90"/>
    <s v="CE RUBEM BRAGA"/>
    <e v="#N/A"/>
    <s v="02.898.172/0001-50"/>
    <s v="1453 - 2068923"/>
    <n v="1"/>
    <m/>
    <m/>
    <m/>
    <m/>
    <m/>
    <m/>
    <m/>
    <n v="100"/>
    <m/>
    <m/>
    <m/>
    <m/>
    <m/>
    <m/>
    <m/>
    <m/>
    <n v="32"/>
    <m/>
    <m/>
    <m/>
    <n v="132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486.4"/>
    <n v="486.4"/>
    <n v="486.4"/>
    <n v="486.4"/>
    <n v="486.4"/>
    <n v="486.4"/>
    <n v="486.4"/>
    <n v="486.4"/>
    <n v="486.4"/>
    <n v="486.4"/>
    <n v="4864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7.999999999996"/>
  </r>
  <r>
    <n v="33063389"/>
    <x v="13"/>
    <x v="90"/>
    <s v="CE CHICO ANYSIO"/>
    <e v="#N/A"/>
    <s v="02.481.527/0001-00"/>
    <s v="1745 - 0005508002"/>
    <n v="17"/>
    <m/>
    <m/>
    <m/>
    <m/>
    <m/>
    <m/>
    <m/>
    <m/>
    <m/>
    <m/>
    <m/>
    <m/>
    <m/>
    <m/>
    <m/>
    <n v="313"/>
    <m/>
    <m/>
    <m/>
    <m/>
    <n v="31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772"/>
    <n v="13772"/>
    <n v="13772"/>
    <n v="13772"/>
    <n v="13772"/>
    <n v="13772"/>
    <n v="13772"/>
    <n v="13772"/>
    <n v="13772"/>
    <n v="13772"/>
    <n v="137720"/>
    <n v="14798.8"/>
    <n v="14798.8"/>
    <n v="14798.8"/>
    <n v="14798.8"/>
    <n v="14798.8"/>
    <n v="14798.8"/>
    <n v="14798.8"/>
    <n v="14798.8"/>
    <n v="14798.8"/>
    <n v="14798.8"/>
    <n v="147988"/>
  </r>
  <r>
    <n v="33063397"/>
    <x v="13"/>
    <x v="90"/>
    <s v="CE AMARO CAVALCANTI"/>
    <e v="#N/A"/>
    <s v="30.020.622/0001-42"/>
    <s v="2789 - 0000189014"/>
    <n v="26"/>
    <m/>
    <m/>
    <m/>
    <m/>
    <m/>
    <m/>
    <m/>
    <m/>
    <m/>
    <m/>
    <m/>
    <m/>
    <m/>
    <n v="1687"/>
    <m/>
    <n v="7"/>
    <n v="149"/>
    <m/>
    <m/>
    <m/>
    <n v="1843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2.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6"/>
  </r>
  <r>
    <n v="33063400"/>
    <x v="13"/>
    <x v="90"/>
    <s v="CE MEXICO"/>
    <e v="#N/A"/>
    <s v="30.022.164/0001-80"/>
    <s v="6570 - 0000006610"/>
    <n v="2"/>
    <m/>
    <m/>
    <m/>
    <m/>
    <m/>
    <m/>
    <m/>
    <m/>
    <m/>
    <m/>
    <m/>
    <m/>
    <m/>
    <m/>
    <m/>
    <m/>
    <n v="67"/>
    <m/>
    <m/>
    <m/>
    <n v="67"/>
    <n v="120.8"/>
    <n v="120.8"/>
    <n v="120.8"/>
    <n v="120.8"/>
    <n v="120.8"/>
    <n v="120.8"/>
    <n v="120.8"/>
    <n v="120.8"/>
    <n v="120.8"/>
    <n v="120.8"/>
    <n v="120.8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1139.2"/>
    <n v="1139.2"/>
    <n v="1139.2"/>
    <n v="1139.2"/>
    <n v="1139.2"/>
    <n v="1139.2"/>
    <n v="1139.2"/>
    <n v="1139.2"/>
    <n v="1139.2"/>
    <n v="1139.2"/>
    <n v="11392.000000000002"/>
  </r>
  <r>
    <n v="33063877"/>
    <x v="13"/>
    <x v="90"/>
    <s v="CE DEODORO"/>
    <e v="#N/A"/>
    <s v="11.910.671/0001-06"/>
    <s v="2545 - 0000126802"/>
    <n v="4"/>
    <m/>
    <m/>
    <m/>
    <m/>
    <m/>
    <m/>
    <m/>
    <m/>
    <m/>
    <m/>
    <m/>
    <m/>
    <m/>
    <n v="70"/>
    <m/>
    <m/>
    <n v="78"/>
    <m/>
    <m/>
    <m/>
    <n v="148"/>
    <n v="241.6"/>
    <n v="241.6"/>
    <n v="241.6"/>
    <n v="241.6"/>
    <n v="241.6"/>
    <n v="241.6"/>
    <n v="241.6"/>
    <n v="241.6"/>
    <n v="241.6"/>
    <n v="241.6"/>
    <n v="241.6"/>
    <n v="2249.6"/>
    <n v="2249.6"/>
    <n v="2249.6"/>
    <n v="2249.6"/>
    <n v="2249.6"/>
    <n v="2249.6"/>
    <n v="2249.6"/>
    <n v="2249.6"/>
    <n v="2249.6"/>
    <n v="2249.6"/>
    <n v="22495.999999999996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2.000000000004"/>
  </r>
  <r>
    <n v="33063907"/>
    <x v="12"/>
    <x v="90"/>
    <s v="CE PROFESSOR JOAO BORGES DE MORAES"/>
    <e v="#N/A"/>
    <s v="32.128.344/0001-77"/>
    <s v="1240 - 402710"/>
    <n v="5"/>
    <m/>
    <m/>
    <m/>
    <m/>
    <m/>
    <m/>
    <m/>
    <m/>
    <m/>
    <m/>
    <m/>
    <m/>
    <m/>
    <m/>
    <m/>
    <n v="309"/>
    <m/>
    <m/>
    <m/>
    <m/>
    <n v="309"/>
    <n v="302"/>
    <n v="302"/>
    <n v="302"/>
    <n v="302"/>
    <n v="302"/>
    <n v="302"/>
    <n v="302"/>
    <n v="302"/>
    <n v="302"/>
    <n v="302"/>
    <n v="3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0.00000000003"/>
  </r>
  <r>
    <n v="33064644"/>
    <x v="13"/>
    <x v="90"/>
    <s v="CE INFANTE DOM HENRIQUE"/>
    <e v="#N/A"/>
    <s v="29.473.162/0001-29"/>
    <s v="3233 - 2231034"/>
    <n v="29"/>
    <m/>
    <m/>
    <m/>
    <m/>
    <m/>
    <m/>
    <m/>
    <m/>
    <m/>
    <m/>
    <m/>
    <m/>
    <m/>
    <n v="914"/>
    <m/>
    <n v="77"/>
    <n v="123"/>
    <m/>
    <m/>
    <m/>
    <n v="1114"/>
    <n v="1751.6"/>
    <n v="1751.6"/>
    <n v="1751.6"/>
    <n v="1751.6"/>
    <n v="1751.6"/>
    <n v="1751.6"/>
    <n v="1751.6"/>
    <n v="1751.6"/>
    <n v="1751.6"/>
    <n v="1751.6"/>
    <n v="1751.6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3.99999999997"/>
    <n v="20902"/>
    <n v="20902"/>
    <n v="20902"/>
    <n v="20902"/>
    <n v="20902"/>
    <n v="20902"/>
    <n v="20902"/>
    <n v="20902"/>
    <n v="20902"/>
    <n v="20902"/>
    <n v="209020"/>
  </r>
  <r>
    <n v="33064652"/>
    <x v="13"/>
    <x v="90"/>
    <s v="CE PEDRO ALVARES CABRAL"/>
    <e v="#N/A"/>
    <s v="30.496.178/0001-36"/>
    <s v="0446 - 0000490300"/>
    <n v="10"/>
    <m/>
    <m/>
    <m/>
    <m/>
    <m/>
    <m/>
    <m/>
    <m/>
    <m/>
    <m/>
    <m/>
    <m/>
    <m/>
    <n v="957"/>
    <m/>
    <m/>
    <m/>
    <m/>
    <m/>
    <m/>
    <n v="957"/>
    <n v="604"/>
    <n v="604"/>
    <n v="604"/>
    <n v="604"/>
    <n v="604"/>
    <n v="604"/>
    <n v="604"/>
    <n v="604"/>
    <n v="604"/>
    <n v="604"/>
    <n v="604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3.99999999997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3.99999999997"/>
  </r>
  <r>
    <n v="33064792"/>
    <x v="13"/>
    <x v="90"/>
    <s v="CE CASTELNUOVO"/>
    <e v="#N/A"/>
    <s v="11.674.753/0001-07"/>
    <s v="3023 - 0000490709"/>
    <n v="2"/>
    <m/>
    <m/>
    <m/>
    <m/>
    <m/>
    <m/>
    <m/>
    <m/>
    <m/>
    <m/>
    <m/>
    <m/>
    <m/>
    <n v="115"/>
    <m/>
    <m/>
    <n v="91"/>
    <m/>
    <m/>
    <m/>
    <n v="206"/>
    <n v="120.8"/>
    <n v="120.8"/>
    <n v="120.8"/>
    <n v="120.8"/>
    <n v="120.8"/>
    <n v="120.8"/>
    <n v="120.8"/>
    <n v="120.8"/>
    <n v="120.8"/>
    <n v="120.8"/>
    <n v="120.8"/>
    <n v="3131.2"/>
    <n v="3131.2"/>
    <n v="3131.2"/>
    <n v="3131.2"/>
    <n v="3131.2"/>
    <n v="3131.2"/>
    <n v="3131.2"/>
    <n v="3131.2"/>
    <n v="3131.2"/>
    <n v="3131.2"/>
    <n v="31312.000000000004"/>
    <n v="3252"/>
    <n v="3252"/>
    <n v="3252"/>
    <n v="3252"/>
    <n v="3252"/>
    <n v="3252"/>
    <n v="3252"/>
    <n v="3252"/>
    <n v="3252"/>
    <n v="3252"/>
    <n v="32520"/>
  </r>
  <r>
    <n v="33065217"/>
    <x v="13"/>
    <x v="90"/>
    <s v="CE PROFESSOR ANTONIO MARIA TEIXEIRA FILHO"/>
    <e v="#N/A"/>
    <s v="02.462.644/0001-27"/>
    <s v="0551 - 0000961507"/>
    <n v="9"/>
    <m/>
    <m/>
    <m/>
    <m/>
    <m/>
    <m/>
    <m/>
    <m/>
    <m/>
    <m/>
    <m/>
    <m/>
    <m/>
    <n v="190"/>
    <m/>
    <n v="232"/>
    <m/>
    <m/>
    <m/>
    <m/>
    <n v="422"/>
    <n v="543.6"/>
    <n v="543.6"/>
    <n v="543.6"/>
    <n v="543.6"/>
    <n v="543.6"/>
    <n v="543.6"/>
    <n v="543.6"/>
    <n v="543.6"/>
    <n v="543.6"/>
    <n v="543.6"/>
    <n v="543.6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0.00000000001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6.00000000003"/>
  </r>
  <r>
    <n v="33065276"/>
    <x v="13"/>
    <x v="90"/>
    <s v="CE ANDRE MAUROIS"/>
    <e v="#N/A"/>
    <s v="29.521.572/0001-06"/>
    <s v="1785 - 0000274909"/>
    <n v="28"/>
    <m/>
    <m/>
    <m/>
    <m/>
    <m/>
    <m/>
    <m/>
    <m/>
    <m/>
    <m/>
    <m/>
    <m/>
    <m/>
    <n v="1986"/>
    <m/>
    <m/>
    <n v="158"/>
    <m/>
    <m/>
    <m/>
    <n v="2144"/>
    <n v="1691.2"/>
    <n v="1691.2"/>
    <n v="1691.2"/>
    <n v="1691.2"/>
    <n v="1691.2"/>
    <n v="1691.2"/>
    <n v="1691.2"/>
    <n v="1691.2"/>
    <n v="1691.2"/>
    <n v="1691.2"/>
    <n v="1691.2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7.99999999994"/>
    <n v="34280"/>
    <n v="34280"/>
    <n v="34280"/>
    <n v="34280"/>
    <n v="34280"/>
    <n v="34280"/>
    <n v="34280"/>
    <n v="34280"/>
    <n v="34280"/>
    <n v="34280"/>
    <n v="342800"/>
  </r>
  <r>
    <n v="33065284"/>
    <x v="13"/>
    <x v="90"/>
    <s v="CE IGNACIO AZEVEDO DO AMARAL"/>
    <e v="#N/A"/>
    <s v="29.522.067/0001-78"/>
    <s v="1444 - 0000342386"/>
    <n v="8"/>
    <m/>
    <m/>
    <m/>
    <m/>
    <m/>
    <m/>
    <m/>
    <m/>
    <m/>
    <m/>
    <m/>
    <m/>
    <m/>
    <n v="126"/>
    <m/>
    <n v="583"/>
    <n v="81"/>
    <m/>
    <m/>
    <m/>
    <n v="790"/>
    <n v="483.2"/>
    <n v="483.2"/>
    <n v="483.2"/>
    <n v="483.2"/>
    <n v="483.2"/>
    <n v="483.2"/>
    <n v="483.2"/>
    <n v="483.2"/>
    <n v="483.2"/>
    <n v="483.2"/>
    <n v="483.2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4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6"/>
  </r>
  <r>
    <n v="33065292"/>
    <x v="13"/>
    <x v="90"/>
    <s v="CE MANUEL BANDEIRA"/>
    <e v="#N/A"/>
    <s v="29.530.144/0001-31"/>
    <s v="1444 - 0000342300"/>
    <n v="10"/>
    <m/>
    <m/>
    <m/>
    <n v="10"/>
    <m/>
    <m/>
    <m/>
    <m/>
    <m/>
    <m/>
    <m/>
    <m/>
    <m/>
    <m/>
    <m/>
    <m/>
    <m/>
    <m/>
    <m/>
    <m/>
    <n v="10"/>
    <n v="1208"/>
    <n v="1208"/>
    <n v="1208"/>
    <n v="1208"/>
    <n v="1208"/>
    <n v="1208"/>
    <n v="1208"/>
    <n v="1208"/>
    <n v="1208"/>
    <n v="1208"/>
    <n v="1208"/>
    <n v="0"/>
    <n v="0"/>
    <n v="0"/>
    <n v="0"/>
    <n v="0"/>
    <n v="0"/>
    <n v="0"/>
    <n v="0"/>
    <n v="0"/>
    <n v="0"/>
    <n v="0"/>
    <n v="1208"/>
    <n v="1208"/>
    <n v="1208"/>
    <n v="1208"/>
    <n v="1208"/>
    <n v="1208"/>
    <n v="1208"/>
    <n v="1208"/>
    <n v="1208"/>
    <n v="1208"/>
    <n v="12080"/>
  </r>
  <r>
    <n v="33066027"/>
    <x v="13"/>
    <x v="90"/>
    <s v="CE NILO PECANHA"/>
    <e v="#N/A"/>
    <s v="00.849.347/0001-03"/>
    <s v="0279 - 0001818163"/>
    <n v="0"/>
    <m/>
    <m/>
    <m/>
    <m/>
    <m/>
    <m/>
    <m/>
    <m/>
    <m/>
    <m/>
    <m/>
    <m/>
    <m/>
    <n v="99"/>
    <m/>
    <m/>
    <m/>
    <m/>
    <m/>
    <m/>
    <n v="99"/>
    <n v="0"/>
    <n v="0"/>
    <n v="0"/>
    <n v="0"/>
    <n v="0"/>
    <n v="0"/>
    <n v="0"/>
    <n v="0"/>
    <n v="0"/>
    <n v="0"/>
    <n v="0"/>
    <n v="1504.8"/>
    <n v="1504.8"/>
    <n v="1504.8"/>
    <n v="1504.8"/>
    <n v="1504.8"/>
    <n v="1504.8"/>
    <n v="1504.8"/>
    <n v="1504.8"/>
    <n v="1504.8"/>
    <n v="1504.8"/>
    <n v="15047.999999999996"/>
    <n v="1504.8"/>
    <n v="1504.8"/>
    <n v="1504.8"/>
    <n v="1504.8"/>
    <n v="1504.8"/>
    <n v="1504.8"/>
    <n v="1504.8"/>
    <n v="1504.8"/>
    <n v="1504.8"/>
    <n v="1504.8"/>
    <n v="15047.999999999996"/>
  </r>
  <r>
    <n v="33066035"/>
    <x v="13"/>
    <x v="90"/>
    <s v="CE OLAVO BILAC"/>
    <e v="#N/A"/>
    <s v="00.824.248/0001-77"/>
    <s v="3443 - 0000183083"/>
    <n v="14"/>
    <m/>
    <m/>
    <m/>
    <m/>
    <m/>
    <m/>
    <m/>
    <m/>
    <m/>
    <m/>
    <m/>
    <m/>
    <m/>
    <n v="1388"/>
    <m/>
    <m/>
    <m/>
    <m/>
    <m/>
    <m/>
    <n v="1388"/>
    <n v="845.6"/>
    <n v="845.6"/>
    <n v="845.6"/>
    <n v="845.6"/>
    <n v="845.6"/>
    <n v="845.6"/>
    <n v="845.6"/>
    <n v="845.6"/>
    <n v="845.6"/>
    <n v="845.6"/>
    <n v="845.6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6.00000000003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2.00000000006"/>
  </r>
  <r>
    <n v="33066043"/>
    <x v="13"/>
    <x v="90"/>
    <s v="CE PROFESSOR ERNESTO FARIA"/>
    <e v="#N/A"/>
    <s v="30.028.823/0001-96"/>
    <s v="0279 - 0001819992"/>
    <n v="11"/>
    <m/>
    <m/>
    <m/>
    <m/>
    <m/>
    <m/>
    <m/>
    <m/>
    <m/>
    <m/>
    <m/>
    <m/>
    <m/>
    <n v="603"/>
    <m/>
    <m/>
    <m/>
    <m/>
    <m/>
    <m/>
    <n v="603"/>
    <n v="664.4"/>
    <n v="664.4"/>
    <n v="664.4"/>
    <n v="664.4"/>
    <n v="664.4"/>
    <n v="664.4"/>
    <n v="664.4"/>
    <n v="664.4"/>
    <n v="664.4"/>
    <n v="664.4"/>
    <n v="664.4"/>
    <n v="9165.6"/>
    <n v="9165.6"/>
    <n v="9165.6"/>
    <n v="9165.6"/>
    <n v="9165.6"/>
    <n v="9165.6"/>
    <n v="9165.6"/>
    <n v="9165.6"/>
    <n v="9165.6"/>
    <n v="9165.6"/>
    <n v="91656.000000000015"/>
    <n v="9830"/>
    <n v="9830"/>
    <n v="9830"/>
    <n v="9830"/>
    <n v="9830"/>
    <n v="9830"/>
    <n v="9830"/>
    <n v="9830"/>
    <n v="9830"/>
    <n v="9830"/>
    <n v="98300"/>
  </r>
  <r>
    <n v="33066124"/>
    <x v="14"/>
    <x v="90"/>
    <s v="CE ANACLETO DE MEDEIROS"/>
    <e v="#N/A"/>
    <s v="02.824.588/0001-23"/>
    <s v="0279 - 0001814303"/>
    <n v="0"/>
    <m/>
    <m/>
    <m/>
    <m/>
    <m/>
    <m/>
    <m/>
    <n v="86"/>
    <n v="184"/>
    <m/>
    <m/>
    <m/>
    <m/>
    <m/>
    <m/>
    <m/>
    <m/>
    <n v="133"/>
    <m/>
    <m/>
    <n v="403"/>
    <n v="1866.56"/>
    <n v="1866.56"/>
    <n v="1866.56"/>
    <n v="1866.56"/>
    <n v="1866.56"/>
    <n v="1866.56"/>
    <n v="1866.56"/>
    <n v="1866.56"/>
    <n v="1866.56"/>
    <n v="1866.56"/>
    <n v="1866.56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3.2000000000012"/>
    <n v="2270.88"/>
    <n v="2270.88"/>
    <n v="2270.88"/>
    <n v="2270.88"/>
    <n v="2270.88"/>
    <n v="2270.88"/>
    <n v="2270.88"/>
    <n v="2270.88"/>
    <n v="2270.88"/>
    <n v="2270.88"/>
    <n v="22708.800000000007"/>
  </r>
  <r>
    <n v="33066140"/>
    <x v="13"/>
    <x v="90"/>
    <s v="CE GONCALVES DIAS"/>
    <e v="#N/A"/>
    <s v="17.533.569/0001-15"/>
    <s v="2922 - 0000201600"/>
    <n v="5"/>
    <m/>
    <m/>
    <m/>
    <m/>
    <m/>
    <m/>
    <m/>
    <m/>
    <m/>
    <m/>
    <m/>
    <m/>
    <m/>
    <n v="284"/>
    <m/>
    <m/>
    <m/>
    <m/>
    <m/>
    <m/>
    <n v="284"/>
    <n v="302"/>
    <n v="302"/>
    <n v="302"/>
    <n v="302"/>
    <n v="302"/>
    <n v="302"/>
    <n v="302"/>
    <n v="302"/>
    <n v="302"/>
    <n v="302"/>
    <n v="302"/>
    <n v="4316.8"/>
    <n v="4316.8"/>
    <n v="4316.8"/>
    <n v="4316.8"/>
    <n v="4316.8"/>
    <n v="4316.8"/>
    <n v="4316.8"/>
    <n v="4316.8"/>
    <n v="4316.8"/>
    <n v="4316.8"/>
    <n v="43168.000000000007"/>
    <n v="4618.8"/>
    <n v="4618.8"/>
    <n v="4618.8"/>
    <n v="4618.8"/>
    <n v="4618.8"/>
    <n v="4618.8"/>
    <n v="4618.8"/>
    <n v="4618.8"/>
    <n v="4618.8"/>
    <n v="4618.8"/>
    <n v="46188.000000000007"/>
  </r>
  <r>
    <n v="33066590"/>
    <x v="13"/>
    <x v="90"/>
    <s v="CE ANTONIO PRADO JUNIOR"/>
    <e v="#N/A"/>
    <s v="30.052.914/0001-67"/>
    <s v="1125 - 0000762547"/>
    <n v="35"/>
    <m/>
    <m/>
    <m/>
    <m/>
    <m/>
    <m/>
    <m/>
    <m/>
    <m/>
    <m/>
    <m/>
    <m/>
    <m/>
    <n v="1599"/>
    <m/>
    <m/>
    <n v="98"/>
    <m/>
    <m/>
    <n v="27"/>
    <n v="1724"/>
    <n v="2114"/>
    <n v="2114"/>
    <n v="2114"/>
    <n v="2114"/>
    <n v="2114"/>
    <n v="2114"/>
    <n v="2114"/>
    <n v="2114"/>
    <n v="2114"/>
    <n v="2114"/>
    <n v="2114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7.99999999994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7.99999999994"/>
  </r>
  <r>
    <n v="33066612"/>
    <x v="13"/>
    <x v="90"/>
    <s v="CE PROFESSOR CLOVIS SALGADO"/>
    <e v="#N/A"/>
    <s v="11.802.135/0001-97"/>
    <s v="1790 - 0000338842"/>
    <n v="1"/>
    <m/>
    <m/>
    <m/>
    <m/>
    <m/>
    <m/>
    <m/>
    <m/>
    <m/>
    <m/>
    <m/>
    <m/>
    <m/>
    <n v="338"/>
    <m/>
    <m/>
    <m/>
    <m/>
    <m/>
    <m/>
    <n v="338"/>
    <n v="60.4"/>
    <n v="60.4"/>
    <n v="60.4"/>
    <n v="60.4"/>
    <n v="60.4"/>
    <n v="60.4"/>
    <n v="60.4"/>
    <n v="60.4"/>
    <n v="60.4"/>
    <n v="60.4"/>
    <n v="60.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5.999999999993"/>
    <n v="5198"/>
    <n v="5198"/>
    <n v="5198"/>
    <n v="5198"/>
    <n v="5198"/>
    <n v="5198"/>
    <n v="5198"/>
    <n v="5198"/>
    <n v="5198"/>
    <n v="5198"/>
    <n v="51980"/>
  </r>
  <r>
    <n v="33066620"/>
    <x v="13"/>
    <x v="90"/>
    <s v="CE SOARES PEREIRA"/>
    <e v="#N/A"/>
    <s v="02.110.754/0001-20"/>
    <s v="1434 - 0000539759"/>
    <n v="4"/>
    <m/>
    <m/>
    <m/>
    <m/>
    <m/>
    <m/>
    <m/>
    <m/>
    <m/>
    <m/>
    <m/>
    <m/>
    <m/>
    <n v="77"/>
    <m/>
    <m/>
    <n v="106"/>
    <m/>
    <m/>
    <m/>
    <n v="183"/>
    <n v="241.6"/>
    <n v="241.6"/>
    <n v="241.6"/>
    <n v="241.6"/>
    <n v="241.6"/>
    <n v="241.6"/>
    <n v="241.6"/>
    <n v="241.6"/>
    <n v="241.6"/>
    <n v="241.6"/>
    <n v="241.6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2.000000000004"/>
  </r>
  <r>
    <n v="33067783"/>
    <x v="13"/>
    <x v="90"/>
    <s v="CE FRANCISCO CAMPOS"/>
    <e v="#N/A"/>
    <s v="13.025.289/0001-45"/>
    <s v="1790 - 0000352780"/>
    <n v="1"/>
    <m/>
    <m/>
    <m/>
    <m/>
    <m/>
    <m/>
    <m/>
    <m/>
    <m/>
    <m/>
    <m/>
    <m/>
    <m/>
    <n v="136"/>
    <m/>
    <m/>
    <n v="118"/>
    <m/>
    <m/>
    <m/>
    <n v="254"/>
    <n v="60.4"/>
    <n v="60.4"/>
    <n v="60.4"/>
    <n v="60.4"/>
    <n v="60.4"/>
    <n v="60.4"/>
    <n v="60.4"/>
    <n v="60.4"/>
    <n v="60.4"/>
    <n v="60.4"/>
    <n v="60.4"/>
    <n v="3860.8"/>
    <n v="3860.8"/>
    <n v="3860.8"/>
    <n v="3860.8"/>
    <n v="3860.8"/>
    <n v="3860.8"/>
    <n v="3860.8"/>
    <n v="3860.8"/>
    <n v="3860.8"/>
    <n v="3860.8"/>
    <n v="38608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2"/>
  </r>
  <r>
    <n v="33067791"/>
    <x v="13"/>
    <x v="90"/>
    <s v="CE JOAO ALFREDO"/>
    <e v="#N/A"/>
    <s v="30.466.601/0001-55"/>
    <s v="1400 - 0000497096"/>
    <n v="36"/>
    <m/>
    <m/>
    <m/>
    <m/>
    <m/>
    <m/>
    <m/>
    <m/>
    <m/>
    <m/>
    <m/>
    <m/>
    <m/>
    <n v="1238"/>
    <m/>
    <m/>
    <n v="157"/>
    <m/>
    <m/>
    <n v="95"/>
    <n v="1490"/>
    <n v="2174.4"/>
    <n v="2174.4"/>
    <n v="2174.4"/>
    <n v="2174.4"/>
    <n v="2174.4"/>
    <n v="2174.4"/>
    <n v="2174.4"/>
    <n v="2174.4"/>
    <n v="2174.4"/>
    <n v="2174.4"/>
    <n v="2174.4"/>
    <n v="22648"/>
    <n v="22648"/>
    <n v="22648"/>
    <n v="22648"/>
    <n v="22648"/>
    <n v="22648"/>
    <n v="22648"/>
    <n v="22648"/>
    <n v="22648"/>
    <n v="22648"/>
    <n v="226480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3.99999999997"/>
  </r>
  <r>
    <n v="33068011"/>
    <x v="13"/>
    <x v="90"/>
    <s v="CE AFONSO PENA"/>
    <e v="#N/A"/>
    <s v="07.199.983/0001-86"/>
    <s v="3463 - 0000231177"/>
    <n v="11"/>
    <m/>
    <m/>
    <m/>
    <m/>
    <m/>
    <m/>
    <m/>
    <m/>
    <m/>
    <m/>
    <m/>
    <m/>
    <m/>
    <n v="588"/>
    <m/>
    <m/>
    <m/>
    <m/>
    <m/>
    <m/>
    <n v="588"/>
    <n v="664.4"/>
    <n v="664.4"/>
    <n v="664.4"/>
    <n v="664.4"/>
    <n v="664.4"/>
    <n v="664.4"/>
    <n v="664.4"/>
    <n v="664.4"/>
    <n v="664.4"/>
    <n v="664.4"/>
    <n v="664.4"/>
    <n v="8937.6"/>
    <n v="8937.6"/>
    <n v="8937.6"/>
    <n v="8937.6"/>
    <n v="8937.6"/>
    <n v="8937.6"/>
    <n v="8937.6"/>
    <n v="8937.6"/>
    <n v="8937.6"/>
    <n v="8937.6"/>
    <n v="89376.000000000015"/>
    <n v="9602"/>
    <n v="9602"/>
    <n v="9602"/>
    <n v="9602"/>
    <n v="9602"/>
    <n v="9602"/>
    <n v="9602"/>
    <n v="9602"/>
    <n v="9602"/>
    <n v="9602"/>
    <n v="96020"/>
  </r>
  <r>
    <n v="33068844"/>
    <x v="12"/>
    <x v="90"/>
    <s v="CE BAHIA"/>
    <e v="#N/A"/>
    <s v="30.285.456/0001-06"/>
    <s v="1240 - 0000042560"/>
    <n v="4"/>
    <m/>
    <m/>
    <m/>
    <m/>
    <m/>
    <m/>
    <m/>
    <m/>
    <m/>
    <m/>
    <m/>
    <m/>
    <m/>
    <n v="618"/>
    <m/>
    <m/>
    <m/>
    <m/>
    <m/>
    <m/>
    <n v="618"/>
    <n v="241.6"/>
    <n v="241.6"/>
    <n v="241.6"/>
    <n v="241.6"/>
    <n v="241.6"/>
    <n v="241.6"/>
    <n v="241.6"/>
    <n v="241.6"/>
    <n v="241.6"/>
    <n v="241.6"/>
    <n v="241.6"/>
    <n v="9393.6"/>
    <n v="9393.6"/>
    <n v="9393.6"/>
    <n v="9393.6"/>
    <n v="9393.6"/>
    <n v="9393.6"/>
    <n v="9393.6"/>
    <n v="9393.6"/>
    <n v="9393.6"/>
    <n v="9393.6"/>
    <n v="93936.000000000015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1.999999999985"/>
  </r>
  <r>
    <n v="33068852"/>
    <x v="12"/>
    <x v="90"/>
    <s v="CE PROFESSOR CLOVIS MONTEIRO"/>
    <e v="#N/A"/>
    <s v="29.519.147/0001-74"/>
    <s v="2794 - 0000230766"/>
    <n v="10"/>
    <m/>
    <m/>
    <m/>
    <m/>
    <m/>
    <m/>
    <m/>
    <m/>
    <m/>
    <m/>
    <m/>
    <m/>
    <m/>
    <n v="1300"/>
    <m/>
    <m/>
    <n v="140"/>
    <m/>
    <m/>
    <m/>
    <n v="1440"/>
    <n v="604"/>
    <n v="604"/>
    <n v="604"/>
    <n v="604"/>
    <n v="604"/>
    <n v="604"/>
    <n v="604"/>
    <n v="604"/>
    <n v="604"/>
    <n v="604"/>
    <n v="604"/>
    <n v="21888"/>
    <n v="21888"/>
    <n v="21888"/>
    <n v="21888"/>
    <n v="21888"/>
    <n v="21888"/>
    <n v="21888"/>
    <n v="21888"/>
    <n v="21888"/>
    <n v="21888"/>
    <n v="218880"/>
    <n v="22492"/>
    <n v="22492"/>
    <n v="22492"/>
    <n v="22492"/>
    <n v="22492"/>
    <n v="22492"/>
    <n v="22492"/>
    <n v="22492"/>
    <n v="22492"/>
    <n v="22492"/>
    <n v="224920"/>
  </r>
  <r>
    <n v="33069026"/>
    <x v="12"/>
    <x v="90"/>
    <s v="CE RUY BARBOSA"/>
    <e v="#N/A"/>
    <s v="11.484.809/0001-52"/>
    <s v="1240 - 0000046132"/>
    <n v="6"/>
    <m/>
    <m/>
    <m/>
    <m/>
    <m/>
    <m/>
    <m/>
    <m/>
    <m/>
    <m/>
    <m/>
    <m/>
    <m/>
    <n v="301"/>
    <m/>
    <m/>
    <n v="148"/>
    <m/>
    <m/>
    <m/>
    <n v="44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824.8"/>
    <n v="6824.8"/>
    <n v="6824.8"/>
    <n v="6824.8"/>
    <n v="6824.8"/>
    <n v="6824.8"/>
    <n v="6824.8"/>
    <n v="6824.8"/>
    <n v="6824.8"/>
    <n v="6824.8"/>
    <n v="68248.000000000015"/>
    <n v="7187.2"/>
    <n v="7187.2"/>
    <n v="7187.2"/>
    <n v="7187.2"/>
    <n v="7187.2"/>
    <n v="7187.2"/>
    <n v="7187.2"/>
    <n v="7187.2"/>
    <n v="7187.2"/>
    <n v="7187.2"/>
    <n v="71871.999999999985"/>
  </r>
  <r>
    <n v="33069034"/>
    <x v="12"/>
    <x v="90"/>
    <s v="CE TENENTE GENERAL NAPION"/>
    <e v="#N/A"/>
    <s v="02.466.177/0001-03"/>
    <s v="1417 - 0000782424"/>
    <n v="4"/>
    <m/>
    <m/>
    <m/>
    <m/>
    <m/>
    <m/>
    <m/>
    <m/>
    <m/>
    <m/>
    <m/>
    <m/>
    <m/>
    <n v="457"/>
    <m/>
    <m/>
    <m/>
    <m/>
    <m/>
    <m/>
    <n v="457"/>
    <n v="241.6"/>
    <n v="241.6"/>
    <n v="241.6"/>
    <n v="241.6"/>
    <n v="241.6"/>
    <n v="241.6"/>
    <n v="241.6"/>
    <n v="241.6"/>
    <n v="241.6"/>
    <n v="241.6"/>
    <n v="241.6"/>
    <n v="6946.4"/>
    <n v="6946.4"/>
    <n v="6946.4"/>
    <n v="6946.4"/>
    <n v="6946.4"/>
    <n v="6946.4"/>
    <n v="6946.4"/>
    <n v="6946.4"/>
    <n v="6946.4"/>
    <n v="6946.4"/>
    <n v="69464"/>
    <n v="7188"/>
    <n v="7188"/>
    <n v="7188"/>
    <n v="7188"/>
    <n v="7188"/>
    <n v="7188"/>
    <n v="7188"/>
    <n v="7188"/>
    <n v="7188"/>
    <n v="7188"/>
    <n v="71880"/>
  </r>
  <r>
    <n v="33069921"/>
    <x v="12"/>
    <x v="90"/>
    <s v="CE GOMES FREIRE DE ANDRADE"/>
    <e v="#N/A"/>
    <s v="29.519.105/0001-33"/>
    <s v="0663 - 0001292161"/>
    <n v="19"/>
    <m/>
    <m/>
    <m/>
    <m/>
    <m/>
    <m/>
    <m/>
    <m/>
    <m/>
    <m/>
    <m/>
    <m/>
    <m/>
    <n v="1854"/>
    <m/>
    <m/>
    <n v="129"/>
    <m/>
    <m/>
    <m/>
    <n v="198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6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2.00000000006"/>
  </r>
  <r>
    <n v="33069930"/>
    <x v="12"/>
    <x v="90"/>
    <s v="CE HEITOR LIRA"/>
    <e v="#N/A"/>
    <s v="30.316.277/0001-99"/>
    <s v="1995 - 0000048984"/>
    <n v="8"/>
    <m/>
    <m/>
    <m/>
    <m/>
    <m/>
    <m/>
    <m/>
    <m/>
    <m/>
    <m/>
    <m/>
    <m/>
    <m/>
    <n v="179"/>
    <m/>
    <n v="808"/>
    <n v="91"/>
    <m/>
    <m/>
    <m/>
    <n v="1078"/>
    <n v="483.2"/>
    <n v="483.2"/>
    <n v="483.2"/>
    <n v="483.2"/>
    <n v="483.2"/>
    <n v="483.2"/>
    <n v="483.2"/>
    <n v="483.2"/>
    <n v="483.2"/>
    <n v="483.2"/>
    <n v="483.2"/>
    <n v="39656"/>
    <n v="39656"/>
    <n v="39656"/>
    <n v="39656"/>
    <n v="39656"/>
    <n v="39656"/>
    <n v="39656"/>
    <n v="39656"/>
    <n v="39656"/>
    <n v="39656"/>
    <n v="396560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2.00000000006"/>
  </r>
  <r>
    <n v="33069948"/>
    <x v="12"/>
    <x v="90"/>
    <s v="CE JOSE MARTI"/>
    <e v="#N/A"/>
    <s v="00.968.276/0001-68"/>
    <s v="2378 - 0000315621"/>
    <n v="4"/>
    <m/>
    <m/>
    <m/>
    <m/>
    <m/>
    <m/>
    <m/>
    <m/>
    <m/>
    <m/>
    <m/>
    <m/>
    <m/>
    <n v="242"/>
    <m/>
    <m/>
    <m/>
    <m/>
    <m/>
    <m/>
    <n v="242"/>
    <n v="241.6"/>
    <n v="241.6"/>
    <n v="241.6"/>
    <n v="241.6"/>
    <n v="241.6"/>
    <n v="241.6"/>
    <n v="241.6"/>
    <n v="241.6"/>
    <n v="241.6"/>
    <n v="241.6"/>
    <n v="241.6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0.000000000007"/>
  </r>
  <r>
    <n v="33069956"/>
    <x v="12"/>
    <x v="90"/>
    <s v="CE REPUBLICA DE ANGOLA"/>
    <e v="#N/A"/>
    <s v="11.910.773/0001-21"/>
    <s v="1995 - 0000049379"/>
    <n v="4"/>
    <m/>
    <m/>
    <m/>
    <m/>
    <m/>
    <m/>
    <m/>
    <m/>
    <m/>
    <m/>
    <m/>
    <m/>
    <m/>
    <n v="201"/>
    <m/>
    <m/>
    <n v="65"/>
    <m/>
    <m/>
    <m/>
    <n v="266"/>
    <n v="241.6"/>
    <n v="241.6"/>
    <n v="241.6"/>
    <n v="241.6"/>
    <n v="241.6"/>
    <n v="241.6"/>
    <n v="241.6"/>
    <n v="241.6"/>
    <n v="241.6"/>
    <n v="241.6"/>
    <n v="241.6"/>
    <n v="4043.2"/>
    <n v="4043.2"/>
    <n v="4043.2"/>
    <n v="4043.2"/>
    <n v="4043.2"/>
    <n v="4043.2"/>
    <n v="4043.2"/>
    <n v="4043.2"/>
    <n v="4043.2"/>
    <n v="4043.2"/>
    <n v="40432"/>
    <n v="4284.8"/>
    <n v="4284.8"/>
    <n v="4284.8"/>
    <n v="4284.8"/>
    <n v="4284.8"/>
    <n v="4284.8"/>
    <n v="4284.8"/>
    <n v="4284.8"/>
    <n v="4284.8"/>
    <n v="4284.8"/>
    <n v="42848.000000000007"/>
  </r>
  <r>
    <n v="33069964"/>
    <x v="12"/>
    <x v="90"/>
    <s v="CE REPUBLICA DE GUINE BISSAU"/>
    <e v="#N/A"/>
    <s v="11.910.751/0001-61"/>
    <s v="1995 - 0000048992"/>
    <n v="5"/>
    <m/>
    <m/>
    <m/>
    <m/>
    <m/>
    <m/>
    <m/>
    <m/>
    <m/>
    <m/>
    <m/>
    <m/>
    <m/>
    <n v="234"/>
    <m/>
    <m/>
    <n v="123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0148"/>
    <x v="12"/>
    <x v="90"/>
    <s v="CE BRANT HORTA"/>
    <e v="#N/A"/>
    <s v="07.579.889/0001-52"/>
    <s v="6315 - 0000002615"/>
    <n v="1"/>
    <m/>
    <m/>
    <m/>
    <m/>
    <m/>
    <m/>
    <m/>
    <m/>
    <m/>
    <m/>
    <m/>
    <m/>
    <m/>
    <n v="105"/>
    <m/>
    <m/>
    <n v="85"/>
    <m/>
    <m/>
    <m/>
    <n v="190"/>
    <n v="60.4"/>
    <n v="60.4"/>
    <n v="60.4"/>
    <n v="60.4"/>
    <n v="60.4"/>
    <n v="60.4"/>
    <n v="60.4"/>
    <n v="60.4"/>
    <n v="60.4"/>
    <n v="60.4"/>
    <n v="60.4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9.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4"/>
  </r>
  <r>
    <n v="33070156"/>
    <x v="12"/>
    <x v="90"/>
    <s v="CE CHILE"/>
    <e v="#N/A"/>
    <s v="13.100.850/0001-03"/>
    <s v="2912 - 0000204730"/>
    <n v="6"/>
    <m/>
    <m/>
    <m/>
    <m/>
    <m/>
    <m/>
    <m/>
    <m/>
    <m/>
    <m/>
    <m/>
    <m/>
    <m/>
    <n v="336"/>
    <m/>
    <m/>
    <m/>
    <m/>
    <m/>
    <m/>
    <n v="3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2"/>
    <n v="5469.6"/>
    <n v="5469.6"/>
    <n v="5469.6"/>
    <n v="5469.6"/>
    <n v="5469.6"/>
    <n v="5469.6"/>
    <n v="5469.6"/>
    <n v="5469.6"/>
    <n v="5469.6"/>
    <n v="5469.6"/>
    <n v="54695.999999999993"/>
  </r>
  <r>
    <n v="33070164"/>
    <x v="12"/>
    <x v="90"/>
    <s v="CE CONDE DE AGROLONGO"/>
    <e v="#N/A"/>
    <s v="14.482.214/0001-56"/>
    <s v="1995 - 0000049050"/>
    <n v="1"/>
    <m/>
    <m/>
    <m/>
    <m/>
    <m/>
    <m/>
    <m/>
    <m/>
    <m/>
    <m/>
    <m/>
    <m/>
    <m/>
    <n v="91"/>
    <m/>
    <m/>
    <n v="117"/>
    <m/>
    <m/>
    <m/>
    <n v="208"/>
    <n v="60.4"/>
    <n v="60.4"/>
    <n v="60.4"/>
    <n v="60.4"/>
    <n v="60.4"/>
    <n v="60.4"/>
    <n v="60.4"/>
    <n v="60.4"/>
    <n v="60.4"/>
    <n v="60.4"/>
    <n v="60.4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5.999999999989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9.999999999996"/>
  </r>
  <r>
    <n v="33070172"/>
    <x v="12"/>
    <x v="90"/>
    <s v="CE EMBAIXADOR BARROS HURTADO"/>
    <e v="#N/A"/>
    <s v="11.971.468/0001-40"/>
    <s v="1107 - 0000054194"/>
    <n v="1"/>
    <m/>
    <m/>
    <m/>
    <m/>
    <m/>
    <m/>
    <m/>
    <m/>
    <m/>
    <m/>
    <m/>
    <m/>
    <m/>
    <m/>
    <m/>
    <m/>
    <n v="155"/>
    <m/>
    <m/>
    <m/>
    <n v="155"/>
    <n v="60.4"/>
    <n v="60.4"/>
    <n v="60.4"/>
    <n v="60.4"/>
    <n v="60.4"/>
    <n v="60.4"/>
    <n v="60.4"/>
    <n v="60.4"/>
    <n v="60.4"/>
    <n v="60.4"/>
    <n v="60.4"/>
    <n v="2356"/>
    <n v="2356"/>
    <n v="2356"/>
    <n v="2356"/>
    <n v="2356"/>
    <n v="2356"/>
    <n v="2356"/>
    <n v="2356"/>
    <n v="2356"/>
    <n v="2356"/>
    <n v="23560"/>
    <n v="2416.4"/>
    <n v="2416.4"/>
    <n v="2416.4"/>
    <n v="2416.4"/>
    <n v="2416.4"/>
    <n v="2416.4"/>
    <n v="2416.4"/>
    <n v="2416.4"/>
    <n v="2416.4"/>
    <n v="2416.4"/>
    <n v="24164.000000000004"/>
  </r>
  <r>
    <n v="33070199"/>
    <x v="12"/>
    <x v="90"/>
    <s v="CE JOAO MARQUES DOS REIS"/>
    <e v="#N/A"/>
    <s v="02.394.508/0001-47"/>
    <s v="2804 - 0000195600"/>
    <n v="6"/>
    <m/>
    <m/>
    <m/>
    <m/>
    <m/>
    <m/>
    <m/>
    <m/>
    <m/>
    <m/>
    <m/>
    <m/>
    <m/>
    <n v="95"/>
    <m/>
    <m/>
    <n v="135"/>
    <m/>
    <m/>
    <m/>
    <n v="23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96"/>
    <n v="3496"/>
    <n v="3496"/>
    <n v="3496"/>
    <n v="3496"/>
    <n v="3496"/>
    <n v="3496"/>
    <n v="3496"/>
    <n v="3496"/>
    <n v="3496"/>
    <n v="34960"/>
    <n v="3858.4"/>
    <n v="3858.4"/>
    <n v="3858.4"/>
    <n v="3858.4"/>
    <n v="3858.4"/>
    <n v="3858.4"/>
    <n v="3858.4"/>
    <n v="3858.4"/>
    <n v="3858.4"/>
    <n v="3858.4"/>
    <n v="38584.000000000007"/>
  </r>
  <r>
    <n v="33070326"/>
    <x v="12"/>
    <x v="90"/>
    <s v="CE TERESA CRISTINA"/>
    <e v="#N/A"/>
    <s v="16.933.803/0001-39"/>
    <s v="1417 - 0000840238"/>
    <n v="6"/>
    <m/>
    <m/>
    <m/>
    <m/>
    <m/>
    <m/>
    <m/>
    <m/>
    <m/>
    <m/>
    <m/>
    <m/>
    <m/>
    <n v="69"/>
    <m/>
    <m/>
    <n v="159"/>
    <m/>
    <m/>
    <m/>
    <n v="22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65.6"/>
    <n v="3465.6"/>
    <n v="3465.6"/>
    <n v="3465.6"/>
    <n v="3465.6"/>
    <n v="3465.6"/>
    <n v="3465.6"/>
    <n v="3465.6"/>
    <n v="3465.6"/>
    <n v="3465.6"/>
    <n v="34655.999999999993"/>
    <n v="3828"/>
    <n v="3828"/>
    <n v="3828"/>
    <n v="3828"/>
    <n v="3828"/>
    <n v="3828"/>
    <n v="3828"/>
    <n v="3828"/>
    <n v="3828"/>
    <n v="3828"/>
    <n v="38280"/>
  </r>
  <r>
    <n v="33071535"/>
    <x v="12"/>
    <x v="90"/>
    <s v="CE AGRIPINO GRIECO"/>
    <e v="#N/A"/>
    <s v="02.831.366/0001-38"/>
    <s v="2778 - 0000217999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1543"/>
    <x v="12"/>
    <x v="90"/>
    <s v="CE BOLIVAR"/>
    <e v="#N/A"/>
    <s v="01.725.766/0001-04"/>
    <s v="2014 - 0000471020"/>
    <n v="1"/>
    <m/>
    <m/>
    <m/>
    <m/>
    <m/>
    <m/>
    <m/>
    <m/>
    <m/>
    <m/>
    <m/>
    <m/>
    <m/>
    <n v="74"/>
    <m/>
    <m/>
    <m/>
    <m/>
    <m/>
    <m/>
    <n v="74"/>
    <n v="60.4"/>
    <n v="60.4"/>
    <n v="60.4"/>
    <n v="60.4"/>
    <n v="60.4"/>
    <n v="60.4"/>
    <n v="60.4"/>
    <n v="60.4"/>
    <n v="60.4"/>
    <n v="60.4"/>
    <n v="60.4"/>
    <n v="1124.8"/>
    <n v="1124.8"/>
    <n v="1124.8"/>
    <n v="1124.8"/>
    <n v="1124.8"/>
    <n v="1124.8"/>
    <n v="1124.8"/>
    <n v="1124.8"/>
    <n v="1124.8"/>
    <n v="1124.8"/>
    <n v="11247.999999999998"/>
    <n v="1185.2"/>
    <n v="1185.2"/>
    <n v="1185.2"/>
    <n v="1185.2"/>
    <n v="1185.2"/>
    <n v="1185.2"/>
    <n v="1185.2"/>
    <n v="1185.2"/>
    <n v="1185.2"/>
    <n v="1185.2"/>
    <n v="11852.000000000002"/>
  </r>
  <r>
    <n v="33071551"/>
    <x v="12"/>
    <x v="90"/>
    <s v="CE CENTRAL DO BRASIL"/>
    <e v="#N/A"/>
    <s v="30.301.816/0001-16"/>
    <s v="2014 - 0000471070"/>
    <n v="21"/>
    <m/>
    <m/>
    <m/>
    <m/>
    <m/>
    <m/>
    <m/>
    <m/>
    <m/>
    <m/>
    <m/>
    <m/>
    <m/>
    <n v="1276"/>
    <m/>
    <m/>
    <m/>
    <m/>
    <m/>
    <m/>
    <n v="1276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395.2"/>
    <n v="19395.2"/>
    <n v="19395.2"/>
    <n v="19395.2"/>
    <n v="19395.2"/>
    <n v="19395.2"/>
    <n v="19395.2"/>
    <n v="19395.2"/>
    <n v="19395.2"/>
    <n v="19395.2"/>
    <n v="193952.00000000003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6.00000000003"/>
  </r>
  <r>
    <n v="33071560"/>
    <x v="13"/>
    <x v="90"/>
    <s v="CE DELFIM MOREIRA"/>
    <e v="#N/A"/>
    <s v="15.693.487/0001-02"/>
    <s v="2489 - 0000168823"/>
    <n v="2"/>
    <m/>
    <m/>
    <m/>
    <m/>
    <m/>
    <m/>
    <m/>
    <m/>
    <m/>
    <m/>
    <m/>
    <m/>
    <m/>
    <n v="335"/>
    <m/>
    <m/>
    <m/>
    <m/>
    <m/>
    <m/>
    <n v="335"/>
    <n v="120.8"/>
    <n v="120.8"/>
    <n v="120.8"/>
    <n v="120.8"/>
    <n v="120.8"/>
    <n v="120.8"/>
    <n v="120.8"/>
    <n v="120.8"/>
    <n v="120.8"/>
    <n v="120.8"/>
    <n v="120.8"/>
    <n v="5092"/>
    <n v="5092"/>
    <n v="5092"/>
    <n v="5092"/>
    <n v="5092"/>
    <n v="5092"/>
    <n v="5092"/>
    <n v="5092"/>
    <n v="5092"/>
    <n v="5092"/>
    <n v="50920"/>
    <n v="5212.8"/>
    <n v="5212.8"/>
    <n v="5212.8"/>
    <n v="5212.8"/>
    <n v="5212.8"/>
    <n v="5212.8"/>
    <n v="5212.8"/>
    <n v="5212.8"/>
    <n v="5212.8"/>
    <n v="5212.8"/>
    <n v="52128.000000000007"/>
  </r>
  <r>
    <n v="33071578"/>
    <x v="12"/>
    <x v="90"/>
    <s v="CE FRANCISCO JOBIM"/>
    <e v="#N/A"/>
    <s v="02.362.640/0001-77"/>
    <s v="2778 - 0000217808"/>
    <n v="3"/>
    <m/>
    <m/>
    <m/>
    <m/>
    <m/>
    <m/>
    <m/>
    <m/>
    <m/>
    <m/>
    <m/>
    <m/>
    <m/>
    <n v="57"/>
    <m/>
    <m/>
    <n v="78"/>
    <m/>
    <m/>
    <m/>
    <n v="1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52"/>
    <n v="2052"/>
    <n v="2052"/>
    <n v="2052"/>
    <n v="2052"/>
    <n v="2052"/>
    <n v="2052"/>
    <n v="2052"/>
    <n v="2052"/>
    <n v="2052"/>
    <n v="20520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2.000000000004"/>
  </r>
  <r>
    <n v="33071586"/>
    <x v="12"/>
    <x v="90"/>
    <s v="CE MARANHAO"/>
    <e v="#N/A"/>
    <s v="97.548.242/0001-56"/>
    <s v="0958 - 0000065838"/>
    <n v="0"/>
    <m/>
    <m/>
    <m/>
    <m/>
    <m/>
    <m/>
    <m/>
    <m/>
    <m/>
    <m/>
    <m/>
    <m/>
    <m/>
    <n v="213"/>
    <m/>
    <m/>
    <m/>
    <m/>
    <m/>
    <m/>
    <n v="213"/>
    <n v="0"/>
    <n v="0"/>
    <n v="0"/>
    <n v="0"/>
    <n v="0"/>
    <n v="0"/>
    <n v="0"/>
    <n v="0"/>
    <n v="0"/>
    <n v="0"/>
    <n v="0"/>
    <n v="3237.6"/>
    <n v="3237.6"/>
    <n v="3237.6"/>
    <n v="3237.6"/>
    <n v="3237.6"/>
    <n v="3237.6"/>
    <n v="3237.6"/>
    <n v="3237.6"/>
    <n v="3237.6"/>
    <n v="3237.6"/>
    <n v="32375.999999999993"/>
    <n v="3237.6"/>
    <n v="3237.6"/>
    <n v="3237.6"/>
    <n v="3237.6"/>
    <n v="3237.6"/>
    <n v="3237.6"/>
    <n v="3237.6"/>
    <n v="3237.6"/>
    <n v="3237.6"/>
    <n v="3237.6"/>
    <n v="32375.999999999993"/>
  </r>
  <r>
    <n v="33071594"/>
    <x v="12"/>
    <x v="90"/>
    <s v="CE OLINTO DA GAMA BOTELHO"/>
    <e v="#N/A"/>
    <s v="02.749.908/0001-28"/>
    <s v="0958 - 0000067628"/>
    <n v="24"/>
    <m/>
    <m/>
    <m/>
    <m/>
    <m/>
    <m/>
    <m/>
    <m/>
    <m/>
    <m/>
    <m/>
    <m/>
    <m/>
    <n v="795"/>
    <m/>
    <m/>
    <m/>
    <m/>
    <m/>
    <m/>
    <n v="795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2084"/>
    <n v="12084"/>
    <n v="12084"/>
    <n v="12084"/>
    <n v="12084"/>
    <n v="12084"/>
    <n v="12084"/>
    <n v="12084"/>
    <n v="12084"/>
    <n v="12084"/>
    <n v="120840"/>
    <n v="13533.6"/>
    <n v="13533.6"/>
    <n v="13533.6"/>
    <n v="13533.6"/>
    <n v="13533.6"/>
    <n v="13533.6"/>
    <n v="13533.6"/>
    <n v="13533.6"/>
    <n v="13533.6"/>
    <n v="13533.6"/>
    <n v="135336.00000000003"/>
  </r>
  <r>
    <n v="33071616"/>
    <x v="12"/>
    <x v="90"/>
    <s v="CE REPUBLICA DO PERU"/>
    <e v="#N/A"/>
    <s v="30.265.144/0001-30"/>
    <s v="2014 - 0000470988"/>
    <n v="4"/>
    <m/>
    <m/>
    <m/>
    <m/>
    <m/>
    <m/>
    <m/>
    <m/>
    <m/>
    <m/>
    <m/>
    <m/>
    <m/>
    <m/>
    <m/>
    <m/>
    <n v="145"/>
    <m/>
    <m/>
    <m/>
    <n v="145"/>
    <n v="241.6"/>
    <n v="241.6"/>
    <n v="241.6"/>
    <n v="241.6"/>
    <n v="241.6"/>
    <n v="241.6"/>
    <n v="241.6"/>
    <n v="241.6"/>
    <n v="241.6"/>
    <n v="241.6"/>
    <n v="241.6"/>
    <n v="2204"/>
    <n v="2204"/>
    <n v="2204"/>
    <n v="2204"/>
    <n v="2204"/>
    <n v="2204"/>
    <n v="2204"/>
    <n v="2204"/>
    <n v="2204"/>
    <n v="2204"/>
    <n v="22040"/>
    <n v="2445.6"/>
    <n v="2445.6"/>
    <n v="2445.6"/>
    <n v="2445.6"/>
    <n v="2445.6"/>
    <n v="2445.6"/>
    <n v="2445.6"/>
    <n v="2445.6"/>
    <n v="2445.6"/>
    <n v="2445.6"/>
    <n v="24455.999999999996"/>
  </r>
  <r>
    <n v="33071969"/>
    <x v="12"/>
    <x v="90"/>
    <s v="CE VISCONDE DE CAIRU"/>
    <e v="#N/A"/>
    <s v="28.008.332/0001-31"/>
    <s v="1309 - 0000029904"/>
    <n v="19"/>
    <m/>
    <m/>
    <m/>
    <m/>
    <m/>
    <m/>
    <m/>
    <m/>
    <m/>
    <m/>
    <m/>
    <m/>
    <m/>
    <n v="1223"/>
    <m/>
    <m/>
    <m/>
    <m/>
    <m/>
    <m/>
    <n v="122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6.00000000003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2"/>
  </r>
  <r>
    <n v="33072078"/>
    <x v="12"/>
    <x v="90"/>
    <s v="CE BARAO DE MACAUBAS"/>
    <e v="#N/A"/>
    <s v="02.787.874/0001-66"/>
    <s v="2921 - 0000168092"/>
    <n v="0"/>
    <m/>
    <m/>
    <m/>
    <m/>
    <m/>
    <m/>
    <m/>
    <m/>
    <m/>
    <m/>
    <m/>
    <m/>
    <m/>
    <n v="231"/>
    <m/>
    <m/>
    <n v="211"/>
    <m/>
    <m/>
    <m/>
    <n v="442"/>
    <n v="0"/>
    <n v="0"/>
    <n v="0"/>
    <n v="0"/>
    <n v="0"/>
    <n v="0"/>
    <n v="0"/>
    <n v="0"/>
    <n v="0"/>
    <n v="0"/>
    <n v="0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</r>
  <r>
    <n v="33072094"/>
    <x v="12"/>
    <x v="90"/>
    <s v="CE JOAO KOPKE"/>
    <e v="#N/A"/>
    <s v="02.813.518/0001-70"/>
    <s v="1499 - 0000514713"/>
    <n v="1"/>
    <m/>
    <m/>
    <m/>
    <m/>
    <m/>
    <m/>
    <m/>
    <m/>
    <m/>
    <m/>
    <m/>
    <m/>
    <m/>
    <n v="73"/>
    <m/>
    <m/>
    <n v="81"/>
    <m/>
    <m/>
    <m/>
    <n v="154"/>
    <n v="60.4"/>
    <n v="60.4"/>
    <n v="60.4"/>
    <n v="60.4"/>
    <n v="60.4"/>
    <n v="60.4"/>
    <n v="60.4"/>
    <n v="60.4"/>
    <n v="60.4"/>
    <n v="60.4"/>
    <n v="60.4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2.000000000004"/>
  </r>
  <r>
    <n v="33072183"/>
    <x v="12"/>
    <x v="90"/>
    <s v="CE JOSE EDUARDO DE MACEDO SOARES"/>
    <e v="#N/A"/>
    <s v="02.625.534/0001-39"/>
    <s v="2778 - 0000217832"/>
    <n v="0"/>
    <m/>
    <m/>
    <m/>
    <m/>
    <m/>
    <m/>
    <m/>
    <m/>
    <m/>
    <m/>
    <m/>
    <m/>
    <m/>
    <n v="179"/>
    <m/>
    <m/>
    <m/>
    <m/>
    <m/>
    <m/>
    <n v="179"/>
    <n v="0"/>
    <n v="0"/>
    <n v="0"/>
    <n v="0"/>
    <n v="0"/>
    <n v="0"/>
    <n v="0"/>
    <n v="0"/>
    <n v="0"/>
    <n v="0"/>
    <n v="0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</r>
  <r>
    <n v="33072205"/>
    <x v="12"/>
    <x v="90"/>
    <s v="CE LAURO SODRE"/>
    <e v="#N/A"/>
    <s v="01.771.267/0001-45"/>
    <s v="2135 - 0000024856"/>
    <n v="2"/>
    <m/>
    <m/>
    <m/>
    <m/>
    <m/>
    <m/>
    <m/>
    <m/>
    <m/>
    <m/>
    <m/>
    <m/>
    <m/>
    <n v="84"/>
    <m/>
    <m/>
    <n v="126"/>
    <m/>
    <m/>
    <m/>
    <n v="210"/>
    <n v="120.8"/>
    <n v="120.8"/>
    <n v="120.8"/>
    <n v="120.8"/>
    <n v="120.8"/>
    <n v="120.8"/>
    <n v="120.8"/>
    <n v="120.8"/>
    <n v="120.8"/>
    <n v="120.8"/>
    <n v="120.8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0.000000000004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8"/>
  </r>
  <r>
    <n v="33072248"/>
    <x v="12"/>
    <x v="90"/>
    <s v="CE HISPANO BRASILEIRO JOAO CABRAL DE MELO NETO"/>
    <e v="#N/A"/>
    <s v="12.991.420/0001-66"/>
    <s v="3249 - 0001564773"/>
    <n v="14"/>
    <m/>
    <m/>
    <m/>
    <m/>
    <m/>
    <m/>
    <m/>
    <m/>
    <m/>
    <m/>
    <m/>
    <m/>
    <m/>
    <m/>
    <m/>
    <n v="245"/>
    <m/>
    <m/>
    <m/>
    <m/>
    <n v="245"/>
    <n v="845.6"/>
    <n v="845.6"/>
    <n v="845.6"/>
    <n v="845.6"/>
    <n v="845.6"/>
    <n v="845.6"/>
    <n v="845.6"/>
    <n v="845.6"/>
    <n v="845.6"/>
    <n v="845.6"/>
    <n v="845.6"/>
    <n v="10780"/>
    <n v="10780"/>
    <n v="10780"/>
    <n v="10780"/>
    <n v="10780"/>
    <n v="10780"/>
    <n v="10780"/>
    <n v="10780"/>
    <n v="10780"/>
    <n v="10780"/>
    <n v="107800"/>
    <n v="11625.6"/>
    <n v="11625.6"/>
    <n v="11625.6"/>
    <n v="11625.6"/>
    <n v="11625.6"/>
    <n v="11625.6"/>
    <n v="11625.6"/>
    <n v="11625.6"/>
    <n v="11625.6"/>
    <n v="11625.6"/>
    <n v="116256.00000000003"/>
  </r>
  <r>
    <n v="33072280"/>
    <x v="12"/>
    <x v="90"/>
    <s v="CE PERNAMBUCO"/>
    <e v="#N/A"/>
    <s v="17.079.354/0001-76"/>
    <s v="2921 - 0000237787"/>
    <n v="2"/>
    <m/>
    <m/>
    <m/>
    <m/>
    <m/>
    <m/>
    <m/>
    <m/>
    <m/>
    <m/>
    <m/>
    <m/>
    <m/>
    <n v="153"/>
    <m/>
    <m/>
    <n v="125"/>
    <m/>
    <m/>
    <m/>
    <n v="278"/>
    <n v="120.8"/>
    <n v="120.8"/>
    <n v="120.8"/>
    <n v="120.8"/>
    <n v="120.8"/>
    <n v="120.8"/>
    <n v="120.8"/>
    <n v="120.8"/>
    <n v="120.8"/>
    <n v="120.8"/>
    <n v="120.8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5.999999999993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4.000000000007"/>
  </r>
  <r>
    <n v="33072337"/>
    <x v="13"/>
    <x v="90"/>
    <s v="CE SARMIENTO"/>
    <e v="#N/A"/>
    <s v="12.529.395/0001-01"/>
    <s v="1400 - 0000496472"/>
    <n v="2"/>
    <m/>
    <m/>
    <m/>
    <m/>
    <m/>
    <m/>
    <m/>
    <m/>
    <m/>
    <m/>
    <m/>
    <m/>
    <m/>
    <n v="64"/>
    <m/>
    <m/>
    <n v="89"/>
    <m/>
    <m/>
    <m/>
    <n v="153"/>
    <n v="120.8"/>
    <n v="120.8"/>
    <n v="120.8"/>
    <n v="120.8"/>
    <n v="120.8"/>
    <n v="120.8"/>
    <n v="120.8"/>
    <n v="120.8"/>
    <n v="120.8"/>
    <n v="120.8"/>
    <n v="120.8"/>
    <n v="2325.6"/>
    <n v="2325.6"/>
    <n v="2325.6"/>
    <n v="2325.6"/>
    <n v="2325.6"/>
    <n v="2325.6"/>
    <n v="2325.6"/>
    <n v="2325.6"/>
    <n v="2325.6"/>
    <n v="2325.6"/>
    <n v="23255.999999999996"/>
    <n v="2446.4"/>
    <n v="2446.4"/>
    <n v="2446.4"/>
    <n v="2446.4"/>
    <n v="2446.4"/>
    <n v="2446.4"/>
    <n v="2446.4"/>
    <n v="2446.4"/>
    <n v="2446.4"/>
    <n v="2446.4"/>
    <n v="24464.000000000004"/>
  </r>
  <r>
    <n v="33072370"/>
    <x v="12"/>
    <x v="90"/>
    <s v="CE VIRGILIO DE MELO FRANCO"/>
    <e v="#N/A"/>
    <s v="11.545.863/0001-60"/>
    <s v="3434 - 0000128708"/>
    <n v="3"/>
    <m/>
    <m/>
    <m/>
    <m/>
    <m/>
    <m/>
    <m/>
    <m/>
    <m/>
    <m/>
    <m/>
    <m/>
    <m/>
    <n v="164"/>
    <m/>
    <m/>
    <n v="67"/>
    <m/>
    <m/>
    <m/>
    <n v="23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511.2"/>
    <n v="3511.2"/>
    <n v="3511.2"/>
    <n v="3511.2"/>
    <n v="3511.2"/>
    <n v="3511.2"/>
    <n v="3511.2"/>
    <n v="3511.2"/>
    <n v="3511.2"/>
    <n v="3511.2"/>
    <n v="35112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4.000000000007"/>
  </r>
  <r>
    <n v="33073368"/>
    <x v="12"/>
    <x v="90"/>
    <s v="CE PASTOR MIRANDA PINTO"/>
    <e v="#N/A"/>
    <s v="01.732.113/0001-44"/>
    <s v="3249 - 0001569147"/>
    <n v="4"/>
    <m/>
    <m/>
    <m/>
    <m/>
    <m/>
    <m/>
    <m/>
    <m/>
    <m/>
    <m/>
    <m/>
    <m/>
    <m/>
    <n v="80"/>
    <m/>
    <m/>
    <n v="107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4038"/>
    <x v="12"/>
    <x v="90"/>
    <s v="CE ITALIA"/>
    <e v="#N/A"/>
    <s v="02.778.912/0001-14"/>
    <s v="6731 - 0000000868"/>
    <n v="0"/>
    <m/>
    <m/>
    <m/>
    <m/>
    <m/>
    <m/>
    <m/>
    <m/>
    <m/>
    <m/>
    <m/>
    <m/>
    <m/>
    <n v="305"/>
    <m/>
    <m/>
    <m/>
    <m/>
    <m/>
    <m/>
    <n v="305"/>
    <n v="0"/>
    <n v="0"/>
    <n v="0"/>
    <n v="0"/>
    <n v="0"/>
    <n v="0"/>
    <n v="0"/>
    <n v="0"/>
    <n v="0"/>
    <n v="0"/>
    <n v="0"/>
    <n v="4636"/>
    <n v="4636"/>
    <n v="4636"/>
    <n v="4636"/>
    <n v="4636"/>
    <n v="4636"/>
    <n v="4636"/>
    <n v="4636"/>
    <n v="4636"/>
    <n v="4636"/>
    <n v="46360"/>
    <n v="4636"/>
    <n v="4636"/>
    <n v="4636"/>
    <n v="4636"/>
    <n v="4636"/>
    <n v="4636"/>
    <n v="4636"/>
    <n v="4636"/>
    <n v="4636"/>
    <n v="4636"/>
    <n v="46360"/>
  </r>
  <r>
    <n v="33074046"/>
    <x v="12"/>
    <x v="90"/>
    <s v="CE JOSUE DE CASTRO"/>
    <e v="#N/A"/>
    <s v="13.007.601/0001-78"/>
    <s v="3325 - 0000123226"/>
    <n v="3"/>
    <m/>
    <m/>
    <m/>
    <m/>
    <m/>
    <m/>
    <m/>
    <m/>
    <m/>
    <m/>
    <m/>
    <m/>
    <m/>
    <n v="293"/>
    <m/>
    <m/>
    <m/>
    <m/>
    <m/>
    <m/>
    <n v="29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4634.8"/>
    <n v="4634.8"/>
    <n v="4634.8"/>
    <n v="4634.8"/>
    <n v="4634.8"/>
    <n v="4634.8"/>
    <n v="4634.8"/>
    <n v="4634.8"/>
    <n v="4634.8"/>
    <n v="4634.8"/>
    <n v="46348.000000000007"/>
  </r>
  <r>
    <n v="33074054"/>
    <x v="12"/>
    <x v="90"/>
    <s v="CE NUNO ALVARES PEREIRA"/>
    <e v="#N/A"/>
    <s v="13.441.565/0001-56"/>
    <s v="1107 - 0000065803"/>
    <n v="2"/>
    <m/>
    <m/>
    <m/>
    <m/>
    <m/>
    <m/>
    <m/>
    <m/>
    <m/>
    <m/>
    <m/>
    <m/>
    <m/>
    <n v="114"/>
    <m/>
    <m/>
    <m/>
    <m/>
    <m/>
    <m/>
    <n v="114"/>
    <n v="120.8"/>
    <n v="120.8"/>
    <n v="120.8"/>
    <n v="120.8"/>
    <n v="120.8"/>
    <n v="120.8"/>
    <n v="120.8"/>
    <n v="120.8"/>
    <n v="120.8"/>
    <n v="120.8"/>
    <n v="120.8"/>
    <n v="1732.8"/>
    <n v="1732.8"/>
    <n v="1732.8"/>
    <n v="1732.8"/>
    <n v="1732.8"/>
    <n v="1732.8"/>
    <n v="1732.8"/>
    <n v="1732.8"/>
    <n v="1732.8"/>
    <n v="1732.8"/>
    <n v="17327.999999999996"/>
    <n v="1853.6"/>
    <n v="1853.6"/>
    <n v="1853.6"/>
    <n v="1853.6"/>
    <n v="1853.6"/>
    <n v="1853.6"/>
    <n v="1853.6"/>
    <n v="1853.6"/>
    <n v="1853.6"/>
    <n v="1853.6"/>
    <n v="18536"/>
  </r>
  <r>
    <n v="33074151"/>
    <x v="12"/>
    <x v="90"/>
    <s v="CE MATO GROSSO"/>
    <e v="#N/A"/>
    <s v="27.111.111/0001-21"/>
    <s v="1698 - 0000602310"/>
    <n v="37"/>
    <m/>
    <m/>
    <m/>
    <m/>
    <m/>
    <m/>
    <m/>
    <m/>
    <m/>
    <m/>
    <m/>
    <m/>
    <m/>
    <n v="1928"/>
    <m/>
    <m/>
    <n v="128"/>
    <m/>
    <m/>
    <m/>
    <n v="2056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2.00000000006"/>
    <n v="33486"/>
    <n v="33486"/>
    <n v="33486"/>
    <n v="33486"/>
    <n v="33486"/>
    <n v="33486"/>
    <n v="33486"/>
    <n v="33486"/>
    <n v="33486"/>
    <n v="33486"/>
    <n v="334860"/>
  </r>
  <r>
    <n v="33074160"/>
    <x v="12"/>
    <x v="90"/>
    <s v="CE ADLAI STEVENSON"/>
    <e v="#N/A"/>
    <s v="12.567.519/0001-35"/>
    <s v="1107 - 0000056162"/>
    <n v="2"/>
    <m/>
    <m/>
    <m/>
    <m/>
    <m/>
    <m/>
    <m/>
    <m/>
    <m/>
    <m/>
    <m/>
    <m/>
    <m/>
    <n v="86"/>
    <m/>
    <m/>
    <m/>
    <m/>
    <m/>
    <m/>
    <n v="86"/>
    <n v="120.8"/>
    <n v="120.8"/>
    <n v="120.8"/>
    <n v="120.8"/>
    <n v="120.8"/>
    <n v="120.8"/>
    <n v="120.8"/>
    <n v="120.8"/>
    <n v="120.8"/>
    <n v="120.8"/>
    <n v="120.8"/>
    <n v="1307.2"/>
    <n v="1307.2"/>
    <n v="1307.2"/>
    <n v="1307.2"/>
    <n v="1307.2"/>
    <n v="1307.2"/>
    <n v="1307.2"/>
    <n v="1307.2"/>
    <n v="1307.2"/>
    <n v="1307.2"/>
    <n v="13072.000000000002"/>
    <n v="1428"/>
    <n v="1428"/>
    <n v="1428"/>
    <n v="1428"/>
    <n v="1428"/>
    <n v="1428"/>
    <n v="1428"/>
    <n v="1428"/>
    <n v="1428"/>
    <n v="1428"/>
    <n v="14280"/>
  </r>
  <r>
    <n v="33074232"/>
    <x v="12"/>
    <x v="90"/>
    <s v="CE OLIMPIA DO COUTO"/>
    <e v="#N/A"/>
    <s v="02.828.603/0001-01"/>
    <s v="1698 - 0000602531"/>
    <n v="6"/>
    <m/>
    <m/>
    <m/>
    <m/>
    <m/>
    <m/>
    <m/>
    <m/>
    <m/>
    <m/>
    <m/>
    <m/>
    <m/>
    <n v="391"/>
    <m/>
    <m/>
    <m/>
    <m/>
    <m/>
    <m/>
    <n v="39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305.6"/>
    <n v="6305.6"/>
    <n v="6305.6"/>
    <n v="6305.6"/>
    <n v="6305.6"/>
    <n v="6305.6"/>
    <n v="6305.6"/>
    <n v="6305.6"/>
    <n v="6305.6"/>
    <n v="6305.6"/>
    <n v="63055.999999999993"/>
  </r>
  <r>
    <n v="33074267"/>
    <x v="12"/>
    <x v="90"/>
    <s v="CE RODRIGO OTAVIO FILHO"/>
    <e v="#N/A"/>
    <s v="30.491.476/0001-33"/>
    <s v="1698 - 0006163890"/>
    <n v="14"/>
    <m/>
    <m/>
    <m/>
    <m/>
    <m/>
    <m/>
    <m/>
    <m/>
    <m/>
    <m/>
    <m/>
    <m/>
    <m/>
    <n v="979"/>
    <m/>
    <n v="83"/>
    <m/>
    <m/>
    <m/>
    <m/>
    <n v="1062"/>
    <n v="845.6"/>
    <n v="845.6"/>
    <n v="845.6"/>
    <n v="845.6"/>
    <n v="845.6"/>
    <n v="845.6"/>
    <n v="845.6"/>
    <n v="845.6"/>
    <n v="845.6"/>
    <n v="845.6"/>
    <n v="845.6"/>
    <n v="18532.8"/>
    <n v="18532.8"/>
    <n v="18532.8"/>
    <n v="18532.8"/>
    <n v="18532.8"/>
    <n v="18532.8"/>
    <n v="18532.8"/>
    <n v="18532.8"/>
    <n v="18532.8"/>
    <n v="18532.8"/>
    <n v="185327.99999999997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3.99999999997"/>
  </r>
  <r>
    <n v="33074798"/>
    <x v="12"/>
    <x v="90"/>
    <s v="CE AMAPA"/>
    <e v="#N/A"/>
    <s v="12.434.113/0001-84"/>
    <s v="1698 - 0000602434"/>
    <n v="2"/>
    <m/>
    <m/>
    <m/>
    <m/>
    <m/>
    <m/>
    <m/>
    <m/>
    <m/>
    <m/>
    <m/>
    <m/>
    <m/>
    <n v="101"/>
    <m/>
    <m/>
    <n v="149"/>
    <m/>
    <m/>
    <m/>
    <n v="250"/>
    <n v="120.8"/>
    <n v="120.8"/>
    <n v="120.8"/>
    <n v="120.8"/>
    <n v="120.8"/>
    <n v="120.8"/>
    <n v="120.8"/>
    <n v="120.8"/>
    <n v="120.8"/>
    <n v="120.8"/>
    <n v="120.8"/>
    <n v="3800"/>
    <n v="3800"/>
    <n v="3800"/>
    <n v="3800"/>
    <n v="3800"/>
    <n v="3800"/>
    <n v="3800"/>
    <n v="3800"/>
    <n v="3800"/>
    <n v="3800"/>
    <n v="38000"/>
    <n v="3920.8"/>
    <n v="3920.8"/>
    <n v="3920.8"/>
    <n v="3920.8"/>
    <n v="3920.8"/>
    <n v="3920.8"/>
    <n v="3920.8"/>
    <n v="3920.8"/>
    <n v="3920.8"/>
    <n v="3920.8"/>
    <n v="39208"/>
  </r>
  <r>
    <n v="33075166"/>
    <x v="12"/>
    <x v="90"/>
    <s v="IE CARMELA DUTRA"/>
    <e v="#N/A"/>
    <s v="30.871.701/0001-67"/>
    <s v="2790 - 0000265225"/>
    <n v="24"/>
    <m/>
    <m/>
    <m/>
    <m/>
    <m/>
    <m/>
    <m/>
    <m/>
    <m/>
    <m/>
    <m/>
    <m/>
    <m/>
    <n v="174"/>
    <m/>
    <n v="889"/>
    <n v="143"/>
    <m/>
    <m/>
    <m/>
    <n v="1206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4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9.99999999994"/>
  </r>
  <r>
    <n v="33075174"/>
    <x v="12"/>
    <x v="90"/>
    <s v="CE CHARLES CHAPLIN"/>
    <e v="#N/A"/>
    <s v="11.461.018/0001-07"/>
    <s v="0818 - 0000061182"/>
    <n v="4"/>
    <m/>
    <m/>
    <m/>
    <m/>
    <m/>
    <m/>
    <m/>
    <m/>
    <m/>
    <m/>
    <m/>
    <m/>
    <m/>
    <n v="151"/>
    <m/>
    <m/>
    <m/>
    <m/>
    <m/>
    <m/>
    <n v="151"/>
    <n v="241.6"/>
    <n v="241.6"/>
    <n v="241.6"/>
    <n v="241.6"/>
    <n v="241.6"/>
    <n v="241.6"/>
    <n v="241.6"/>
    <n v="241.6"/>
    <n v="241.6"/>
    <n v="241.6"/>
    <n v="241.6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75182"/>
    <x v="12"/>
    <x v="90"/>
    <s v="CE CIDADE DE LISBOA"/>
    <e v="#N/A"/>
    <s v="16.809.041/0001-63"/>
    <s v="3485 - 0000172880"/>
    <n v="2"/>
    <m/>
    <m/>
    <m/>
    <m/>
    <m/>
    <m/>
    <m/>
    <m/>
    <m/>
    <m/>
    <m/>
    <m/>
    <m/>
    <n v="146"/>
    <m/>
    <m/>
    <n v="226"/>
    <m/>
    <m/>
    <m/>
    <n v="372"/>
    <n v="120.8"/>
    <n v="120.8"/>
    <n v="120.8"/>
    <n v="120.8"/>
    <n v="120.8"/>
    <n v="120.8"/>
    <n v="120.8"/>
    <n v="120.8"/>
    <n v="120.8"/>
    <n v="120.8"/>
    <n v="120.8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2"/>
  </r>
  <r>
    <n v="33075190"/>
    <x v="12"/>
    <x v="90"/>
    <s v="CE LUIZ DE CAMOES"/>
    <e v="#N/A"/>
    <s v="12.113.108/0001-70"/>
    <s v="2772 - 0000167355"/>
    <n v="6"/>
    <m/>
    <m/>
    <m/>
    <m/>
    <m/>
    <m/>
    <m/>
    <m/>
    <m/>
    <m/>
    <m/>
    <m/>
    <m/>
    <n v="251"/>
    <m/>
    <m/>
    <m/>
    <m/>
    <m/>
    <m/>
    <n v="25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15.2"/>
    <n v="3815.2"/>
    <n v="3815.2"/>
    <n v="3815.2"/>
    <n v="3815.2"/>
    <n v="3815.2"/>
    <n v="3815.2"/>
    <n v="3815.2"/>
    <n v="3815.2"/>
    <n v="3815.2"/>
    <n v="38152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5.999999999993"/>
  </r>
  <r>
    <n v="33075204"/>
    <x v="12"/>
    <x v="90"/>
    <s v="CE MARQUES REBELO"/>
    <e v="#N/A"/>
    <s v="02.829.440/0001-81"/>
    <s v="2787 - 0000143677"/>
    <n v="4"/>
    <m/>
    <m/>
    <m/>
    <m/>
    <m/>
    <m/>
    <m/>
    <m/>
    <m/>
    <m/>
    <m/>
    <m/>
    <m/>
    <n v="146"/>
    <m/>
    <m/>
    <n v="115"/>
    <m/>
    <m/>
    <m/>
    <n v="261"/>
    <n v="241.6"/>
    <n v="241.6"/>
    <n v="241.6"/>
    <n v="241.6"/>
    <n v="241.6"/>
    <n v="241.6"/>
    <n v="241.6"/>
    <n v="241.6"/>
    <n v="241.6"/>
    <n v="241.6"/>
    <n v="241.6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2"/>
    <n v="4208.8"/>
    <n v="4208.8"/>
    <n v="4208.8"/>
    <n v="4208.8"/>
    <n v="4208.8"/>
    <n v="4208.8"/>
    <n v="4208.8"/>
    <n v="4208.8"/>
    <n v="4208.8"/>
    <n v="4208.8"/>
    <n v="42088.000000000007"/>
  </r>
  <r>
    <n v="33075212"/>
    <x v="12"/>
    <x v="90"/>
    <s v="CE PROFESSOR JOSE ACCIOLI"/>
    <e v="#N/A"/>
    <s v="02.496.437/0001-93"/>
    <s v="2379 - 0000281840"/>
    <n v="11"/>
    <m/>
    <m/>
    <m/>
    <m/>
    <m/>
    <m/>
    <m/>
    <m/>
    <m/>
    <m/>
    <m/>
    <m/>
    <m/>
    <m/>
    <m/>
    <n v="495"/>
    <m/>
    <m/>
    <m/>
    <m/>
    <n v="495"/>
    <n v="664.4"/>
    <n v="664.4"/>
    <n v="664.4"/>
    <n v="664.4"/>
    <n v="664.4"/>
    <n v="664.4"/>
    <n v="664.4"/>
    <n v="664.4"/>
    <n v="664.4"/>
    <n v="664.4"/>
    <n v="664.4"/>
    <n v="21780"/>
    <n v="21780"/>
    <n v="21780"/>
    <n v="21780"/>
    <n v="21780"/>
    <n v="21780"/>
    <n v="21780"/>
    <n v="21780"/>
    <n v="21780"/>
    <n v="21780"/>
    <n v="217800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3.99999999997"/>
  </r>
  <r>
    <n v="33075220"/>
    <x v="12"/>
    <x v="90"/>
    <s v="CE PROFESSOR SOUSA DA SILVEIRA"/>
    <e v="#N/A"/>
    <s v="17.366.438/0001-90"/>
    <s v="2987 - 0000101362"/>
    <n v="2"/>
    <m/>
    <m/>
    <m/>
    <m/>
    <m/>
    <m/>
    <m/>
    <m/>
    <m/>
    <m/>
    <m/>
    <m/>
    <m/>
    <n v="137"/>
    <m/>
    <m/>
    <m/>
    <m/>
    <m/>
    <m/>
    <n v="137"/>
    <n v="120.8"/>
    <n v="120.8"/>
    <n v="120.8"/>
    <n v="120.8"/>
    <n v="120.8"/>
    <n v="120.8"/>
    <n v="120.8"/>
    <n v="120.8"/>
    <n v="120.8"/>
    <n v="120.8"/>
    <n v="120.8"/>
    <n v="2082.4"/>
    <n v="2082.4"/>
    <n v="2082.4"/>
    <n v="2082.4"/>
    <n v="2082.4"/>
    <n v="2082.4"/>
    <n v="2082.4"/>
    <n v="2082.4"/>
    <n v="2082.4"/>
    <n v="2082.4"/>
    <n v="20824.000000000004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2.000000000004"/>
  </r>
  <r>
    <n v="33075689"/>
    <x v="12"/>
    <x v="90"/>
    <s v="CE CARDEAL ARCOVERDE"/>
    <e v="#N/A"/>
    <s v="15.466.080/0001-42"/>
    <s v="0818 - 0000072060"/>
    <n v="3"/>
    <m/>
    <m/>
    <m/>
    <m/>
    <m/>
    <m/>
    <m/>
    <m/>
    <m/>
    <m/>
    <m/>
    <m/>
    <m/>
    <n v="164"/>
    <m/>
    <m/>
    <m/>
    <m/>
    <m/>
    <m/>
    <n v="16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7.999999999996"/>
    <n v="2674"/>
    <n v="2674"/>
    <n v="2674"/>
    <n v="2674"/>
    <n v="2674"/>
    <n v="2674"/>
    <n v="2674"/>
    <n v="2674"/>
    <n v="2674"/>
    <n v="2674"/>
    <n v="26740"/>
  </r>
  <r>
    <n v="33075719"/>
    <x v="12"/>
    <x v="90"/>
    <s v="CE CONDE AFONSO CELSO"/>
    <e v="#N/A"/>
    <s v="03.046.168/0001-26"/>
    <s v="0087 - 0001841289"/>
    <n v="2"/>
    <m/>
    <m/>
    <m/>
    <m/>
    <m/>
    <m/>
    <m/>
    <m/>
    <m/>
    <m/>
    <m/>
    <m/>
    <m/>
    <n v="184"/>
    <m/>
    <m/>
    <m/>
    <m/>
    <m/>
    <m/>
    <n v="184"/>
    <n v="120.8"/>
    <n v="120.8"/>
    <n v="120.8"/>
    <n v="120.8"/>
    <n v="120.8"/>
    <n v="120.8"/>
    <n v="120.8"/>
    <n v="120.8"/>
    <n v="120.8"/>
    <n v="120.8"/>
    <n v="120.8"/>
    <n v="2796.8"/>
    <n v="2796.8"/>
    <n v="2796.8"/>
    <n v="2796.8"/>
    <n v="2796.8"/>
    <n v="2796.8"/>
    <n v="2796.8"/>
    <n v="2796.8"/>
    <n v="2796.8"/>
    <n v="2796.8"/>
    <n v="27967.999999999996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6"/>
  </r>
  <r>
    <n v="33075760"/>
    <x v="12"/>
    <x v="90"/>
    <s v="CE FRANCISCO PALHETA"/>
    <e v="#N/A"/>
    <s v="02.860.962/0001-46"/>
    <s v="2787 - 0000143723"/>
    <n v="2"/>
    <m/>
    <m/>
    <m/>
    <m/>
    <m/>
    <m/>
    <m/>
    <m/>
    <m/>
    <m/>
    <m/>
    <m/>
    <m/>
    <n v="145"/>
    <m/>
    <m/>
    <m/>
    <m/>
    <m/>
    <m/>
    <n v="145"/>
    <n v="120.8"/>
    <n v="120.8"/>
    <n v="120.8"/>
    <n v="120.8"/>
    <n v="120.8"/>
    <n v="120.8"/>
    <n v="120.8"/>
    <n v="120.8"/>
    <n v="120.8"/>
    <n v="120.8"/>
    <n v="120.8"/>
    <n v="2204"/>
    <n v="2204"/>
    <n v="2204"/>
    <n v="2204"/>
    <n v="2204"/>
    <n v="2204"/>
    <n v="2204"/>
    <n v="2204"/>
    <n v="2204"/>
    <n v="2204"/>
    <n v="22040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7.999999999996"/>
  </r>
  <r>
    <n v="33075816"/>
    <x v="12"/>
    <x v="90"/>
    <s v="CE OLEGARIO MARIANO"/>
    <e v="#N/A"/>
    <s v="13.343.115/0001-20"/>
    <s v="6731 - 0000000884"/>
    <n v="3"/>
    <m/>
    <m/>
    <m/>
    <m/>
    <m/>
    <m/>
    <m/>
    <m/>
    <m/>
    <m/>
    <m/>
    <m/>
    <m/>
    <n v="252"/>
    <m/>
    <m/>
    <n v="77"/>
    <m/>
    <m/>
    <m/>
    <n v="32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00.8"/>
    <n v="5000.8"/>
    <n v="5000.8"/>
    <n v="5000.8"/>
    <n v="5000.8"/>
    <n v="5000.8"/>
    <n v="5000.8"/>
    <n v="5000.8"/>
    <n v="5000.8"/>
    <n v="5000.8"/>
    <n v="50008.000000000007"/>
    <n v="5182"/>
    <n v="5182"/>
    <n v="5182"/>
    <n v="5182"/>
    <n v="5182"/>
    <n v="5182"/>
    <n v="5182"/>
    <n v="5182"/>
    <n v="5182"/>
    <n v="5182"/>
    <n v="51820"/>
  </r>
  <r>
    <n v="33075832"/>
    <x v="12"/>
    <x v="90"/>
    <s v="CE PARANA"/>
    <e v="#N/A"/>
    <s v="02.658.849/0001-82"/>
    <s v="0818 - 0000061166"/>
    <n v="3"/>
    <m/>
    <m/>
    <m/>
    <m/>
    <m/>
    <m/>
    <m/>
    <m/>
    <m/>
    <m/>
    <m/>
    <m/>
    <m/>
    <n v="146"/>
    <m/>
    <m/>
    <m/>
    <m/>
    <m/>
    <m/>
    <n v="146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400.4"/>
    <n v="2400.4"/>
    <n v="2400.4"/>
    <n v="2400.4"/>
    <n v="2400.4"/>
    <n v="2400.4"/>
    <n v="2400.4"/>
    <n v="2400.4"/>
    <n v="2400.4"/>
    <n v="2400.4"/>
    <n v="24004.000000000004"/>
  </r>
  <r>
    <n v="33075867"/>
    <x v="12"/>
    <x v="90"/>
    <s v="CE SANTOS DUMONT"/>
    <e v="#N/A"/>
    <s v="16.418.150/0001-50"/>
    <s v="2787 - 0000148296"/>
    <n v="6"/>
    <m/>
    <m/>
    <m/>
    <m/>
    <m/>
    <m/>
    <m/>
    <m/>
    <m/>
    <m/>
    <m/>
    <m/>
    <m/>
    <n v="196"/>
    <m/>
    <m/>
    <m/>
    <m/>
    <m/>
    <m/>
    <n v="19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2.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75875"/>
    <x v="12"/>
    <x v="90"/>
    <s v="CE SENADOR FRANCISCO GALLOTTI"/>
    <e v="#N/A"/>
    <s v="12.345.199/0001-79"/>
    <s v="1417 - 0000784672"/>
    <n v="0"/>
    <m/>
    <m/>
    <m/>
    <m/>
    <m/>
    <m/>
    <m/>
    <m/>
    <m/>
    <m/>
    <m/>
    <m/>
    <m/>
    <m/>
    <m/>
    <m/>
    <n v="40"/>
    <m/>
    <m/>
    <m/>
    <n v="40"/>
    <n v="0"/>
    <n v="0"/>
    <n v="0"/>
    <n v="0"/>
    <n v="0"/>
    <n v="0"/>
    <n v="0"/>
    <n v="0"/>
    <n v="0"/>
    <n v="0"/>
    <n v="0"/>
    <n v="608"/>
    <n v="608"/>
    <n v="608"/>
    <n v="608"/>
    <n v="608"/>
    <n v="608"/>
    <n v="608"/>
    <n v="608"/>
    <n v="608"/>
    <n v="608"/>
    <n v="6080"/>
    <n v="608"/>
    <n v="608"/>
    <n v="608"/>
    <n v="608"/>
    <n v="608"/>
    <n v="608"/>
    <n v="608"/>
    <n v="608"/>
    <n v="608"/>
    <n v="608"/>
    <n v="6080"/>
  </r>
  <r>
    <n v="33075883"/>
    <x v="7"/>
    <x v="90"/>
    <s v="CE VIRIATO CORREA"/>
    <e v="#N/A"/>
    <s v="02.867.978/0001-80"/>
    <s v="2787 - 0000143693"/>
    <n v="5"/>
    <m/>
    <m/>
    <m/>
    <m/>
    <m/>
    <m/>
    <m/>
    <m/>
    <m/>
    <m/>
    <m/>
    <m/>
    <m/>
    <n v="178"/>
    <m/>
    <m/>
    <n v="141"/>
    <m/>
    <m/>
    <m/>
    <n v="319"/>
    <n v="302"/>
    <n v="302"/>
    <n v="302"/>
    <n v="302"/>
    <n v="302"/>
    <n v="302"/>
    <n v="302"/>
    <n v="302"/>
    <n v="302"/>
    <n v="302"/>
    <n v="302"/>
    <n v="4848.8"/>
    <n v="4848.8"/>
    <n v="4848.8"/>
    <n v="4848.8"/>
    <n v="4848.8"/>
    <n v="4848.8"/>
    <n v="4848.8"/>
    <n v="4848.8"/>
    <n v="4848.8"/>
    <n v="4848.8"/>
    <n v="48488.000000000007"/>
    <n v="5150.8"/>
    <n v="5150.8"/>
    <n v="5150.8"/>
    <n v="5150.8"/>
    <n v="5150.8"/>
    <n v="5150.8"/>
    <n v="5150.8"/>
    <n v="5150.8"/>
    <n v="5150.8"/>
    <n v="5150.8"/>
    <n v="51508.000000000007"/>
  </r>
  <r>
    <n v="33075891"/>
    <x v="12"/>
    <x v="90"/>
    <s v="CE WALDEMIRO POTSCH"/>
    <e v="#N/A"/>
    <s v="13.155.422/0001-88"/>
    <s v="2379 - 0000281905"/>
    <n v="3"/>
    <m/>
    <m/>
    <m/>
    <m/>
    <m/>
    <m/>
    <m/>
    <m/>
    <m/>
    <m/>
    <m/>
    <m/>
    <m/>
    <n v="175"/>
    <m/>
    <m/>
    <m/>
    <m/>
    <m/>
    <m/>
    <n v="17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660"/>
    <n v="2660"/>
    <n v="2660"/>
    <n v="2660"/>
    <n v="2660"/>
    <n v="2660"/>
    <n v="2660"/>
    <n v="2660"/>
    <n v="2660"/>
    <n v="2660"/>
    <n v="26600"/>
    <n v="2841.2"/>
    <n v="2841.2"/>
    <n v="2841.2"/>
    <n v="2841.2"/>
    <n v="2841.2"/>
    <n v="2841.2"/>
    <n v="2841.2"/>
    <n v="2841.2"/>
    <n v="2841.2"/>
    <n v="2841.2"/>
    <n v="28412.000000000004"/>
  </r>
  <r>
    <n v="33077088"/>
    <x v="13"/>
    <x v="90"/>
    <s v="CE ADALGISA MONTEIRO"/>
    <e v="#N/A"/>
    <s v="03.494.289/0001-30"/>
    <s v="1804 - 0000701505"/>
    <n v="7"/>
    <m/>
    <m/>
    <m/>
    <m/>
    <m/>
    <m/>
    <m/>
    <m/>
    <m/>
    <m/>
    <m/>
    <m/>
    <m/>
    <n v="418"/>
    <m/>
    <m/>
    <m/>
    <m/>
    <m/>
    <m/>
    <n v="418"/>
    <n v="422.8"/>
    <n v="422.8"/>
    <n v="422.8"/>
    <n v="422.8"/>
    <n v="422.8"/>
    <n v="422.8"/>
    <n v="422.8"/>
    <n v="422.8"/>
    <n v="422.8"/>
    <n v="422.8"/>
    <n v="422.8"/>
    <n v="6353.6"/>
    <n v="6353.6"/>
    <n v="6353.6"/>
    <n v="6353.6"/>
    <n v="6353.6"/>
    <n v="6353.6"/>
    <n v="6353.6"/>
    <n v="6353.6"/>
    <n v="6353.6"/>
    <n v="6353.6"/>
    <n v="63535.999999999993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4"/>
  </r>
  <r>
    <n v="33077100"/>
    <x v="13"/>
    <x v="90"/>
    <s v="CE BRIGADEIRO SCHORCHT"/>
    <e v="#N/A"/>
    <s v="29.972.809/0001-67"/>
    <s v="0831 - 0000077801"/>
    <n v="58"/>
    <m/>
    <m/>
    <m/>
    <m/>
    <m/>
    <m/>
    <m/>
    <m/>
    <m/>
    <m/>
    <m/>
    <m/>
    <m/>
    <n v="1521"/>
    <m/>
    <m/>
    <n v="153"/>
    <m/>
    <m/>
    <m/>
    <n v="1674"/>
    <n v="3503.2"/>
    <n v="3503.2"/>
    <n v="3503.2"/>
    <n v="3503.2"/>
    <n v="3503.2"/>
    <n v="3503.2"/>
    <n v="3503.2"/>
    <n v="3503.2"/>
    <n v="3503.2"/>
    <n v="3503.2"/>
    <n v="3503.2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7.99999999994"/>
    <n v="28948"/>
    <n v="28948"/>
    <n v="28948"/>
    <n v="28948"/>
    <n v="28948"/>
    <n v="28948"/>
    <n v="28948"/>
    <n v="28948"/>
    <n v="28948"/>
    <n v="28948"/>
    <n v="289480"/>
  </r>
  <r>
    <n v="33077118"/>
    <x v="13"/>
    <x v="90"/>
    <s v="CE CARLOS LACERDA"/>
    <e v="#N/A"/>
    <s v="02.658.850/0001-07"/>
    <s v="0582 - 0001090208"/>
    <n v="3"/>
    <m/>
    <m/>
    <m/>
    <m/>
    <m/>
    <m/>
    <m/>
    <m/>
    <m/>
    <m/>
    <m/>
    <m/>
    <m/>
    <n v="334"/>
    <m/>
    <m/>
    <m/>
    <m/>
    <m/>
    <m/>
    <n v="3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76.8"/>
    <n v="5076.8"/>
    <n v="5076.8"/>
    <n v="5076.8"/>
    <n v="5076.8"/>
    <n v="5076.8"/>
    <n v="5076.8"/>
    <n v="5076.8"/>
    <n v="5076.8"/>
    <n v="5076.8"/>
    <n v="50768.000000000007"/>
    <n v="5258"/>
    <n v="5258"/>
    <n v="5258"/>
    <n v="5258"/>
    <n v="5258"/>
    <n v="5258"/>
    <n v="5258"/>
    <n v="5258"/>
    <n v="5258"/>
    <n v="5258"/>
    <n v="52580"/>
  </r>
  <r>
    <n v="33077126"/>
    <x v="13"/>
    <x v="90"/>
    <s v="CE EDUARDO MONDLANE"/>
    <e v="#N/A"/>
    <s v="02.775.994/0001-43"/>
    <s v="6629 - 0000010944"/>
    <n v="6"/>
    <m/>
    <m/>
    <m/>
    <m/>
    <m/>
    <m/>
    <m/>
    <m/>
    <m/>
    <m/>
    <m/>
    <m/>
    <m/>
    <n v="533"/>
    <m/>
    <m/>
    <m/>
    <m/>
    <m/>
    <m/>
    <n v="5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6"/>
    <n v="8464"/>
    <n v="8464"/>
    <n v="8464"/>
    <n v="8464"/>
    <n v="8464"/>
    <n v="8464"/>
    <n v="8464"/>
    <n v="8464"/>
    <n v="8464"/>
    <n v="8464"/>
    <n v="84640"/>
  </r>
  <r>
    <n v="33077134"/>
    <x v="13"/>
    <x v="90"/>
    <s v="CE ENGENHEIRO BERNARDO SAYAO"/>
    <e v="#N/A"/>
    <s v="02.737.578/0001-50"/>
    <s v="0582 - 0001090186"/>
    <n v="5"/>
    <m/>
    <m/>
    <m/>
    <m/>
    <m/>
    <m/>
    <m/>
    <m/>
    <m/>
    <m/>
    <m/>
    <m/>
    <m/>
    <n v="249"/>
    <m/>
    <m/>
    <n v="113"/>
    <m/>
    <m/>
    <m/>
    <n v="362"/>
    <n v="302"/>
    <n v="302"/>
    <n v="302"/>
    <n v="302"/>
    <n v="302"/>
    <n v="302"/>
    <n v="302"/>
    <n v="302"/>
    <n v="302"/>
    <n v="302"/>
    <n v="302"/>
    <n v="5502.4"/>
    <n v="5502.4"/>
    <n v="5502.4"/>
    <n v="5502.4"/>
    <n v="5502.4"/>
    <n v="5502.4"/>
    <n v="5502.4"/>
    <n v="5502.4"/>
    <n v="5502.4"/>
    <n v="5502.4"/>
    <n v="55024.000000000007"/>
    <n v="5804.4"/>
    <n v="5804.4"/>
    <n v="5804.4"/>
    <n v="5804.4"/>
    <n v="5804.4"/>
    <n v="5804.4"/>
    <n v="5804.4"/>
    <n v="5804.4"/>
    <n v="5804.4"/>
    <n v="5804.4"/>
    <n v="58044.000000000007"/>
  </r>
  <r>
    <n v="33077142"/>
    <x v="13"/>
    <x v="90"/>
    <s v="CE MAHATMA GANDHI"/>
    <e v="#N/A"/>
    <s v="03.124.162/0001-20"/>
    <s v="0831 - 0000079995"/>
    <n v="6"/>
    <m/>
    <m/>
    <m/>
    <m/>
    <m/>
    <m/>
    <m/>
    <m/>
    <m/>
    <m/>
    <m/>
    <m/>
    <m/>
    <n v="230"/>
    <m/>
    <m/>
    <n v="203"/>
    <m/>
    <m/>
    <m/>
    <n v="4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581.6"/>
    <n v="6581.6"/>
    <n v="6581.6"/>
    <n v="6581.6"/>
    <n v="6581.6"/>
    <n v="6581.6"/>
    <n v="6581.6"/>
    <n v="6581.6"/>
    <n v="6581.6"/>
    <n v="6581.6"/>
    <n v="65816"/>
    <n v="6944"/>
    <n v="6944"/>
    <n v="6944"/>
    <n v="6944"/>
    <n v="6944"/>
    <n v="6944"/>
    <n v="6944"/>
    <n v="6944"/>
    <n v="6944"/>
    <n v="6944"/>
    <n v="69440"/>
  </r>
  <r>
    <n v="33077150"/>
    <x v="13"/>
    <x v="90"/>
    <s v="CE CARDEAL DOM EUGENIO DE ARAUJO SALES"/>
    <e v="#N/A"/>
    <s v="03.543.264/0001-80"/>
    <s v="0827 - 0000080519"/>
    <n v="7"/>
    <m/>
    <m/>
    <m/>
    <m/>
    <m/>
    <m/>
    <m/>
    <m/>
    <m/>
    <m/>
    <m/>
    <m/>
    <m/>
    <n v="446"/>
    <m/>
    <m/>
    <m/>
    <m/>
    <m/>
    <m/>
    <n v="446"/>
    <n v="422.8"/>
    <n v="422.8"/>
    <n v="422.8"/>
    <n v="422.8"/>
    <n v="422.8"/>
    <n v="422.8"/>
    <n v="422.8"/>
    <n v="422.8"/>
    <n v="422.8"/>
    <n v="422.8"/>
    <n v="422.8"/>
    <n v="6779.2"/>
    <n v="6779.2"/>
    <n v="6779.2"/>
    <n v="6779.2"/>
    <n v="6779.2"/>
    <n v="6779.2"/>
    <n v="6779.2"/>
    <n v="6779.2"/>
    <n v="6779.2"/>
    <n v="6779.2"/>
    <n v="67791.999999999985"/>
    <n v="7202"/>
    <n v="7202"/>
    <n v="7202"/>
    <n v="7202"/>
    <n v="7202"/>
    <n v="7202"/>
    <n v="7202"/>
    <n v="7202"/>
    <n v="7202"/>
    <n v="7202"/>
    <n v="72020"/>
  </r>
  <r>
    <n v="33077169"/>
    <x v="13"/>
    <x v="90"/>
    <s v="CE EUNICE WEAVER"/>
    <e v="#N/A"/>
    <s v="01.035.675/0001-39"/>
    <s v="0831 - 0000064661"/>
    <n v="4"/>
    <m/>
    <m/>
    <m/>
    <m/>
    <m/>
    <m/>
    <m/>
    <m/>
    <m/>
    <m/>
    <m/>
    <m/>
    <m/>
    <n v="325"/>
    <m/>
    <m/>
    <m/>
    <m/>
    <m/>
    <m/>
    <n v="325"/>
    <n v="241.6"/>
    <n v="241.6"/>
    <n v="241.6"/>
    <n v="241.6"/>
    <n v="241.6"/>
    <n v="241.6"/>
    <n v="241.6"/>
    <n v="241.6"/>
    <n v="241.6"/>
    <n v="241.6"/>
    <n v="241.6"/>
    <n v="4940"/>
    <n v="4940"/>
    <n v="4940"/>
    <n v="4940"/>
    <n v="4940"/>
    <n v="4940"/>
    <n v="4940"/>
    <n v="4940"/>
    <n v="4940"/>
    <n v="4940"/>
    <n v="4940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77177"/>
    <x v="13"/>
    <x v="90"/>
    <s v="CE PRESIDENTE JOAO GOULART"/>
    <e v="#N/A"/>
    <s v="03.257.220/0001-93"/>
    <s v="6643 - 0000002283"/>
    <n v="1"/>
    <m/>
    <m/>
    <m/>
    <m/>
    <m/>
    <m/>
    <m/>
    <m/>
    <m/>
    <m/>
    <m/>
    <m/>
    <m/>
    <n v="312"/>
    <m/>
    <m/>
    <m/>
    <m/>
    <m/>
    <m/>
    <n v="312"/>
    <n v="60.4"/>
    <n v="60.4"/>
    <n v="60.4"/>
    <n v="60.4"/>
    <n v="60.4"/>
    <n v="60.4"/>
    <n v="60.4"/>
    <n v="60.4"/>
    <n v="60.4"/>
    <n v="60.4"/>
    <n v="60.4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8"/>
  </r>
  <r>
    <n v="33077185"/>
    <x v="13"/>
    <x v="90"/>
    <s v="CE SENADOR TEOTONIO VILELA"/>
    <e v="#N/A"/>
    <s v="01.298.820/0001-74"/>
    <s v="7097 - 250384"/>
    <n v="4"/>
    <m/>
    <m/>
    <m/>
    <m/>
    <m/>
    <m/>
    <m/>
    <m/>
    <m/>
    <m/>
    <m/>
    <m/>
    <m/>
    <n v="215"/>
    <m/>
    <m/>
    <m/>
    <m/>
    <m/>
    <m/>
    <n v="215"/>
    <n v="241.6"/>
    <n v="241.6"/>
    <n v="241.6"/>
    <n v="241.6"/>
    <n v="241.6"/>
    <n v="241.6"/>
    <n v="241.6"/>
    <n v="241.6"/>
    <n v="241.6"/>
    <n v="241.6"/>
    <n v="241.6"/>
    <n v="3268"/>
    <n v="3268"/>
    <n v="3268"/>
    <n v="3268"/>
    <n v="3268"/>
    <n v="3268"/>
    <n v="3268"/>
    <n v="3268"/>
    <n v="3268"/>
    <n v="3268"/>
    <n v="32680"/>
    <n v="3509.6"/>
    <n v="3509.6"/>
    <n v="3509.6"/>
    <n v="3509.6"/>
    <n v="3509.6"/>
    <n v="3509.6"/>
    <n v="3509.6"/>
    <n v="3509.6"/>
    <n v="3509.6"/>
    <n v="3509.6"/>
    <n v="35095.999999999993"/>
  </r>
  <r>
    <n v="33077363"/>
    <x v="13"/>
    <x v="90"/>
    <s v="CE ALBERTO RANGEL"/>
    <e v="#N/A"/>
    <s v="02.641.695/0001-16"/>
    <s v="3485 - 0000158364"/>
    <n v="6"/>
    <m/>
    <m/>
    <m/>
    <m/>
    <m/>
    <m/>
    <m/>
    <m/>
    <m/>
    <m/>
    <m/>
    <m/>
    <m/>
    <m/>
    <m/>
    <m/>
    <n v="217"/>
    <m/>
    <m/>
    <m/>
    <n v="21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4.000000000007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8.000000000007"/>
  </r>
  <r>
    <n v="33077371"/>
    <x v="13"/>
    <x v="90"/>
    <s v="CE ALINA DE BRITO"/>
    <e v="#N/A"/>
    <s v="11.838.922/0001-99"/>
    <s v="0582 - 0001090291"/>
    <n v="7"/>
    <m/>
    <m/>
    <m/>
    <m/>
    <m/>
    <m/>
    <m/>
    <m/>
    <m/>
    <m/>
    <m/>
    <m/>
    <m/>
    <n v="509"/>
    <m/>
    <m/>
    <m/>
    <m/>
    <m/>
    <m/>
    <n v="509"/>
    <n v="422.8"/>
    <n v="422.8"/>
    <n v="422.8"/>
    <n v="422.8"/>
    <n v="422.8"/>
    <n v="422.8"/>
    <n v="422.8"/>
    <n v="422.8"/>
    <n v="422.8"/>
    <n v="422.8"/>
    <n v="422.8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6.000000000015"/>
  </r>
  <r>
    <n v="33077452"/>
    <x v="13"/>
    <x v="90"/>
    <s v="CE EMBAIXADOR DIAS CARNEIRO"/>
    <e v="#N/A"/>
    <s v="02.175.662/0001-28"/>
    <s v="0952 - 0000064831"/>
    <n v="0"/>
    <m/>
    <m/>
    <m/>
    <m/>
    <m/>
    <m/>
    <m/>
    <m/>
    <m/>
    <m/>
    <m/>
    <m/>
    <m/>
    <n v="268"/>
    <m/>
    <m/>
    <m/>
    <m/>
    <m/>
    <m/>
    <n v="268"/>
    <n v="0"/>
    <n v="0"/>
    <n v="0"/>
    <n v="0"/>
    <n v="0"/>
    <n v="0"/>
    <n v="0"/>
    <n v="0"/>
    <n v="0"/>
    <n v="0"/>
    <n v="0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</r>
  <r>
    <n v="33077487"/>
    <x v="13"/>
    <x v="90"/>
    <s v="CE FREDERICO EYER"/>
    <e v="#N/A"/>
    <s v="12.821.912/0001-03"/>
    <s v="0952 - 0000064866"/>
    <n v="2"/>
    <m/>
    <m/>
    <m/>
    <m/>
    <m/>
    <m/>
    <m/>
    <m/>
    <m/>
    <m/>
    <m/>
    <m/>
    <m/>
    <m/>
    <m/>
    <m/>
    <n v="109"/>
    <m/>
    <m/>
    <m/>
    <n v="109"/>
    <n v="120.8"/>
    <n v="120.8"/>
    <n v="120.8"/>
    <n v="120.8"/>
    <n v="120.8"/>
    <n v="120.8"/>
    <n v="120.8"/>
    <n v="120.8"/>
    <n v="120.8"/>
    <n v="120.8"/>
    <n v="120.8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7.999999999996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6"/>
  </r>
  <r>
    <n v="33077495"/>
    <x v="13"/>
    <x v="90"/>
    <s v="CE GENERAL CARLOS CAETANO MIRAGAYA"/>
    <e v="#N/A"/>
    <s v="12.356.785/0001-19"/>
    <s v="0864 - 0000054364"/>
    <n v="3"/>
    <m/>
    <m/>
    <m/>
    <m/>
    <m/>
    <m/>
    <m/>
    <m/>
    <m/>
    <m/>
    <m/>
    <m/>
    <m/>
    <m/>
    <m/>
    <m/>
    <n v="137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09"/>
    <x v="13"/>
    <x v="90"/>
    <s v="CE HONDURAS"/>
    <e v="#N/A"/>
    <s v="03.290.766/0001-46"/>
    <s v="7097 - 250422"/>
    <n v="1"/>
    <m/>
    <m/>
    <m/>
    <m/>
    <m/>
    <m/>
    <m/>
    <m/>
    <m/>
    <m/>
    <m/>
    <m/>
    <m/>
    <m/>
    <m/>
    <m/>
    <n v="174"/>
    <m/>
    <m/>
    <m/>
    <n v="174"/>
    <n v="60.4"/>
    <n v="60.4"/>
    <n v="60.4"/>
    <n v="60.4"/>
    <n v="60.4"/>
    <n v="60.4"/>
    <n v="60.4"/>
    <n v="60.4"/>
    <n v="60.4"/>
    <n v="60.4"/>
    <n v="60.4"/>
    <n v="2644.8"/>
    <n v="2644.8"/>
    <n v="2644.8"/>
    <n v="2644.8"/>
    <n v="2644.8"/>
    <n v="2644.8"/>
    <n v="2644.8"/>
    <n v="2644.8"/>
    <n v="2644.8"/>
    <n v="2644.8"/>
    <n v="26447.999999999996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2.000000000004"/>
  </r>
  <r>
    <n v="33077525"/>
    <x v="13"/>
    <x v="90"/>
    <s v="CE MARECHAL CANROBERT PEREIRA DA COSTA"/>
    <e v="#N/A"/>
    <s v="02.904.024/0001-09"/>
    <s v="2957 - 0000141631"/>
    <n v="3"/>
    <m/>
    <m/>
    <m/>
    <m/>
    <m/>
    <m/>
    <m/>
    <m/>
    <m/>
    <m/>
    <m/>
    <m/>
    <m/>
    <n v="85"/>
    <m/>
    <m/>
    <n v="52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68"/>
    <x v="13"/>
    <x v="90"/>
    <s v="CE ROSA DO POVO"/>
    <e v="#N/A"/>
    <s v="02.760.292/0001-96"/>
    <s v="0582 - 0001090224"/>
    <n v="5"/>
    <m/>
    <m/>
    <m/>
    <m/>
    <m/>
    <m/>
    <m/>
    <m/>
    <m/>
    <m/>
    <m/>
    <m/>
    <m/>
    <n v="389"/>
    <m/>
    <m/>
    <n v="89"/>
    <m/>
    <m/>
    <m/>
    <n v="478"/>
    <n v="302"/>
    <n v="302"/>
    <n v="302"/>
    <n v="302"/>
    <n v="302"/>
    <n v="302"/>
    <n v="302"/>
    <n v="302"/>
    <n v="302"/>
    <n v="302"/>
    <n v="302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6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6"/>
  </r>
  <r>
    <n v="33077576"/>
    <x v="13"/>
    <x v="90"/>
    <s v="CE VICTOR HUGO"/>
    <e v="#N/A"/>
    <s v="12.383.004/0001-85"/>
    <s v="6629 - 0000011053"/>
    <n v="7"/>
    <m/>
    <m/>
    <m/>
    <m/>
    <m/>
    <m/>
    <m/>
    <m/>
    <m/>
    <m/>
    <m/>
    <m/>
    <m/>
    <n v="232"/>
    <m/>
    <m/>
    <n v="152"/>
    <m/>
    <m/>
    <m/>
    <n v="384"/>
    <n v="422.8"/>
    <n v="422.8"/>
    <n v="422.8"/>
    <n v="422.8"/>
    <n v="422.8"/>
    <n v="422.8"/>
    <n v="422.8"/>
    <n v="422.8"/>
    <n v="422.8"/>
    <n v="422.8"/>
    <n v="422.8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8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5.999999999993"/>
  </r>
  <r>
    <n v="33079323"/>
    <x v="7"/>
    <x v="90"/>
    <s v="CE STUART EDGAR ANGEL JONES"/>
    <e v="#N/A"/>
    <s v="02.021.505/0001-68"/>
    <s v="2049 - 0000068934"/>
    <n v="20"/>
    <m/>
    <m/>
    <m/>
    <m/>
    <m/>
    <m/>
    <m/>
    <m/>
    <m/>
    <m/>
    <m/>
    <m/>
    <m/>
    <n v="1392"/>
    <m/>
    <m/>
    <n v="246"/>
    <m/>
    <m/>
    <m/>
    <n v="1638"/>
    <n v="1208"/>
    <n v="1208"/>
    <n v="1208"/>
    <n v="1208"/>
    <n v="1208"/>
    <n v="1208"/>
    <n v="1208"/>
    <n v="1208"/>
    <n v="1208"/>
    <n v="1208"/>
    <n v="1208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6.00000000003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6.00000000003"/>
  </r>
  <r>
    <n v="33079331"/>
    <x v="7"/>
    <x v="90"/>
    <s v="CE AGOSTINHO NETO"/>
    <e v="#N/A"/>
    <s v="00.815.892/0001-89"/>
    <s v="6690 - 0000013102"/>
    <n v="5"/>
    <m/>
    <m/>
    <m/>
    <m/>
    <m/>
    <m/>
    <m/>
    <m/>
    <m/>
    <m/>
    <m/>
    <m/>
    <m/>
    <n v="257"/>
    <m/>
    <m/>
    <n v="100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9340"/>
    <x v="7"/>
    <x v="90"/>
    <s v="CE BANGU"/>
    <e v="#N/A"/>
    <s v="01.014.105/0001-62"/>
    <s v="0955 - 0000059323"/>
    <n v="19"/>
    <m/>
    <m/>
    <m/>
    <m/>
    <m/>
    <m/>
    <m/>
    <m/>
    <m/>
    <m/>
    <m/>
    <m/>
    <m/>
    <n v="1671"/>
    <m/>
    <m/>
    <n v="236"/>
    <m/>
    <n v="28"/>
    <n v="99"/>
    <n v="203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2.00000000006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7.99999999994"/>
  </r>
  <r>
    <n v="33079358"/>
    <x v="7"/>
    <x v="90"/>
    <s v="CE COLLECCHIO"/>
    <e v="#N/A"/>
    <s v="02.836.874/0001-09"/>
    <s v="6868 - 0000031429"/>
    <n v="18"/>
    <m/>
    <m/>
    <m/>
    <m/>
    <m/>
    <m/>
    <m/>
    <m/>
    <m/>
    <m/>
    <m/>
    <m/>
    <m/>
    <n v="1574"/>
    <m/>
    <m/>
    <m/>
    <m/>
    <m/>
    <m/>
    <n v="1574"/>
    <n v="1087.2"/>
    <n v="1087.2"/>
    <n v="1087.2"/>
    <n v="1087.2"/>
    <n v="1087.2"/>
    <n v="1087.2"/>
    <n v="1087.2"/>
    <n v="1087.2"/>
    <n v="1087.2"/>
    <n v="1087.2"/>
    <n v="1087.2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7.99999999994"/>
    <n v="25012"/>
    <n v="25012"/>
    <n v="25012"/>
    <n v="25012"/>
    <n v="25012"/>
    <n v="25012"/>
    <n v="25012"/>
    <n v="25012"/>
    <n v="25012"/>
    <n v="25012"/>
    <n v="250120"/>
  </r>
  <r>
    <n v="33079366"/>
    <x v="7"/>
    <x v="90"/>
    <s v="CE JORGE ZARUR"/>
    <e v="#N/A"/>
    <s v="11.359.300/0001-88"/>
    <s v="0955 - 0000059374"/>
    <n v="11"/>
    <m/>
    <m/>
    <m/>
    <m/>
    <m/>
    <m/>
    <m/>
    <m/>
    <m/>
    <m/>
    <m/>
    <m/>
    <m/>
    <n v="437"/>
    <m/>
    <n v="164"/>
    <n v="239"/>
    <m/>
    <m/>
    <m/>
    <n v="840"/>
    <n v="664.4"/>
    <n v="664.4"/>
    <n v="664.4"/>
    <n v="664.4"/>
    <n v="664.4"/>
    <n v="664.4"/>
    <n v="664.4"/>
    <n v="664.4"/>
    <n v="664.4"/>
    <n v="664.4"/>
    <n v="664.4"/>
    <n v="17491.2"/>
    <n v="17491.2"/>
    <n v="17491.2"/>
    <n v="17491.2"/>
    <n v="17491.2"/>
    <n v="17491.2"/>
    <n v="17491.2"/>
    <n v="17491.2"/>
    <n v="17491.2"/>
    <n v="17491.2"/>
    <n v="174912.00000000003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6.00000000003"/>
  </r>
  <r>
    <n v="33079374"/>
    <x v="7"/>
    <x v="90"/>
    <s v="CE LEOPOLDINA DA SILVEIRA"/>
    <e v="#N/A"/>
    <s v="02.166.359/0001-69"/>
    <s v="2802 - 0000146064"/>
    <n v="48"/>
    <m/>
    <m/>
    <m/>
    <m/>
    <m/>
    <m/>
    <m/>
    <m/>
    <m/>
    <m/>
    <m/>
    <m/>
    <m/>
    <n v="1569"/>
    <m/>
    <m/>
    <m/>
    <m/>
    <m/>
    <m/>
    <n v="1569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8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0.00000000006"/>
  </r>
  <r>
    <n v="33079382"/>
    <x v="7"/>
    <x v="90"/>
    <s v="CE NICARAGUA"/>
    <e v="#N/A"/>
    <s v="13.892.197/0001-62"/>
    <s v="6889 - 0000004014"/>
    <n v="1"/>
    <m/>
    <m/>
    <m/>
    <m/>
    <m/>
    <m/>
    <m/>
    <m/>
    <m/>
    <m/>
    <m/>
    <m/>
    <m/>
    <n v="279"/>
    <m/>
    <m/>
    <m/>
    <m/>
    <m/>
    <m/>
    <n v="279"/>
    <n v="60.4"/>
    <n v="60.4"/>
    <n v="60.4"/>
    <n v="60.4"/>
    <n v="60.4"/>
    <n v="60.4"/>
    <n v="60.4"/>
    <n v="60.4"/>
    <n v="60.4"/>
    <n v="60.4"/>
    <n v="60.4"/>
    <n v="4240.8"/>
    <n v="4240.8"/>
    <n v="4240.8"/>
    <n v="4240.8"/>
    <n v="4240.8"/>
    <n v="4240.8"/>
    <n v="4240.8"/>
    <n v="4240.8"/>
    <n v="4240.8"/>
    <n v="4240.8"/>
    <n v="42408.000000000007"/>
    <n v="4301.2"/>
    <n v="4301.2"/>
    <n v="4301.2"/>
    <n v="4301.2"/>
    <n v="4301.2"/>
    <n v="4301.2"/>
    <n v="4301.2"/>
    <n v="4301.2"/>
    <n v="4301.2"/>
    <n v="4301.2"/>
    <n v="43011.999999999993"/>
  </r>
  <r>
    <n v="33079390"/>
    <x v="7"/>
    <x v="90"/>
    <s v="CE PROFESSOR DALTRO SANTOS"/>
    <e v="#N/A"/>
    <s v="30.461.263/0001-69"/>
    <s v="1453 - 0000678481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79404"/>
    <x v="7"/>
    <x v="90"/>
    <s v="CE REPUBLICA DE MOCAMBIQUE"/>
    <e v="#N/A"/>
    <s v="13.820.180/0001-08"/>
    <s v="6554 - 0000002801"/>
    <n v="1"/>
    <m/>
    <m/>
    <m/>
    <m/>
    <m/>
    <m/>
    <m/>
    <m/>
    <m/>
    <m/>
    <m/>
    <m/>
    <m/>
    <n v="162"/>
    <m/>
    <m/>
    <n v="130"/>
    <m/>
    <m/>
    <m/>
    <n v="292"/>
    <n v="60.4"/>
    <n v="60.4"/>
    <n v="60.4"/>
    <n v="60.4"/>
    <n v="60.4"/>
    <n v="60.4"/>
    <n v="60.4"/>
    <n v="60.4"/>
    <n v="60.4"/>
    <n v="60.4"/>
    <n v="6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4498.8"/>
    <n v="4498.8"/>
    <n v="4498.8"/>
    <n v="4498.8"/>
    <n v="4498.8"/>
    <n v="4498.8"/>
    <n v="4498.8"/>
    <n v="4498.8"/>
    <n v="4498.8"/>
    <n v="4498.8"/>
    <n v="44988.000000000007"/>
  </r>
  <r>
    <n v="33079633"/>
    <x v="14"/>
    <x v="90"/>
    <s v="CE ANGENOR DE OLIVEIRA CARTOLA"/>
    <e v="#N/A"/>
    <s v="15.427.557/0001-80"/>
    <s v="1453 - 02078309"/>
    <n v="1"/>
    <m/>
    <m/>
    <m/>
    <m/>
    <m/>
    <m/>
    <m/>
    <n v="181"/>
    <m/>
    <m/>
    <m/>
    <m/>
    <m/>
    <m/>
    <m/>
    <m/>
    <n v="60"/>
    <m/>
    <m/>
    <m/>
    <n v="241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912"/>
    <n v="912"/>
    <n v="912"/>
    <n v="912"/>
    <n v="912"/>
    <n v="912"/>
    <n v="912"/>
    <n v="912"/>
    <n v="912"/>
    <n v="912"/>
    <n v="9120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5.999999999993"/>
  </r>
  <r>
    <n v="33079668"/>
    <x v="7"/>
    <x v="90"/>
    <s v="CE BARONESA DE SAAVEDRA"/>
    <e v="#N/A"/>
    <s v="12.909.075/0001-79"/>
    <s v="2802 - 0000146161"/>
    <n v="4"/>
    <m/>
    <m/>
    <m/>
    <m/>
    <m/>
    <m/>
    <m/>
    <m/>
    <m/>
    <m/>
    <m/>
    <m/>
    <m/>
    <m/>
    <m/>
    <m/>
    <n v="169"/>
    <m/>
    <m/>
    <m/>
    <n v="169"/>
    <n v="241.6"/>
    <n v="241.6"/>
    <n v="241.6"/>
    <n v="241.6"/>
    <n v="241.6"/>
    <n v="241.6"/>
    <n v="241.6"/>
    <n v="241.6"/>
    <n v="241.6"/>
    <n v="241.6"/>
    <n v="241.6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2810.4"/>
    <n v="2810.4"/>
    <n v="2810.4"/>
    <n v="2810.4"/>
    <n v="2810.4"/>
    <n v="2810.4"/>
    <n v="2810.4"/>
    <n v="2810.4"/>
    <n v="2810.4"/>
    <n v="2810.4"/>
    <n v="28104.000000000007"/>
  </r>
  <r>
    <n v="33079692"/>
    <x v="7"/>
    <x v="90"/>
    <s v="CE CRISTOVAO COLOMBO"/>
    <e v="#N/A"/>
    <s v="12.247.356/0001-03"/>
    <s v="1453 - 0000687405"/>
    <n v="2"/>
    <m/>
    <m/>
    <m/>
    <m/>
    <m/>
    <m/>
    <m/>
    <m/>
    <m/>
    <m/>
    <m/>
    <m/>
    <m/>
    <m/>
    <m/>
    <m/>
    <n v="175"/>
    <m/>
    <m/>
    <m/>
    <n v="175"/>
    <n v="120.8"/>
    <n v="120.8"/>
    <n v="120.8"/>
    <n v="120.8"/>
    <n v="120.8"/>
    <n v="120.8"/>
    <n v="120.8"/>
    <n v="120.8"/>
    <n v="120.8"/>
    <n v="120.8"/>
    <n v="120.8"/>
    <n v="2660"/>
    <n v="2660"/>
    <n v="2660"/>
    <n v="2660"/>
    <n v="2660"/>
    <n v="2660"/>
    <n v="2660"/>
    <n v="2660"/>
    <n v="2660"/>
    <n v="2660"/>
    <n v="26600"/>
    <n v="2780.8"/>
    <n v="2780.8"/>
    <n v="2780.8"/>
    <n v="2780.8"/>
    <n v="2780.8"/>
    <n v="2780.8"/>
    <n v="2780.8"/>
    <n v="2780.8"/>
    <n v="2780.8"/>
    <n v="2780.8"/>
    <n v="27807.999999999996"/>
  </r>
  <r>
    <n v="33079706"/>
    <x v="7"/>
    <x v="90"/>
    <s v="CE DALVA DE OLIVEIRA"/>
    <e v="#N/A"/>
    <s v="14.564.782/0001-04"/>
    <s v="2490 - 0000405604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9714"/>
    <x v="7"/>
    <x v="90"/>
    <s v="CE ENGENHEIRO JOAO THOME"/>
    <e v="#N/A"/>
    <s v="02.424.396/0001-20"/>
    <s v="6554 - 0000002658"/>
    <n v="0"/>
    <m/>
    <m/>
    <m/>
    <m/>
    <m/>
    <m/>
    <m/>
    <m/>
    <m/>
    <m/>
    <m/>
    <m/>
    <m/>
    <n v="241"/>
    <m/>
    <m/>
    <m/>
    <m/>
    <m/>
    <m/>
    <n v="241"/>
    <n v="0"/>
    <n v="0"/>
    <n v="0"/>
    <n v="0"/>
    <n v="0"/>
    <n v="0"/>
    <n v="0"/>
    <n v="0"/>
    <n v="0"/>
    <n v="0"/>
    <n v="0"/>
    <n v="3663.2"/>
    <n v="3663.2"/>
    <n v="3663.2"/>
    <n v="3663.2"/>
    <n v="3663.2"/>
    <n v="3663.2"/>
    <n v="3663.2"/>
    <n v="3663.2"/>
    <n v="3663.2"/>
    <n v="3663.2"/>
    <n v="36632"/>
    <n v="3663.2"/>
    <n v="3663.2"/>
    <n v="3663.2"/>
    <n v="3663.2"/>
    <n v="3663.2"/>
    <n v="3663.2"/>
    <n v="3663.2"/>
    <n v="3663.2"/>
    <n v="3663.2"/>
    <n v="3663.2"/>
    <n v="36632"/>
  </r>
  <r>
    <n v="33079722"/>
    <x v="7"/>
    <x v="90"/>
    <s v="CE ESTADO DE ISRAEL"/>
    <e v="#N/A"/>
    <s v="11.910.800/0001-66"/>
    <s v="2490 - 0000405574"/>
    <n v="2"/>
    <m/>
    <m/>
    <m/>
    <m/>
    <m/>
    <m/>
    <m/>
    <m/>
    <m/>
    <m/>
    <m/>
    <m/>
    <m/>
    <m/>
    <m/>
    <m/>
    <n v="173"/>
    <m/>
    <m/>
    <m/>
    <n v="173"/>
    <n v="120.8"/>
    <n v="120.8"/>
    <n v="120.8"/>
    <n v="120.8"/>
    <n v="120.8"/>
    <n v="120.8"/>
    <n v="120.8"/>
    <n v="120.8"/>
    <n v="120.8"/>
    <n v="120.8"/>
    <n v="120.8"/>
    <n v="2629.6"/>
    <n v="2629.6"/>
    <n v="2629.6"/>
    <n v="2629.6"/>
    <n v="2629.6"/>
    <n v="2629.6"/>
    <n v="2629.6"/>
    <n v="2629.6"/>
    <n v="2629.6"/>
    <n v="2629.6"/>
    <n v="26295.999999999996"/>
    <n v="2750.4"/>
    <n v="2750.4"/>
    <n v="2750.4"/>
    <n v="2750.4"/>
    <n v="2750.4"/>
    <n v="2750.4"/>
    <n v="2750.4"/>
    <n v="2750.4"/>
    <n v="2750.4"/>
    <n v="2750.4"/>
    <n v="27504.000000000007"/>
  </r>
  <r>
    <n v="33079803"/>
    <x v="7"/>
    <x v="90"/>
    <s v="CE MARIETA CUNHA DA SILVA"/>
    <e v="#N/A"/>
    <s v="13.820.152/0001-82"/>
    <s v="0955 - 0000060690"/>
    <n v="8"/>
    <m/>
    <m/>
    <m/>
    <m/>
    <m/>
    <m/>
    <m/>
    <m/>
    <m/>
    <m/>
    <m/>
    <m/>
    <m/>
    <n v="587"/>
    <m/>
    <m/>
    <m/>
    <m/>
    <m/>
    <m/>
    <n v="587"/>
    <n v="483.2"/>
    <n v="483.2"/>
    <n v="483.2"/>
    <n v="483.2"/>
    <n v="483.2"/>
    <n v="483.2"/>
    <n v="483.2"/>
    <n v="483.2"/>
    <n v="483.2"/>
    <n v="483.2"/>
    <n v="483.2"/>
    <n v="8922.4"/>
    <n v="8922.4"/>
    <n v="8922.4"/>
    <n v="8922.4"/>
    <n v="8922.4"/>
    <n v="8922.4"/>
    <n v="8922.4"/>
    <n v="8922.4"/>
    <n v="8922.4"/>
    <n v="8922.4"/>
    <n v="89223.999999999985"/>
    <n v="9405.6"/>
    <n v="9405.6"/>
    <n v="9405.6"/>
    <n v="9405.6"/>
    <n v="9405.6"/>
    <n v="9405.6"/>
    <n v="9405.6"/>
    <n v="9405.6"/>
    <n v="9405.6"/>
    <n v="9405.6"/>
    <n v="94056.000000000015"/>
  </r>
  <r>
    <n v="33079811"/>
    <x v="7"/>
    <x v="90"/>
    <s v="CE MILTON CAMPOS"/>
    <e v="#N/A"/>
    <s v="02.747.834/0001-90"/>
    <s v="6868 - 0000001813"/>
    <n v="7"/>
    <m/>
    <m/>
    <m/>
    <m/>
    <m/>
    <m/>
    <m/>
    <m/>
    <m/>
    <m/>
    <m/>
    <m/>
    <m/>
    <n v="96"/>
    <m/>
    <m/>
    <n v="301"/>
    <m/>
    <m/>
    <m/>
    <n v="397"/>
    <n v="422.8"/>
    <n v="422.8"/>
    <n v="422.8"/>
    <n v="422.8"/>
    <n v="422.8"/>
    <n v="422.8"/>
    <n v="422.8"/>
    <n v="422.8"/>
    <n v="422.8"/>
    <n v="422.8"/>
    <n v="422.8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2"/>
  </r>
  <r>
    <n v="33079820"/>
    <x v="7"/>
    <x v="90"/>
    <s v="CE MOACYR PADILHA"/>
    <e v="#N/A"/>
    <s v="13.820.281/0001-70"/>
    <s v="6554 - 0000012475"/>
    <n v="1"/>
    <m/>
    <m/>
    <m/>
    <m/>
    <m/>
    <m/>
    <m/>
    <m/>
    <m/>
    <m/>
    <m/>
    <m/>
    <m/>
    <n v="233"/>
    <m/>
    <m/>
    <m/>
    <m/>
    <m/>
    <m/>
    <n v="233"/>
    <n v="60.4"/>
    <n v="60.4"/>
    <n v="60.4"/>
    <n v="60.4"/>
    <n v="60.4"/>
    <n v="60.4"/>
    <n v="60.4"/>
    <n v="60.4"/>
    <n v="60.4"/>
    <n v="60.4"/>
    <n v="60.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5.999999999993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0.000000000007"/>
  </r>
  <r>
    <n v="33079838"/>
    <x v="14"/>
    <x v="90"/>
    <s v="CE HENRIQUE DE SOUZA FILHO HENFIL"/>
    <e v="#N/A"/>
    <s v="16.695.798/0001-73"/>
    <s v="1453 - 02086816"/>
    <n v="0"/>
    <m/>
    <m/>
    <m/>
    <m/>
    <m/>
    <m/>
    <m/>
    <n v="42"/>
    <n v="105"/>
    <m/>
    <m/>
    <m/>
    <m/>
    <m/>
    <m/>
    <m/>
    <m/>
    <n v="54"/>
    <m/>
    <m/>
    <n v="201"/>
    <n v="957.6"/>
    <n v="957.6"/>
    <n v="957.6"/>
    <n v="957.6"/>
    <n v="957.6"/>
    <n v="957.6"/>
    <n v="957.6"/>
    <n v="957.6"/>
    <n v="957.6"/>
    <n v="957.6"/>
    <n v="957.6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121.76"/>
    <n v="1121.76"/>
    <n v="1121.76"/>
    <n v="1121.76"/>
    <n v="1121.76"/>
    <n v="1121.76"/>
    <n v="1121.76"/>
    <n v="1121.76"/>
    <n v="1121.76"/>
    <n v="1121.76"/>
    <n v="11217.6"/>
  </r>
  <r>
    <n v="33079900"/>
    <x v="7"/>
    <x v="90"/>
    <s v="CE RAMIZ GALVAO"/>
    <e v="#N/A"/>
    <s v="14.380.335/0001-97"/>
    <s v="2490 - 0000405507"/>
    <n v="4"/>
    <m/>
    <m/>
    <m/>
    <m/>
    <m/>
    <m/>
    <m/>
    <m/>
    <m/>
    <m/>
    <m/>
    <m/>
    <m/>
    <n v="187"/>
    <m/>
    <m/>
    <m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9935"/>
    <x v="14"/>
    <x v="90"/>
    <s v="CE ROBERTO BURLE MARX"/>
    <e v="#N/A"/>
    <s v="13.609.491/0001-14"/>
    <s v="1107 - 0000054224"/>
    <n v="0"/>
    <m/>
    <m/>
    <m/>
    <m/>
    <m/>
    <m/>
    <m/>
    <n v="40"/>
    <n v="151"/>
    <m/>
    <m/>
    <m/>
    <m/>
    <m/>
    <m/>
    <m/>
    <m/>
    <n v="54"/>
    <m/>
    <m/>
    <n v="245"/>
    <n v="1067.04"/>
    <n v="1067.04"/>
    <n v="1067.04"/>
    <n v="1067.04"/>
    <n v="1067.04"/>
    <n v="1067.04"/>
    <n v="1067.04"/>
    <n v="1067.04"/>
    <n v="1067.04"/>
    <n v="1067.04"/>
    <n v="1067.04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231.2"/>
    <n v="1231.2"/>
    <n v="1231.2"/>
    <n v="1231.2"/>
    <n v="1231.2"/>
    <n v="1231.2"/>
    <n v="1231.2"/>
    <n v="1231.2"/>
    <n v="1231.2"/>
    <n v="1231.2"/>
    <n v="12312.000000000002"/>
  </r>
  <r>
    <n v="33079943"/>
    <x v="7"/>
    <x v="90"/>
    <s v="CE JOAO SALIM MIGUEL"/>
    <e v="#N/A"/>
    <s v="12.981.495/0001-66"/>
    <s v="6554 - 0000002348"/>
    <n v="17"/>
    <m/>
    <m/>
    <m/>
    <m/>
    <m/>
    <m/>
    <m/>
    <m/>
    <m/>
    <m/>
    <m/>
    <m/>
    <m/>
    <n v="650"/>
    <m/>
    <m/>
    <m/>
    <m/>
    <m/>
    <m/>
    <n v="6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880"/>
    <n v="9880"/>
    <n v="9880"/>
    <n v="9880"/>
    <n v="9880"/>
    <n v="9880"/>
    <n v="9880"/>
    <n v="9880"/>
    <n v="9880"/>
    <n v="9880"/>
    <n v="98800"/>
    <n v="10906.8"/>
    <n v="10906.8"/>
    <n v="10906.8"/>
    <n v="10906.8"/>
    <n v="10906.8"/>
    <n v="10906.8"/>
    <n v="10906.8"/>
    <n v="10906.8"/>
    <n v="10906.8"/>
    <n v="10906.8"/>
    <n v="109068.00000000001"/>
  </r>
  <r>
    <n v="33081743"/>
    <x v="7"/>
    <x v="90"/>
    <s v="CIE MIECIMO DA SILVA"/>
    <e v="#N/A"/>
    <s v="00.863.847/0001-08"/>
    <s v="0868 - 0000068411"/>
    <n v="21"/>
    <m/>
    <m/>
    <m/>
    <m/>
    <m/>
    <m/>
    <m/>
    <m/>
    <m/>
    <m/>
    <m/>
    <m/>
    <m/>
    <m/>
    <m/>
    <n v="488"/>
    <m/>
    <m/>
    <m/>
    <m/>
    <n v="488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0.00000000003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4"/>
  </r>
  <r>
    <n v="33082022"/>
    <x v="7"/>
    <x v="90"/>
    <s v="CE FRANCISCO CALDEIRA DE ALVARENGA"/>
    <e v="#N/A"/>
    <s v="02.783.053/0001-51"/>
    <s v="6728 - 0000001805"/>
    <n v="20"/>
    <m/>
    <m/>
    <m/>
    <m/>
    <m/>
    <m/>
    <m/>
    <m/>
    <m/>
    <m/>
    <m/>
    <m/>
    <m/>
    <n v="1188"/>
    <m/>
    <m/>
    <m/>
    <m/>
    <m/>
    <m/>
    <n v="1188"/>
    <n v="1208"/>
    <n v="1208"/>
    <n v="1208"/>
    <n v="1208"/>
    <n v="1208"/>
    <n v="1208"/>
    <n v="1208"/>
    <n v="1208"/>
    <n v="1208"/>
    <n v="1208"/>
    <n v="1208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6.00000000003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6.00000000003"/>
  </r>
  <r>
    <n v="33082030"/>
    <x v="7"/>
    <x v="90"/>
    <s v="CE FREIRE ALLEMAO"/>
    <e v="#N/A"/>
    <s v="03.698.496/0001-07"/>
    <s v="0552 - 0001462466"/>
    <n v="7"/>
    <m/>
    <m/>
    <m/>
    <m/>
    <m/>
    <m/>
    <m/>
    <m/>
    <m/>
    <m/>
    <m/>
    <m/>
    <m/>
    <n v="84"/>
    <m/>
    <m/>
    <n v="156"/>
    <m/>
    <m/>
    <m/>
    <n v="240"/>
    <n v="422.8"/>
    <n v="422.8"/>
    <n v="422.8"/>
    <n v="422.8"/>
    <n v="422.8"/>
    <n v="422.8"/>
    <n v="422.8"/>
    <n v="422.8"/>
    <n v="422.8"/>
    <n v="422.8"/>
    <n v="422.8"/>
    <n v="3648"/>
    <n v="3648"/>
    <n v="3648"/>
    <n v="3648"/>
    <n v="3648"/>
    <n v="3648"/>
    <n v="3648"/>
    <n v="3648"/>
    <n v="3648"/>
    <n v="3648"/>
    <n v="36480"/>
    <n v="4070.8"/>
    <n v="4070.8"/>
    <n v="4070.8"/>
    <n v="4070.8"/>
    <n v="4070.8"/>
    <n v="4070.8"/>
    <n v="4070.8"/>
    <n v="4070.8"/>
    <n v="4070.8"/>
    <n v="4070.8"/>
    <n v="40708"/>
  </r>
  <r>
    <n v="33082049"/>
    <x v="7"/>
    <x v="90"/>
    <s v="CE PROFESSOR FERNANDO ANTONIO RAJA GABAGLIA"/>
    <e v="#N/A"/>
    <s v="30.039.614/0001-48"/>
    <s v="0868 - 0000068403"/>
    <n v="22"/>
    <m/>
    <m/>
    <m/>
    <m/>
    <m/>
    <m/>
    <m/>
    <m/>
    <m/>
    <m/>
    <m/>
    <m/>
    <m/>
    <n v="1516"/>
    <m/>
    <m/>
    <n v="173"/>
    <m/>
    <m/>
    <m/>
    <n v="1689"/>
    <n v="1328.8"/>
    <n v="1328.8"/>
    <n v="1328.8"/>
    <n v="1328.8"/>
    <n v="1328.8"/>
    <n v="1328.8"/>
    <n v="1328.8"/>
    <n v="1328.8"/>
    <n v="1328.8"/>
    <n v="1328.8"/>
    <n v="1328.8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8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6"/>
  </r>
  <r>
    <n v="33082146"/>
    <x v="7"/>
    <x v="90"/>
    <s v="CE DOUTOR ALBERT SABIN"/>
    <e v="#N/A"/>
    <s v="01.421.532/0001-65"/>
    <s v="6728 - 0000001767"/>
    <n v="116"/>
    <m/>
    <m/>
    <m/>
    <m/>
    <m/>
    <m/>
    <m/>
    <m/>
    <m/>
    <m/>
    <m/>
    <m/>
    <m/>
    <n v="1777"/>
    <m/>
    <m/>
    <m/>
    <m/>
    <m/>
    <m/>
    <n v="1777"/>
    <n v="7006.4"/>
    <n v="7006.4"/>
    <n v="7006.4"/>
    <n v="7006.4"/>
    <n v="7006.4"/>
    <n v="7006.4"/>
    <n v="7006.4"/>
    <n v="7006.4"/>
    <n v="7006.4"/>
    <n v="7006.4"/>
    <n v="7006.4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4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7.99999999994"/>
  </r>
  <r>
    <n v="33082227"/>
    <x v="7"/>
    <x v="90"/>
    <s v="CE ALMIRANTE FRONTIN"/>
    <e v="#N/A"/>
    <s v="12.555.308/0001-82"/>
    <s v="0552 - 0005462576"/>
    <n v="5"/>
    <m/>
    <m/>
    <m/>
    <m/>
    <m/>
    <m/>
    <m/>
    <m/>
    <m/>
    <m/>
    <m/>
    <m/>
    <m/>
    <n v="73"/>
    <m/>
    <m/>
    <n v="182"/>
    <m/>
    <m/>
    <m/>
    <n v="255"/>
    <n v="302"/>
    <n v="302"/>
    <n v="302"/>
    <n v="302"/>
    <n v="302"/>
    <n v="302"/>
    <n v="302"/>
    <n v="302"/>
    <n v="302"/>
    <n v="302"/>
    <n v="302"/>
    <n v="3876"/>
    <n v="3876"/>
    <n v="3876"/>
    <n v="3876"/>
    <n v="3876"/>
    <n v="3876"/>
    <n v="3876"/>
    <n v="3876"/>
    <n v="3876"/>
    <n v="3876"/>
    <n v="38760"/>
    <n v="4178"/>
    <n v="4178"/>
    <n v="4178"/>
    <n v="4178"/>
    <n v="4178"/>
    <n v="4178"/>
    <n v="4178"/>
    <n v="4178"/>
    <n v="4178"/>
    <n v="4178"/>
    <n v="41780"/>
  </r>
  <r>
    <n v="33082235"/>
    <x v="7"/>
    <x v="90"/>
    <s v="CE AMAZONAS"/>
    <e v="#N/A"/>
    <s v="03.215.481/0001-40"/>
    <s v="2751 - 0000299308"/>
    <n v="10"/>
    <m/>
    <m/>
    <m/>
    <m/>
    <m/>
    <m/>
    <m/>
    <m/>
    <m/>
    <m/>
    <m/>
    <m/>
    <m/>
    <n v="635"/>
    <m/>
    <m/>
    <m/>
    <m/>
    <m/>
    <m/>
    <n v="635"/>
    <n v="604"/>
    <n v="604"/>
    <n v="604"/>
    <n v="604"/>
    <n v="604"/>
    <n v="604"/>
    <n v="604"/>
    <n v="604"/>
    <n v="604"/>
    <n v="604"/>
    <n v="604"/>
    <n v="9652"/>
    <n v="9652"/>
    <n v="9652"/>
    <n v="9652"/>
    <n v="9652"/>
    <n v="9652"/>
    <n v="9652"/>
    <n v="9652"/>
    <n v="9652"/>
    <n v="9652"/>
    <n v="96520"/>
    <n v="10256"/>
    <n v="10256"/>
    <n v="10256"/>
    <n v="10256"/>
    <n v="10256"/>
    <n v="10256"/>
    <n v="10256"/>
    <n v="10256"/>
    <n v="10256"/>
    <n v="10256"/>
    <n v="102560"/>
  </r>
  <r>
    <n v="33082251"/>
    <x v="7"/>
    <x v="90"/>
    <s v="CE BARAO DE SANTA MARGARIDA"/>
    <e v="#N/A"/>
    <s v="11.302.006/0001-30"/>
    <s v="3248 - 01200135"/>
    <n v="7"/>
    <m/>
    <m/>
    <m/>
    <m/>
    <m/>
    <m/>
    <m/>
    <m/>
    <m/>
    <m/>
    <m/>
    <m/>
    <m/>
    <m/>
    <m/>
    <m/>
    <n v="221"/>
    <m/>
    <m/>
    <m/>
    <n v="221"/>
    <n v="422.8"/>
    <n v="422.8"/>
    <n v="422.8"/>
    <n v="422.8"/>
    <n v="422.8"/>
    <n v="422.8"/>
    <n v="422.8"/>
    <n v="422.8"/>
    <n v="422.8"/>
    <n v="422.8"/>
    <n v="422.8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0.000000000007"/>
  </r>
  <r>
    <n v="33082286"/>
    <x v="7"/>
    <x v="90"/>
    <s v="CE GEORGE WASHINGTON"/>
    <e v="#N/A"/>
    <s v="02.656.524/0001-60"/>
    <s v="0552 - 0001465287"/>
    <n v="2"/>
    <m/>
    <m/>
    <m/>
    <m/>
    <m/>
    <m/>
    <m/>
    <m/>
    <m/>
    <m/>
    <m/>
    <m/>
    <m/>
    <n v="93"/>
    <m/>
    <m/>
    <m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082316"/>
    <x v="7"/>
    <x v="90"/>
    <s v="CE JOAO PROENCA"/>
    <e v="#N/A"/>
    <s v="02.596.870/0001-09"/>
    <s v="3248 - 01200127"/>
    <n v="1"/>
    <m/>
    <m/>
    <m/>
    <m/>
    <m/>
    <m/>
    <m/>
    <m/>
    <m/>
    <m/>
    <m/>
    <m/>
    <m/>
    <n v="352"/>
    <m/>
    <m/>
    <m/>
    <m/>
    <m/>
    <m/>
    <n v="352"/>
    <n v="60.4"/>
    <n v="60.4"/>
    <n v="60.4"/>
    <n v="60.4"/>
    <n v="60.4"/>
    <n v="60.4"/>
    <n v="60.4"/>
    <n v="60.4"/>
    <n v="60.4"/>
    <n v="60.4"/>
    <n v="60.4"/>
    <n v="5350.4"/>
    <n v="5350.4"/>
    <n v="5350.4"/>
    <n v="5350.4"/>
    <n v="5350.4"/>
    <n v="5350.4"/>
    <n v="5350.4"/>
    <n v="5350.4"/>
    <n v="5350.4"/>
    <n v="5350.4"/>
    <n v="53504.000000000007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8"/>
  </r>
  <r>
    <n v="33082324"/>
    <x v="7"/>
    <x v="90"/>
    <s v="CE MONTEIRO LOBATO"/>
    <e v="#N/A"/>
    <s v="12.286.479/0001-53"/>
    <s v="6728 - 0000001759"/>
    <n v="3"/>
    <m/>
    <m/>
    <m/>
    <m/>
    <m/>
    <m/>
    <m/>
    <m/>
    <m/>
    <m/>
    <m/>
    <m/>
    <m/>
    <m/>
    <m/>
    <m/>
    <n v="357"/>
    <m/>
    <m/>
    <m/>
    <n v="35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426.4"/>
    <n v="5426.4"/>
    <n v="5426.4"/>
    <n v="5426.4"/>
    <n v="5426.4"/>
    <n v="5426.4"/>
    <n v="5426.4"/>
    <n v="5426.4"/>
    <n v="5426.4"/>
    <n v="5426.4"/>
    <n v="54264.000000000007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5.999999999993"/>
  </r>
  <r>
    <n v="33082332"/>
    <x v="7"/>
    <x v="90"/>
    <s v="CE PRESIDENTE ANTONIO CARLOS"/>
    <e v="#N/A"/>
    <s v="16.737.982/0001-39"/>
    <s v="6728 - 0000015873"/>
    <n v="5"/>
    <m/>
    <m/>
    <m/>
    <m/>
    <m/>
    <m/>
    <m/>
    <m/>
    <m/>
    <m/>
    <m/>
    <m/>
    <m/>
    <n v="256"/>
    <m/>
    <m/>
    <m/>
    <m/>
    <m/>
    <m/>
    <n v="256"/>
    <n v="302"/>
    <n v="302"/>
    <n v="302"/>
    <n v="302"/>
    <n v="302"/>
    <n v="302"/>
    <n v="302"/>
    <n v="302"/>
    <n v="302"/>
    <n v="302"/>
    <n v="302"/>
    <n v="3891.2"/>
    <n v="3891.2"/>
    <n v="3891.2"/>
    <n v="3891.2"/>
    <n v="3891.2"/>
    <n v="3891.2"/>
    <n v="3891.2"/>
    <n v="3891.2"/>
    <n v="3891.2"/>
    <n v="3891.2"/>
    <n v="38912"/>
    <n v="4193.2"/>
    <n v="4193.2"/>
    <n v="4193.2"/>
    <n v="4193.2"/>
    <n v="4193.2"/>
    <n v="4193.2"/>
    <n v="4193.2"/>
    <n v="4193.2"/>
    <n v="4193.2"/>
    <n v="4193.2"/>
    <n v="41931.999999999993"/>
  </r>
  <r>
    <n v="33082340"/>
    <x v="7"/>
    <x v="90"/>
    <s v="CE PROFESSOR GONCALVES"/>
    <e v="#N/A"/>
    <s v="02.708.107/0001-14"/>
    <s v="0552 - 0001469754"/>
    <n v="8"/>
    <m/>
    <m/>
    <m/>
    <m/>
    <m/>
    <m/>
    <m/>
    <m/>
    <m/>
    <m/>
    <m/>
    <m/>
    <m/>
    <m/>
    <m/>
    <m/>
    <n v="354"/>
    <m/>
    <m/>
    <m/>
    <n v="354"/>
    <n v="483.2"/>
    <n v="483.2"/>
    <n v="483.2"/>
    <n v="483.2"/>
    <n v="483.2"/>
    <n v="483.2"/>
    <n v="483.2"/>
    <n v="483.2"/>
    <n v="483.2"/>
    <n v="483.2"/>
    <n v="483.2"/>
    <n v="5380.8"/>
    <n v="5380.8"/>
    <n v="5380.8"/>
    <n v="5380.8"/>
    <n v="5380.8"/>
    <n v="5380.8"/>
    <n v="5380.8"/>
    <n v="5380.8"/>
    <n v="5380.8"/>
    <n v="5380.8"/>
    <n v="53808.000000000007"/>
    <n v="5864"/>
    <n v="5864"/>
    <n v="5864"/>
    <n v="5864"/>
    <n v="5864"/>
    <n v="5864"/>
    <n v="5864"/>
    <n v="5864"/>
    <n v="5864"/>
    <n v="5864"/>
    <n v="58640"/>
  </r>
  <r>
    <n v="33082359"/>
    <x v="7"/>
    <x v="90"/>
    <s v="CE PROFESSORA JUREMA PECANHA GIRAUD"/>
    <e v="#N/A"/>
    <s v="14.650.499/0001-97"/>
    <s v="2751 - 0000320374"/>
    <n v="12"/>
    <m/>
    <m/>
    <m/>
    <m/>
    <m/>
    <m/>
    <m/>
    <m/>
    <m/>
    <m/>
    <m/>
    <m/>
    <m/>
    <n v="265"/>
    <m/>
    <m/>
    <n v="175"/>
    <m/>
    <m/>
    <m/>
    <n v="44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688"/>
    <n v="6688"/>
    <n v="6688"/>
    <n v="6688"/>
    <n v="6688"/>
    <n v="6688"/>
    <n v="6688"/>
    <n v="6688"/>
    <n v="6688"/>
    <n v="6688"/>
    <n v="66880"/>
    <n v="7412.8"/>
    <n v="7412.8"/>
    <n v="7412.8"/>
    <n v="7412.8"/>
    <n v="7412.8"/>
    <n v="7412.8"/>
    <n v="7412.8"/>
    <n v="7412.8"/>
    <n v="7412.8"/>
    <n v="7412.8"/>
    <n v="74128.000000000015"/>
  </r>
  <r>
    <n v="33082375"/>
    <x v="7"/>
    <x v="90"/>
    <s v="CE RAINHA VITORIA"/>
    <e v="#N/A"/>
    <s v="02.680.016/0001-18"/>
    <s v="2751 - 0000299006"/>
    <n v="1"/>
    <m/>
    <m/>
    <m/>
    <m/>
    <m/>
    <m/>
    <m/>
    <m/>
    <m/>
    <m/>
    <m/>
    <m/>
    <m/>
    <n v="111"/>
    <m/>
    <m/>
    <m/>
    <m/>
    <m/>
    <m/>
    <n v="111"/>
    <n v="60.4"/>
    <n v="60.4"/>
    <n v="60.4"/>
    <n v="60.4"/>
    <n v="60.4"/>
    <n v="60.4"/>
    <n v="60.4"/>
    <n v="60.4"/>
    <n v="60.4"/>
    <n v="60.4"/>
    <n v="60.4"/>
    <n v="1687.2"/>
    <n v="1687.2"/>
    <n v="1687.2"/>
    <n v="1687.2"/>
    <n v="1687.2"/>
    <n v="1687.2"/>
    <n v="1687.2"/>
    <n v="1687.2"/>
    <n v="1687.2"/>
    <n v="1687.2"/>
    <n v="16872.000000000004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6"/>
  </r>
  <r>
    <n v="33082430"/>
    <x v="7"/>
    <x v="90"/>
    <s v="CE PROFESSOR VIEIRA FAZENDA"/>
    <e v="#N/A"/>
    <s v="11.452.997/0001-37"/>
    <s v="0552 - 0001465406"/>
    <n v="2"/>
    <m/>
    <m/>
    <m/>
    <m/>
    <m/>
    <m/>
    <m/>
    <m/>
    <m/>
    <m/>
    <m/>
    <m/>
    <m/>
    <n v="190"/>
    <m/>
    <m/>
    <m/>
    <m/>
    <m/>
    <m/>
    <n v="190"/>
    <n v="120.8"/>
    <n v="120.8"/>
    <n v="120.8"/>
    <n v="120.8"/>
    <n v="120.8"/>
    <n v="120.8"/>
    <n v="120.8"/>
    <n v="120.8"/>
    <n v="120.8"/>
    <n v="120.8"/>
    <n v="120.8"/>
    <n v="2888"/>
    <n v="2888"/>
    <n v="2888"/>
    <n v="2888"/>
    <n v="2888"/>
    <n v="2888"/>
    <n v="2888"/>
    <n v="2888"/>
    <n v="2888"/>
    <n v="2888"/>
    <n v="28880"/>
    <n v="3008.8"/>
    <n v="3008.8"/>
    <n v="3008.8"/>
    <n v="3008.8"/>
    <n v="3008.8"/>
    <n v="3008.8"/>
    <n v="3008.8"/>
    <n v="3008.8"/>
    <n v="3008.8"/>
    <n v="3008.8"/>
    <n v="30087.999999999996"/>
  </r>
  <r>
    <n v="33083592"/>
    <x v="7"/>
    <x v="90"/>
    <s v="IE SARAH KUBITSCHEK"/>
    <e v="#N/A"/>
    <s v="28.126.597/0001-34"/>
    <s v="6728 - 0000001724"/>
    <n v="17"/>
    <m/>
    <m/>
    <m/>
    <m/>
    <m/>
    <m/>
    <m/>
    <m/>
    <m/>
    <m/>
    <m/>
    <m/>
    <m/>
    <n v="931"/>
    <m/>
    <n v="1766"/>
    <m/>
    <m/>
    <m/>
    <m/>
    <n v="269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2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0.00000000012"/>
  </r>
  <r>
    <n v="33084238"/>
    <x v="7"/>
    <x v="90"/>
    <s v="CE BARAO DO RIO BRANCO"/>
    <e v="#N/A"/>
    <s v="01.808.979/0001-91"/>
    <s v="6735 - 0000001902"/>
    <n v="29"/>
    <m/>
    <m/>
    <m/>
    <m/>
    <m/>
    <m/>
    <m/>
    <m/>
    <m/>
    <m/>
    <m/>
    <m/>
    <m/>
    <n v="1973"/>
    <m/>
    <m/>
    <n v="320"/>
    <m/>
    <m/>
    <m/>
    <n v="2293"/>
    <n v="1751.6"/>
    <n v="1751.6"/>
    <n v="1751.6"/>
    <n v="1751.6"/>
    <n v="1751.6"/>
    <n v="1751.6"/>
    <n v="1751.6"/>
    <n v="1751.6"/>
    <n v="1751.6"/>
    <n v="1751.6"/>
    <n v="1751.6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5.99999999994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2.00000000006"/>
  </r>
  <r>
    <n v="33084459"/>
    <x v="7"/>
    <x v="90"/>
    <s v="CE PESTALOZZI"/>
    <e v="#N/A"/>
    <s v="18.719.754/0001-61"/>
    <s v="6876 - 0000022969"/>
    <n v="6"/>
    <m/>
    <m/>
    <m/>
    <m/>
    <m/>
    <m/>
    <m/>
    <m/>
    <m/>
    <m/>
    <m/>
    <m/>
    <m/>
    <n v="509"/>
    <m/>
    <m/>
    <m/>
    <m/>
    <m/>
    <m/>
    <n v="50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1.999999999985"/>
  </r>
  <r>
    <n v="33085463"/>
    <x v="12"/>
    <x v="90"/>
    <s v="CE ANITA GARIBALDI"/>
    <e v="#N/A"/>
    <s v="13.490.119/0001-31"/>
    <s v="1699 - 1291351"/>
    <n v="3"/>
    <m/>
    <m/>
    <m/>
    <m/>
    <m/>
    <m/>
    <m/>
    <m/>
    <m/>
    <m/>
    <m/>
    <m/>
    <m/>
    <n v="342"/>
    <m/>
    <m/>
    <n v="103"/>
    <m/>
    <m/>
    <m/>
    <n v="44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0.000000000015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1.999999999985"/>
  </r>
  <r>
    <n v="33085480"/>
    <x v="12"/>
    <x v="90"/>
    <s v="CE LEONEL AZEVEDO"/>
    <e v="#N/A"/>
    <s v="02.230.806/0001-00"/>
    <s v="6689 - 0000004286"/>
    <n v="15"/>
    <m/>
    <m/>
    <m/>
    <m/>
    <m/>
    <m/>
    <m/>
    <m/>
    <m/>
    <m/>
    <m/>
    <m/>
    <m/>
    <n v="199"/>
    <m/>
    <m/>
    <n v="179"/>
    <m/>
    <m/>
    <m/>
    <n v="378"/>
    <n v="906"/>
    <n v="906"/>
    <n v="906"/>
    <n v="906"/>
    <n v="906"/>
    <n v="906"/>
    <n v="906"/>
    <n v="906"/>
    <n v="906"/>
    <n v="906"/>
    <n v="906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6"/>
  </r>
  <r>
    <n v="33085498"/>
    <x v="12"/>
    <x v="90"/>
    <s v="CE PREFEITO MENDES DE MORAES"/>
    <e v="#N/A"/>
    <s v="00.705.324/0001-25"/>
    <s v="6689 - 0000004162"/>
    <n v="33"/>
    <m/>
    <m/>
    <m/>
    <m/>
    <m/>
    <m/>
    <m/>
    <m/>
    <m/>
    <m/>
    <m/>
    <m/>
    <m/>
    <n v="2062"/>
    <m/>
    <m/>
    <m/>
    <m/>
    <m/>
    <m/>
    <n v="2062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4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5.99999999994"/>
  </r>
  <r>
    <n v="33085765"/>
    <x v="12"/>
    <x v="90"/>
    <s v="CE DUNSHEE DE ABRANCHES"/>
    <e v="#N/A"/>
    <s v="01.506.026/0001-79"/>
    <s v="6567 - 0000000728"/>
    <n v="5"/>
    <m/>
    <m/>
    <m/>
    <m/>
    <m/>
    <m/>
    <m/>
    <m/>
    <m/>
    <m/>
    <m/>
    <m/>
    <m/>
    <n v="262"/>
    <m/>
    <m/>
    <m/>
    <m/>
    <m/>
    <m/>
    <n v="262"/>
    <n v="302"/>
    <n v="302"/>
    <n v="302"/>
    <n v="302"/>
    <n v="302"/>
    <n v="302"/>
    <n v="302"/>
    <n v="302"/>
    <n v="302"/>
    <n v="302"/>
    <n v="302"/>
    <n v="3982.4"/>
    <n v="3982.4"/>
    <n v="3982.4"/>
    <n v="3982.4"/>
    <n v="3982.4"/>
    <n v="3982.4"/>
    <n v="3982.4"/>
    <n v="3982.4"/>
    <n v="3982.4"/>
    <n v="3982.4"/>
    <n v="39824.000000000007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85838"/>
    <x v="12"/>
    <x v="90"/>
    <s v="CE ROTARY"/>
    <e v="#N/A"/>
    <s v="02.658.149/0001-98"/>
    <s v="6567 - 0000000817"/>
    <n v="5"/>
    <m/>
    <m/>
    <m/>
    <m/>
    <m/>
    <m/>
    <m/>
    <m/>
    <m/>
    <m/>
    <m/>
    <m/>
    <m/>
    <n v="56"/>
    <m/>
    <m/>
    <n v="107"/>
    <m/>
    <m/>
    <m/>
    <n v="163"/>
    <n v="302"/>
    <n v="302"/>
    <n v="302"/>
    <n v="302"/>
    <n v="302"/>
    <n v="302"/>
    <n v="302"/>
    <n v="302"/>
    <n v="302"/>
    <n v="302"/>
    <n v="302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6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6"/>
  </r>
  <r>
    <n v="33086427"/>
    <x v="13"/>
    <x v="90"/>
    <s v="CE AUGUSTO RUSCHI"/>
    <e v="#N/A"/>
    <s v="18.278.417/0001-86"/>
    <s v="6246 - 0000030325"/>
    <n v="1"/>
    <m/>
    <m/>
    <m/>
    <m/>
    <m/>
    <m/>
    <m/>
    <m/>
    <m/>
    <m/>
    <m/>
    <m/>
    <m/>
    <n v="40"/>
    <m/>
    <m/>
    <n v="9"/>
    <m/>
    <m/>
    <m/>
    <n v="49"/>
    <n v="60.4"/>
    <n v="60.4"/>
    <n v="60.4"/>
    <n v="60.4"/>
    <n v="60.4"/>
    <n v="60.4"/>
    <n v="60.4"/>
    <n v="60.4"/>
    <n v="60.4"/>
    <n v="60.4"/>
    <n v="60.4"/>
    <n v="744.8"/>
    <n v="744.8"/>
    <n v="744.8"/>
    <n v="744.8"/>
    <n v="744.8"/>
    <n v="744.8"/>
    <n v="744.8"/>
    <n v="744.8"/>
    <n v="744.8"/>
    <n v="744.8"/>
    <n v="7448.0000000000009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1.9999999999991"/>
  </r>
  <r>
    <n v="33086540"/>
    <x v="12"/>
    <x v="90"/>
    <s v="CE ACARI"/>
    <e v="#N/A"/>
    <s v="02.198.871/0001-97"/>
    <s v="2728 - 0000203017"/>
    <n v="3"/>
    <m/>
    <m/>
    <m/>
    <m/>
    <m/>
    <m/>
    <m/>
    <m/>
    <m/>
    <m/>
    <m/>
    <m/>
    <m/>
    <n v="79"/>
    <m/>
    <m/>
    <m/>
    <m/>
    <m/>
    <m/>
    <n v="7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200.8"/>
    <n v="1200.8"/>
    <n v="1200.8"/>
    <n v="1200.8"/>
    <n v="1200.8"/>
    <n v="1200.8"/>
    <n v="1200.8"/>
    <n v="1200.8"/>
    <n v="1200.8"/>
    <n v="1200.8"/>
    <n v="12007.999999999998"/>
    <n v="1382"/>
    <n v="1382"/>
    <n v="1382"/>
    <n v="1382"/>
    <n v="1382"/>
    <n v="1382"/>
    <n v="1382"/>
    <n v="1382"/>
    <n v="1382"/>
    <n v="1382"/>
    <n v="13820"/>
  </r>
  <r>
    <n v="33086567"/>
    <x v="12"/>
    <x v="90"/>
    <s v="CE GRACILIANO RAMOS"/>
    <e v="#N/A"/>
    <s v="09.455.813/0001-40"/>
    <s v="6730 - 0000001520"/>
    <n v="5"/>
    <m/>
    <m/>
    <m/>
    <m/>
    <m/>
    <m/>
    <m/>
    <m/>
    <m/>
    <m/>
    <m/>
    <m/>
    <m/>
    <n v="64"/>
    <m/>
    <m/>
    <n v="134"/>
    <m/>
    <m/>
    <m/>
    <n v="198"/>
    <n v="302"/>
    <n v="302"/>
    <n v="302"/>
    <n v="302"/>
    <n v="302"/>
    <n v="302"/>
    <n v="302"/>
    <n v="302"/>
    <n v="302"/>
    <n v="302"/>
    <n v="30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5.999999999993"/>
  </r>
  <r>
    <n v="33086575"/>
    <x v="12"/>
    <x v="90"/>
    <s v="CE GUADALUPE"/>
    <e v="#N/A"/>
    <s v="02.830.775/0001-10"/>
    <s v="6738 - 0000000051"/>
    <n v="5"/>
    <m/>
    <m/>
    <m/>
    <m/>
    <m/>
    <m/>
    <m/>
    <m/>
    <m/>
    <m/>
    <m/>
    <m/>
    <m/>
    <n v="79"/>
    <m/>
    <m/>
    <n v="143"/>
    <m/>
    <m/>
    <m/>
    <n v="222"/>
    <n v="302"/>
    <n v="302"/>
    <n v="302"/>
    <n v="302"/>
    <n v="302"/>
    <n v="302"/>
    <n v="302"/>
    <n v="302"/>
    <n v="302"/>
    <n v="302"/>
    <n v="302"/>
    <n v="3374.4"/>
    <n v="3374.4"/>
    <n v="3374.4"/>
    <n v="3374.4"/>
    <n v="3374.4"/>
    <n v="3374.4"/>
    <n v="3374.4"/>
    <n v="3374.4"/>
    <n v="3374.4"/>
    <n v="3374.4"/>
    <n v="33744.000000000007"/>
    <n v="3676.4"/>
    <n v="3676.4"/>
    <n v="3676.4"/>
    <n v="3676.4"/>
    <n v="3676.4"/>
    <n v="3676.4"/>
    <n v="3676.4"/>
    <n v="3676.4"/>
    <n v="3676.4"/>
    <n v="3676.4"/>
    <n v="36764.000000000007"/>
  </r>
  <r>
    <n v="33086583"/>
    <x v="12"/>
    <x v="90"/>
    <s v="CE MARECHAL JOAO BAPTISTA DE MATTOS"/>
    <e v="#N/A"/>
    <s v="30.288.567/0001-76"/>
    <s v="6731 - 0000001546"/>
    <n v="32"/>
    <m/>
    <m/>
    <m/>
    <m/>
    <m/>
    <m/>
    <m/>
    <m/>
    <m/>
    <m/>
    <m/>
    <m/>
    <m/>
    <n v="1820"/>
    <m/>
    <m/>
    <m/>
    <m/>
    <m/>
    <m/>
    <n v="1820"/>
    <n v="1932.8"/>
    <n v="1932.8"/>
    <n v="1932.8"/>
    <n v="1932.8"/>
    <n v="1932.8"/>
    <n v="1932.8"/>
    <n v="1932.8"/>
    <n v="1932.8"/>
    <n v="1932.8"/>
    <n v="1932.8"/>
    <n v="1932.8"/>
    <n v="27664"/>
    <n v="27664"/>
    <n v="27664"/>
    <n v="27664"/>
    <n v="27664"/>
    <n v="27664"/>
    <n v="27664"/>
    <n v="27664"/>
    <n v="27664"/>
    <n v="27664"/>
    <n v="276640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7.99999999994"/>
  </r>
  <r>
    <n v="33086591"/>
    <x v="12"/>
    <x v="90"/>
    <s v="CE PROFESSOR JOEL DE OLIVEIRA"/>
    <e v="#N/A"/>
    <s v="01.505.928/0001-90"/>
    <s v="2787 - 0000143944"/>
    <n v="22"/>
    <m/>
    <m/>
    <m/>
    <m/>
    <m/>
    <m/>
    <m/>
    <m/>
    <m/>
    <m/>
    <m/>
    <m/>
    <m/>
    <n v="681"/>
    <m/>
    <m/>
    <m/>
    <m/>
    <m/>
    <m/>
    <n v="681"/>
    <n v="1328.8"/>
    <n v="1328.8"/>
    <n v="1328.8"/>
    <n v="1328.8"/>
    <n v="1328.8"/>
    <n v="1328.8"/>
    <n v="1328.8"/>
    <n v="1328.8"/>
    <n v="1328.8"/>
    <n v="1328.8"/>
    <n v="1328.8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1.99999999999"/>
    <n v="11680"/>
    <n v="11680"/>
    <n v="11680"/>
    <n v="11680"/>
    <n v="11680"/>
    <n v="11680"/>
    <n v="11680"/>
    <n v="11680"/>
    <n v="11680"/>
    <n v="11680"/>
    <n v="116800"/>
  </r>
  <r>
    <n v="33086605"/>
    <x v="12"/>
    <x v="90"/>
    <s v="CE PROFESSOR MANUEL MAURICIO DE ALBUQUERQUE"/>
    <e v="#N/A"/>
    <s v="12.012.006/0001-68"/>
    <s v="6872 - 0000001368"/>
    <n v="18"/>
    <m/>
    <m/>
    <m/>
    <m/>
    <m/>
    <m/>
    <m/>
    <m/>
    <m/>
    <m/>
    <m/>
    <m/>
    <m/>
    <n v="558"/>
    <m/>
    <m/>
    <m/>
    <m/>
    <m/>
    <m/>
    <n v="558"/>
    <n v="1087.2"/>
    <n v="1087.2"/>
    <n v="1087.2"/>
    <n v="1087.2"/>
    <n v="1087.2"/>
    <n v="1087.2"/>
    <n v="1087.2"/>
    <n v="1087.2"/>
    <n v="1087.2"/>
    <n v="1087.2"/>
    <n v="1087.2"/>
    <n v="8481.6"/>
    <n v="8481.6"/>
    <n v="8481.6"/>
    <n v="8481.6"/>
    <n v="8481.6"/>
    <n v="8481.6"/>
    <n v="8481.6"/>
    <n v="8481.6"/>
    <n v="8481.6"/>
    <n v="8481.6"/>
    <n v="84816.000000000015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8.000000000015"/>
  </r>
  <r>
    <n v="33086613"/>
    <x v="12"/>
    <x v="90"/>
    <s v="CE PROFESSORA ELIANE MARTINS DANTAS BRASIL ALEMANHA"/>
    <e v="#N/A"/>
    <s v="02.867.757/0001-02"/>
    <s v="2804 - 0000195634"/>
    <n v="3"/>
    <m/>
    <m/>
    <m/>
    <m/>
    <m/>
    <m/>
    <m/>
    <m/>
    <m/>
    <m/>
    <m/>
    <m/>
    <m/>
    <n v="105"/>
    <m/>
    <n v="102"/>
    <m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084"/>
    <n v="6084"/>
    <n v="6084"/>
    <n v="6084"/>
    <n v="6084"/>
    <n v="6084"/>
    <n v="6084"/>
    <n v="6084"/>
    <n v="6084"/>
    <n v="6084"/>
    <n v="60840"/>
    <n v="6265.2"/>
    <n v="6265.2"/>
    <n v="6265.2"/>
    <n v="6265.2"/>
    <n v="6265.2"/>
    <n v="6265.2"/>
    <n v="6265.2"/>
    <n v="6265.2"/>
    <n v="6265.2"/>
    <n v="6265.2"/>
    <n v="62651.999999999985"/>
  </r>
  <r>
    <n v="33086729"/>
    <x v="12"/>
    <x v="90"/>
    <s v="CE BELGICA"/>
    <e v="#N/A"/>
    <s v="09.536.300/0001-64"/>
    <s v="2845 - 0000134120"/>
    <n v="6"/>
    <m/>
    <m/>
    <m/>
    <m/>
    <m/>
    <m/>
    <m/>
    <m/>
    <m/>
    <m/>
    <m/>
    <m/>
    <m/>
    <n v="363"/>
    <m/>
    <m/>
    <m/>
    <m/>
    <m/>
    <m/>
    <n v="36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517.6"/>
    <n v="5517.6"/>
    <n v="5517.6"/>
    <n v="5517.6"/>
    <n v="5517.6"/>
    <n v="5517.6"/>
    <n v="5517.6"/>
    <n v="5517.6"/>
    <n v="5517.6"/>
    <n v="5517.6"/>
    <n v="55175.999999999993"/>
    <n v="5880"/>
    <n v="5880"/>
    <n v="5880"/>
    <n v="5880"/>
    <n v="5880"/>
    <n v="5880"/>
    <n v="5880"/>
    <n v="5880"/>
    <n v="5880"/>
    <n v="5880"/>
    <n v="58800"/>
  </r>
  <r>
    <n v="33086737"/>
    <x v="7"/>
    <x v="90"/>
    <s v="CE COELHO NETO"/>
    <e v="#N/A"/>
    <s v="02.828.605/0001-09"/>
    <s v="6872 - 0000002151"/>
    <n v="3"/>
    <m/>
    <m/>
    <m/>
    <m/>
    <m/>
    <m/>
    <m/>
    <m/>
    <m/>
    <m/>
    <m/>
    <m/>
    <m/>
    <n v="183"/>
    <m/>
    <m/>
    <m/>
    <m/>
    <m/>
    <m/>
    <n v="18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2962.8"/>
    <n v="2962.8"/>
    <n v="2962.8"/>
    <n v="2962.8"/>
    <n v="2962.8"/>
    <n v="2962.8"/>
    <n v="2962.8"/>
    <n v="2962.8"/>
    <n v="2962.8"/>
    <n v="2962.8"/>
    <n v="29627.999999999996"/>
  </r>
  <r>
    <n v="33086753"/>
    <x v="12"/>
    <x v="90"/>
    <s v="CE CYRO MONTEIRO"/>
    <e v="#N/A"/>
    <s v="02.834.198/0001-34"/>
    <s v="6872 - 0000001295"/>
    <n v="4"/>
    <m/>
    <m/>
    <m/>
    <m/>
    <m/>
    <m/>
    <m/>
    <m/>
    <m/>
    <m/>
    <m/>
    <m/>
    <m/>
    <m/>
    <m/>
    <m/>
    <n v="440"/>
    <m/>
    <m/>
    <m/>
    <n v="440"/>
    <n v="241.6"/>
    <n v="241.6"/>
    <n v="241.6"/>
    <n v="241.6"/>
    <n v="241.6"/>
    <n v="241.6"/>
    <n v="241.6"/>
    <n v="241.6"/>
    <n v="241.6"/>
    <n v="241.6"/>
    <n v="241.6"/>
    <n v="6688"/>
    <n v="6688"/>
    <n v="6688"/>
    <n v="6688"/>
    <n v="6688"/>
    <n v="6688"/>
    <n v="6688"/>
    <n v="6688"/>
    <n v="6688"/>
    <n v="6688"/>
    <n v="66880"/>
    <n v="6929.6"/>
    <n v="6929.6"/>
    <n v="6929.6"/>
    <n v="6929.6"/>
    <n v="6929.6"/>
    <n v="6929.6"/>
    <n v="6929.6"/>
    <n v="6929.6"/>
    <n v="6929.6"/>
    <n v="6929.6"/>
    <n v="69296"/>
  </r>
  <r>
    <n v="33086796"/>
    <x v="12"/>
    <x v="90"/>
    <s v="CE PARAIBA"/>
    <e v="#N/A"/>
    <s v="02.799.265/0001-27"/>
    <s v="6872 - 0000001589"/>
    <n v="1"/>
    <m/>
    <m/>
    <m/>
    <m/>
    <m/>
    <m/>
    <m/>
    <m/>
    <m/>
    <m/>
    <m/>
    <m/>
    <m/>
    <n v="105"/>
    <m/>
    <m/>
    <m/>
    <m/>
    <m/>
    <m/>
    <n v="105"/>
    <n v="60.4"/>
    <n v="60.4"/>
    <n v="60.4"/>
    <n v="60.4"/>
    <n v="60.4"/>
    <n v="60.4"/>
    <n v="60.4"/>
    <n v="60.4"/>
    <n v="60.4"/>
    <n v="60.4"/>
    <n v="60.4"/>
    <n v="1596"/>
    <n v="1596"/>
    <n v="1596"/>
    <n v="1596"/>
    <n v="1596"/>
    <n v="1596"/>
    <n v="1596"/>
    <n v="1596"/>
    <n v="1596"/>
    <n v="1596"/>
    <n v="15960"/>
    <n v="1656.4"/>
    <n v="1656.4"/>
    <n v="1656.4"/>
    <n v="1656.4"/>
    <n v="1656.4"/>
    <n v="1656.4"/>
    <n v="1656.4"/>
    <n v="1656.4"/>
    <n v="1656.4"/>
    <n v="1656.4"/>
    <n v="16564"/>
  </r>
  <r>
    <n v="33087644"/>
    <x v="13"/>
    <x v="90"/>
    <s v="CE VICENTE JANNUZZI"/>
    <e v="#N/A"/>
    <s v="30.479.281/0001-78"/>
    <s v="2949 - 0000220400"/>
    <n v="22"/>
    <m/>
    <m/>
    <m/>
    <m/>
    <m/>
    <m/>
    <m/>
    <m/>
    <m/>
    <m/>
    <m/>
    <m/>
    <m/>
    <n v="2441"/>
    <m/>
    <m/>
    <n v="105"/>
    <m/>
    <m/>
    <m/>
    <n v="2546"/>
    <n v="1328.8"/>
    <n v="1328.8"/>
    <n v="1328.8"/>
    <n v="1328.8"/>
    <n v="1328.8"/>
    <n v="1328.8"/>
    <n v="1328.8"/>
    <n v="1328.8"/>
    <n v="1328.8"/>
    <n v="1328.8"/>
    <n v="1328.8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2.00000000006"/>
    <n v="40028"/>
    <n v="40028"/>
    <n v="40028"/>
    <n v="40028"/>
    <n v="40028"/>
    <n v="40028"/>
    <n v="40028"/>
    <n v="40028"/>
    <n v="40028"/>
    <n v="40028"/>
    <n v="400280"/>
  </r>
  <r>
    <n v="33087725"/>
    <x v="13"/>
    <x v="90"/>
    <s v="CE GILSON AMADO"/>
    <e v="#N/A"/>
    <s v="02.660.381/0001-60"/>
    <s v="0872 - 0000076805"/>
    <n v="4"/>
    <m/>
    <m/>
    <m/>
    <m/>
    <m/>
    <m/>
    <m/>
    <m/>
    <m/>
    <m/>
    <m/>
    <m/>
    <m/>
    <n v="487"/>
    <m/>
    <m/>
    <m/>
    <m/>
    <m/>
    <m/>
    <n v="487"/>
    <n v="241.6"/>
    <n v="241.6"/>
    <n v="241.6"/>
    <n v="241.6"/>
    <n v="241.6"/>
    <n v="241.6"/>
    <n v="241.6"/>
    <n v="241.6"/>
    <n v="241.6"/>
    <n v="241.6"/>
    <n v="241.6"/>
    <n v="7402.4"/>
    <n v="7402.4"/>
    <n v="7402.4"/>
    <n v="7402.4"/>
    <n v="7402.4"/>
    <n v="7402.4"/>
    <n v="7402.4"/>
    <n v="7402.4"/>
    <n v="7402.4"/>
    <n v="7402.4"/>
    <n v="74024"/>
    <n v="7644"/>
    <n v="7644"/>
    <n v="7644"/>
    <n v="7644"/>
    <n v="7644"/>
    <n v="7644"/>
    <n v="7644"/>
    <n v="7644"/>
    <n v="7644"/>
    <n v="7644"/>
    <n v="76440"/>
  </r>
  <r>
    <n v="33087733"/>
    <x v="13"/>
    <x v="90"/>
    <s v="CE GOLDA MEIR"/>
    <e v="#N/A"/>
    <s v="02.915.248/0001-08"/>
    <s v="2757 - 0000173975"/>
    <n v="5"/>
    <m/>
    <m/>
    <m/>
    <m/>
    <m/>
    <m/>
    <m/>
    <m/>
    <m/>
    <m/>
    <m/>
    <m/>
    <m/>
    <n v="175"/>
    <m/>
    <m/>
    <n v="101"/>
    <m/>
    <m/>
    <m/>
    <n v="276"/>
    <n v="302"/>
    <n v="302"/>
    <n v="302"/>
    <n v="302"/>
    <n v="302"/>
    <n v="302"/>
    <n v="302"/>
    <n v="302"/>
    <n v="302"/>
    <n v="302"/>
    <n v="302"/>
    <n v="4195.2"/>
    <n v="4195.2"/>
    <n v="4195.2"/>
    <n v="4195.2"/>
    <n v="4195.2"/>
    <n v="4195.2"/>
    <n v="4195.2"/>
    <n v="4195.2"/>
    <n v="4195.2"/>
    <n v="4195.2"/>
    <n v="41951.999999999993"/>
    <n v="4497.2"/>
    <n v="4497.2"/>
    <n v="4497.2"/>
    <n v="4497.2"/>
    <n v="4497.2"/>
    <n v="4497.2"/>
    <n v="4497.2"/>
    <n v="4497.2"/>
    <n v="4497.2"/>
    <n v="4497.2"/>
    <n v="44971.999999999993"/>
  </r>
  <r>
    <n v="33087750"/>
    <x v="13"/>
    <x v="90"/>
    <s v="CE ALMIRANTE TAMANDARE"/>
    <e v="#N/A"/>
    <s v="11.662.149/0001-52"/>
    <s v="0827 - 0000080993"/>
    <n v="3"/>
    <m/>
    <m/>
    <m/>
    <m/>
    <m/>
    <m/>
    <m/>
    <m/>
    <m/>
    <m/>
    <m/>
    <m/>
    <m/>
    <n v="192"/>
    <m/>
    <m/>
    <m/>
    <m/>
    <m/>
    <m/>
    <n v="19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6"/>
  </r>
  <r>
    <n v="33088152"/>
    <x v="12"/>
    <x v="90"/>
    <s v="CE JORNALISTA RODOLFO FERNANDES"/>
    <e v="#N/A"/>
    <s v="02.820.623/0001-36"/>
    <s v="0949 - 0000088900"/>
    <n v="26"/>
    <m/>
    <m/>
    <m/>
    <m/>
    <m/>
    <m/>
    <m/>
    <m/>
    <m/>
    <m/>
    <m/>
    <m/>
    <m/>
    <n v="1067"/>
    <m/>
    <n v="102"/>
    <n v="253"/>
    <m/>
    <m/>
    <m/>
    <n v="142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552"/>
    <n v="24552"/>
    <n v="24552"/>
    <n v="24552"/>
    <n v="24552"/>
    <n v="24552"/>
    <n v="24552"/>
    <n v="24552"/>
    <n v="24552"/>
    <n v="24552"/>
    <n v="245520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3.99999999997"/>
  </r>
  <r>
    <n v="33088160"/>
    <x v="12"/>
    <x v="90"/>
    <s v="CE GENERAL OSORIO"/>
    <e v="#N/A"/>
    <s v="02.804.315/0001-17"/>
    <s v="2538 - 0000254401"/>
    <n v="6"/>
    <m/>
    <m/>
    <m/>
    <m/>
    <m/>
    <m/>
    <m/>
    <m/>
    <m/>
    <m/>
    <m/>
    <m/>
    <m/>
    <m/>
    <m/>
    <m/>
    <n v="340"/>
    <m/>
    <m/>
    <m/>
    <n v="34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68"/>
    <n v="5168"/>
    <n v="5168"/>
    <n v="5168"/>
    <n v="5168"/>
    <n v="5168"/>
    <n v="5168"/>
    <n v="5168"/>
    <n v="5168"/>
    <n v="5168"/>
    <n v="51680"/>
    <n v="5530.4"/>
    <n v="5530.4"/>
    <n v="5530.4"/>
    <n v="5530.4"/>
    <n v="5530.4"/>
    <n v="5530.4"/>
    <n v="5530.4"/>
    <n v="5530.4"/>
    <n v="5530.4"/>
    <n v="5530.4"/>
    <n v="55304.000000000007"/>
  </r>
  <r>
    <n v="33088179"/>
    <x v="12"/>
    <x v="90"/>
    <s v="CE MAX FLEIUSS"/>
    <e v="#N/A"/>
    <s v="03.343.483/0001-15"/>
    <s v="6730 - 0000001511"/>
    <n v="2"/>
    <m/>
    <m/>
    <m/>
    <m/>
    <m/>
    <m/>
    <m/>
    <m/>
    <m/>
    <m/>
    <m/>
    <m/>
    <m/>
    <n v="126"/>
    <m/>
    <m/>
    <m/>
    <m/>
    <m/>
    <m/>
    <n v="126"/>
    <n v="120.8"/>
    <n v="120.8"/>
    <n v="120.8"/>
    <n v="120.8"/>
    <n v="120.8"/>
    <n v="120.8"/>
    <n v="120.8"/>
    <n v="120.8"/>
    <n v="120.8"/>
    <n v="120.8"/>
    <n v="120.8"/>
    <n v="1915.2"/>
    <n v="1915.2"/>
    <n v="1915.2"/>
    <n v="1915.2"/>
    <n v="1915.2"/>
    <n v="1915.2"/>
    <n v="1915.2"/>
    <n v="1915.2"/>
    <n v="1915.2"/>
    <n v="1915.2"/>
    <n v="19152.000000000004"/>
    <n v="2036"/>
    <n v="2036"/>
    <n v="2036"/>
    <n v="2036"/>
    <n v="2036"/>
    <n v="2036"/>
    <n v="2036"/>
    <n v="2036"/>
    <n v="2036"/>
    <n v="2036"/>
    <n v="20360"/>
  </r>
  <r>
    <n v="33088420"/>
    <x v="7"/>
    <x v="90"/>
    <s v="CE DEBORAH MENDES DE MORAES"/>
    <e v="#N/A"/>
    <s v="02.796.709/0001-70"/>
    <s v="6735 - 0000002283"/>
    <n v="26"/>
    <m/>
    <m/>
    <m/>
    <m/>
    <m/>
    <m/>
    <m/>
    <m/>
    <m/>
    <m/>
    <m/>
    <m/>
    <m/>
    <n v="735"/>
    <m/>
    <m/>
    <n v="236"/>
    <m/>
    <m/>
    <m/>
    <n v="971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4759.2"/>
    <n v="14759.2"/>
    <n v="14759.2"/>
    <n v="14759.2"/>
    <n v="14759.2"/>
    <n v="14759.2"/>
    <n v="14759.2"/>
    <n v="14759.2"/>
    <n v="14759.2"/>
    <n v="14759.2"/>
    <n v="147592"/>
    <n v="16329.6"/>
    <n v="16329.6"/>
    <n v="16329.6"/>
    <n v="16329.6"/>
    <n v="16329.6"/>
    <n v="16329.6"/>
    <n v="16329.6"/>
    <n v="16329.6"/>
    <n v="16329.6"/>
    <n v="16329.6"/>
    <n v="163296.00000000003"/>
  </r>
  <r>
    <n v="33088870"/>
    <x v="11"/>
    <x v="82"/>
    <s v="CIEP 430 CARLOS MARIGHELLA"/>
    <e v="#N/A"/>
    <s v="01.449.053/0001-57"/>
    <s v="0543 - 0001418130"/>
    <n v="4"/>
    <m/>
    <m/>
    <m/>
    <m/>
    <n v="157"/>
    <m/>
    <m/>
    <m/>
    <m/>
    <m/>
    <m/>
    <m/>
    <m/>
    <n v="74"/>
    <m/>
    <n v="23"/>
    <m/>
    <m/>
    <m/>
    <m/>
    <n v="254"/>
    <n v="2628"/>
    <n v="2628"/>
    <n v="2628"/>
    <n v="2628"/>
    <n v="2628"/>
    <n v="2628"/>
    <n v="2628"/>
    <n v="2628"/>
    <n v="2628"/>
    <n v="2628"/>
    <n v="2628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7.999999999996"/>
    <n v="4764.8"/>
    <n v="4764.8"/>
    <n v="4764.8"/>
    <n v="4764.8"/>
    <n v="4764.8"/>
    <n v="4764.8"/>
    <n v="4764.8"/>
    <n v="4764.8"/>
    <n v="4764.8"/>
    <n v="4764.8"/>
    <n v="47648.000000000007"/>
  </r>
  <r>
    <n v="33088896"/>
    <x v="11"/>
    <x v="82"/>
    <s v="CIEP 306 DEPUTADO DAVID QUINDERE"/>
    <e v="#N/A"/>
    <s v="00.808.888/0001-93"/>
    <s v="2034 - 0000536270"/>
    <n v="8"/>
    <m/>
    <m/>
    <m/>
    <m/>
    <n v="256"/>
    <m/>
    <n v="52"/>
    <m/>
    <m/>
    <m/>
    <m/>
    <m/>
    <m/>
    <n v="96"/>
    <m/>
    <n v="95"/>
    <n v="94"/>
    <m/>
    <m/>
    <m/>
    <n v="593"/>
    <n v="6662.4"/>
    <n v="6662.4"/>
    <n v="6662.4"/>
    <n v="6662.4"/>
    <n v="6662.4"/>
    <n v="6662.4"/>
    <n v="6662.4"/>
    <n v="6662.4"/>
    <n v="6662.4"/>
    <n v="6662.4"/>
    <n v="6662.4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0.000000000015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3.99999999997"/>
  </r>
  <r>
    <n v="33088900"/>
    <x v="11"/>
    <x v="82"/>
    <s v="CIEP 249 PASTOR WALDEMAR ZARRO"/>
    <e v="#N/A"/>
    <s v="01.060.767/0001-79"/>
    <s v="6462 - 0000000973"/>
    <n v="17"/>
    <m/>
    <m/>
    <m/>
    <m/>
    <n v="478"/>
    <m/>
    <m/>
    <m/>
    <m/>
    <m/>
    <m/>
    <m/>
    <m/>
    <n v="326"/>
    <m/>
    <m/>
    <n v="115"/>
    <m/>
    <m/>
    <m/>
    <n v="919"/>
    <n v="8292.4"/>
    <n v="8292.4"/>
    <n v="8292.4"/>
    <n v="8292.4"/>
    <n v="8292.4"/>
    <n v="8292.4"/>
    <n v="8292.4"/>
    <n v="8292.4"/>
    <n v="8292.4"/>
    <n v="8292.4"/>
    <n v="8292.4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1.999999999985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6.00000000003"/>
  </r>
  <r>
    <n v="33088926"/>
    <x v="11"/>
    <x v="82"/>
    <s v="CIEP 240 PROFESSOR HAROLDO TEIXEIRA VALLADAO"/>
    <e v="#N/A"/>
    <s v="00.913.034/0001-77"/>
    <s v="2095 - 0000017000"/>
    <n v="8"/>
    <m/>
    <m/>
    <m/>
    <m/>
    <n v="188"/>
    <m/>
    <m/>
    <m/>
    <m/>
    <m/>
    <m/>
    <m/>
    <m/>
    <n v="66"/>
    <m/>
    <n v="20"/>
    <n v="32"/>
    <m/>
    <m/>
    <m/>
    <n v="306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2369.6"/>
    <n v="2369.6"/>
    <n v="2369.6"/>
    <n v="2369.6"/>
    <n v="2369.6"/>
    <n v="2369.6"/>
    <n v="2369.6"/>
    <n v="2369.6"/>
    <n v="2369.6"/>
    <n v="2369.6"/>
    <n v="23695.999999999996"/>
    <n v="5710.4"/>
    <n v="5710.4"/>
    <n v="5710.4"/>
    <n v="5710.4"/>
    <n v="5710.4"/>
    <n v="5710.4"/>
    <n v="5710.4"/>
    <n v="5710.4"/>
    <n v="5710.4"/>
    <n v="5710.4"/>
    <n v="57104.000000000007"/>
  </r>
  <r>
    <n v="33088942"/>
    <x v="11"/>
    <x v="82"/>
    <s v="CIEP 248 PROFESSOR TULIO RODRIGUES PERLINGEIRO"/>
    <e v="#N/A"/>
    <s v="02.054.777/0001-64"/>
    <s v="1128 - 0000042552"/>
    <n v="14"/>
    <m/>
    <m/>
    <m/>
    <m/>
    <n v="242"/>
    <m/>
    <m/>
    <m/>
    <m/>
    <m/>
    <m/>
    <m/>
    <m/>
    <n v="160"/>
    <m/>
    <n v="12"/>
    <m/>
    <m/>
    <m/>
    <m/>
    <n v="414"/>
    <n v="4524"/>
    <n v="4524"/>
    <n v="4524"/>
    <n v="4524"/>
    <n v="4524"/>
    <n v="4524"/>
    <n v="4524"/>
    <n v="4524"/>
    <n v="4524"/>
    <n v="4524"/>
    <n v="4524"/>
    <n v="2960"/>
    <n v="2960"/>
    <n v="2960"/>
    <n v="2960"/>
    <n v="2960"/>
    <n v="2960"/>
    <n v="2960"/>
    <n v="2960"/>
    <n v="2960"/>
    <n v="2960"/>
    <n v="29600"/>
    <n v="7484"/>
    <n v="7484"/>
    <n v="7484"/>
    <n v="7484"/>
    <n v="7484"/>
    <n v="7484"/>
    <n v="7484"/>
    <n v="7484"/>
    <n v="7484"/>
    <n v="7484"/>
    <n v="74840"/>
  </r>
  <r>
    <n v="33088950"/>
    <x v="11"/>
    <x v="82"/>
    <s v="CIEP 052 PROFESSORA ROMANDA GOUVEIA GONCALVES"/>
    <e v="#N/A"/>
    <s v="00.903.137/0001-56"/>
    <s v="6462 - 0000000493"/>
    <n v="8"/>
    <m/>
    <m/>
    <m/>
    <m/>
    <n v="149"/>
    <m/>
    <n v="42"/>
    <m/>
    <m/>
    <m/>
    <m/>
    <m/>
    <m/>
    <n v="56"/>
    <m/>
    <n v="47"/>
    <n v="82"/>
    <m/>
    <m/>
    <m/>
    <n v="376"/>
    <n v="4596"/>
    <n v="4596"/>
    <n v="4596"/>
    <n v="4596"/>
    <n v="4596"/>
    <n v="4596"/>
    <n v="4596"/>
    <n v="4596"/>
    <n v="4596"/>
    <n v="4596"/>
    <n v="4596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5.999999999993"/>
    <n v="8761.6"/>
    <n v="8761.6"/>
    <n v="8761.6"/>
    <n v="8761.6"/>
    <n v="8761.6"/>
    <n v="8761.6"/>
    <n v="8761.6"/>
    <n v="8761.6"/>
    <n v="8761.6"/>
    <n v="8761.6"/>
    <n v="87616.000000000015"/>
  </r>
  <r>
    <n v="33088969"/>
    <x v="11"/>
    <x v="82"/>
    <s v="CIEP 041 VITAL BRAZIL"/>
    <e v="#N/A"/>
    <s v="00.972.167/0001-14"/>
    <s v="1128 - 0000042706"/>
    <n v="6"/>
    <m/>
    <m/>
    <m/>
    <m/>
    <n v="154"/>
    <m/>
    <m/>
    <m/>
    <m/>
    <m/>
    <m/>
    <m/>
    <m/>
    <m/>
    <m/>
    <m/>
    <m/>
    <m/>
    <m/>
    <m/>
    <n v="154"/>
    <n v="2703.2"/>
    <n v="2703.2"/>
    <n v="2703.2"/>
    <n v="2703.2"/>
    <n v="2703.2"/>
    <n v="2703.2"/>
    <n v="2703.2"/>
    <n v="2703.2"/>
    <n v="2703.2"/>
    <n v="2703.2"/>
    <n v="2703.2"/>
    <n v="0"/>
    <n v="0"/>
    <n v="0"/>
    <n v="0"/>
    <n v="0"/>
    <n v="0"/>
    <n v="0"/>
    <n v="0"/>
    <n v="0"/>
    <n v="0"/>
    <n v="0"/>
    <n v="2703.2"/>
    <n v="2703.2"/>
    <n v="2703.2"/>
    <n v="2703.2"/>
    <n v="2703.2"/>
    <n v="2703.2"/>
    <n v="2703.2"/>
    <n v="2703.2"/>
    <n v="2703.2"/>
    <n v="2703.2"/>
    <n v="27032.000000000004"/>
  </r>
  <r>
    <n v="33089043"/>
    <x v="11"/>
    <x v="82"/>
    <s v="CE ARMANDO GONCALVES"/>
    <e v="#N/A"/>
    <s v="01.366.461/0001-45"/>
    <s v="6462 - 0000001201"/>
    <n v="16"/>
    <m/>
    <m/>
    <m/>
    <m/>
    <n v="399"/>
    <m/>
    <m/>
    <m/>
    <m/>
    <m/>
    <m/>
    <m/>
    <m/>
    <n v="337"/>
    <m/>
    <m/>
    <m/>
    <m/>
    <m/>
    <m/>
    <n v="736"/>
    <n v="7031.2"/>
    <n v="7031.2"/>
    <n v="7031.2"/>
    <n v="7031.2"/>
    <n v="7031.2"/>
    <n v="7031.2"/>
    <n v="7031.2"/>
    <n v="7031.2"/>
    <n v="7031.2"/>
    <n v="7031.2"/>
    <n v="7031.2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4.000000000007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6"/>
  </r>
  <r>
    <n v="33089051"/>
    <x v="11"/>
    <x v="82"/>
    <s v="CE DOUTOR ADINO XAVIER"/>
    <e v="#N/A"/>
    <s v="00.793.731/0001-31"/>
    <s v="1128 - 0000042404"/>
    <n v="48"/>
    <m/>
    <m/>
    <m/>
    <m/>
    <n v="279"/>
    <m/>
    <m/>
    <m/>
    <m/>
    <m/>
    <m/>
    <m/>
    <m/>
    <n v="1168"/>
    <m/>
    <n v="64"/>
    <n v="192"/>
    <m/>
    <m/>
    <m/>
    <n v="1703"/>
    <n v="7140"/>
    <n v="7140"/>
    <n v="7140"/>
    <n v="7140"/>
    <n v="7140"/>
    <n v="7140"/>
    <n v="7140"/>
    <n v="7140"/>
    <n v="7140"/>
    <n v="7140"/>
    <n v="7140"/>
    <n v="23488"/>
    <n v="23488"/>
    <n v="23488"/>
    <n v="23488"/>
    <n v="23488"/>
    <n v="23488"/>
    <n v="23488"/>
    <n v="23488"/>
    <n v="23488"/>
    <n v="23488"/>
    <n v="234880"/>
    <n v="30628"/>
    <n v="30628"/>
    <n v="30628"/>
    <n v="30628"/>
    <n v="30628"/>
    <n v="30628"/>
    <n v="30628"/>
    <n v="30628"/>
    <n v="30628"/>
    <n v="30628"/>
    <n v="306280"/>
  </r>
  <r>
    <n v="33089060"/>
    <x v="11"/>
    <x v="82"/>
    <s v="CE ISMAEL BRANCO"/>
    <e v="#N/A"/>
    <s v="00.783.912/0001-87"/>
    <s v="0543 - 0001425501"/>
    <n v="36"/>
    <m/>
    <m/>
    <m/>
    <m/>
    <n v="309"/>
    <m/>
    <m/>
    <m/>
    <m/>
    <m/>
    <m/>
    <m/>
    <m/>
    <n v="222"/>
    <m/>
    <n v="34"/>
    <n v="200"/>
    <m/>
    <m/>
    <m/>
    <n v="765"/>
    <n v="6871.2"/>
    <n v="6871.2"/>
    <n v="6871.2"/>
    <n v="6871.2"/>
    <n v="6871.2"/>
    <n v="6871.2"/>
    <n v="6871.2"/>
    <n v="6871.2"/>
    <n v="6871.2"/>
    <n v="6871.2"/>
    <n v="6871.2"/>
    <n v="7910.4"/>
    <n v="7910.4"/>
    <n v="7910.4"/>
    <n v="7910.4"/>
    <n v="7910.4"/>
    <n v="7910.4"/>
    <n v="7910.4"/>
    <n v="7910.4"/>
    <n v="7910.4"/>
    <n v="7910.4"/>
    <n v="79104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6.00000000003"/>
  </r>
  <r>
    <n v="33089086"/>
    <x v="11"/>
    <x v="82"/>
    <s v="CE MINISTRO JOSE DE MOURA E SILVA"/>
    <e v="#N/A"/>
    <s v="01.251.816/0001-50"/>
    <s v="6666 - 0000001619"/>
    <n v="8"/>
    <m/>
    <m/>
    <m/>
    <m/>
    <n v="450"/>
    <m/>
    <m/>
    <m/>
    <m/>
    <m/>
    <m/>
    <m/>
    <m/>
    <m/>
    <m/>
    <n v="203"/>
    <n v="168"/>
    <m/>
    <m/>
    <m/>
    <n v="821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6"/>
    <n v="18808.8"/>
    <n v="18808.8"/>
    <n v="18808.8"/>
    <n v="18808.8"/>
    <n v="18808.8"/>
    <n v="18808.8"/>
    <n v="18808.8"/>
    <n v="18808.8"/>
    <n v="18808.8"/>
    <n v="18808.8"/>
    <n v="188087.99999999997"/>
  </r>
  <r>
    <n v="33089094"/>
    <x v="11"/>
    <x v="82"/>
    <s v="CE NILO PECANHA"/>
    <e v="#N/A"/>
    <s v="00.780.719/0001-92"/>
    <s v="6462 - 0000000540"/>
    <n v="15"/>
    <m/>
    <m/>
    <m/>
    <m/>
    <m/>
    <m/>
    <m/>
    <m/>
    <m/>
    <m/>
    <m/>
    <m/>
    <m/>
    <n v="923"/>
    <m/>
    <m/>
    <m/>
    <m/>
    <m/>
    <m/>
    <n v="923"/>
    <n v="906"/>
    <n v="906"/>
    <n v="906"/>
    <n v="906"/>
    <n v="906"/>
    <n v="906"/>
    <n v="906"/>
    <n v="906"/>
    <n v="906"/>
    <n v="906"/>
    <n v="906"/>
    <n v="14029.6"/>
    <n v="14029.6"/>
    <n v="14029.6"/>
    <n v="14029.6"/>
    <n v="14029.6"/>
    <n v="14029.6"/>
    <n v="14029.6"/>
    <n v="14029.6"/>
    <n v="14029.6"/>
    <n v="14029.6"/>
    <n v="140296.00000000003"/>
    <n v="14935.6"/>
    <n v="14935.6"/>
    <n v="14935.6"/>
    <n v="14935.6"/>
    <n v="14935.6"/>
    <n v="14935.6"/>
    <n v="14935.6"/>
    <n v="14935.6"/>
    <n v="14935.6"/>
    <n v="14935.6"/>
    <n v="149356.00000000003"/>
  </r>
  <r>
    <n v="33089108"/>
    <x v="11"/>
    <x v="82"/>
    <s v="CE PANDIA CALOGERAS"/>
    <e v="#N/A"/>
    <s v="00.848.474/0001-98"/>
    <s v="2190 - 0000036803"/>
    <n v="37"/>
    <m/>
    <m/>
    <m/>
    <m/>
    <n v="584"/>
    <m/>
    <m/>
    <m/>
    <m/>
    <m/>
    <m/>
    <m/>
    <m/>
    <n v="910"/>
    <m/>
    <n v="139"/>
    <n v="281"/>
    <m/>
    <m/>
    <m/>
    <n v="1914"/>
    <n v="11111.6"/>
    <n v="11111.6"/>
    <n v="11111.6"/>
    <n v="11111.6"/>
    <n v="11111.6"/>
    <n v="11111.6"/>
    <n v="11111.6"/>
    <n v="11111.6"/>
    <n v="11111.6"/>
    <n v="11111.6"/>
    <n v="11111.6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2.00000000006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7.99999999994"/>
  </r>
  <r>
    <n v="33089124"/>
    <x v="11"/>
    <x v="82"/>
    <s v="CE PADRE MANUEL DA NOBREGA"/>
    <e v="#N/A"/>
    <s v="01.268.185/0001-82"/>
    <s v="6023 - 0000005851"/>
    <n v="6"/>
    <m/>
    <m/>
    <m/>
    <m/>
    <n v="280"/>
    <m/>
    <m/>
    <m/>
    <m/>
    <m/>
    <m/>
    <m/>
    <m/>
    <n v="207"/>
    <m/>
    <n v="27"/>
    <m/>
    <m/>
    <m/>
    <m/>
    <n v="514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4.000000000007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8.000000000015"/>
  </r>
  <r>
    <n v="33089337"/>
    <x v="11"/>
    <x v="82"/>
    <s v="EE CAPITAO BELARMINO DE MATTOS"/>
    <e v="#N/A"/>
    <s v="01.069.177/0001-07"/>
    <s v="2812 - 0000213160"/>
    <n v="3"/>
    <m/>
    <m/>
    <m/>
    <m/>
    <n v="117"/>
    <m/>
    <m/>
    <m/>
    <m/>
    <m/>
    <m/>
    <m/>
    <m/>
    <m/>
    <m/>
    <m/>
    <m/>
    <m/>
    <m/>
    <m/>
    <n v="117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0"/>
    <n v="0"/>
    <n v="0"/>
    <n v="0"/>
    <n v="0"/>
    <n v="0"/>
    <n v="0"/>
    <n v="0"/>
    <n v="0"/>
    <n v="0"/>
    <n v="0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6"/>
  </r>
  <r>
    <n v="33089370"/>
    <x v="11"/>
    <x v="82"/>
    <s v="EE CRUZEIRO DO SUL"/>
    <e v="#N/A"/>
    <s v="01.290.505/0001-09"/>
    <s v="1128 - 0000041440"/>
    <n v="6"/>
    <m/>
    <m/>
    <m/>
    <m/>
    <n v="284"/>
    <m/>
    <m/>
    <m/>
    <m/>
    <m/>
    <m/>
    <m/>
    <m/>
    <m/>
    <m/>
    <m/>
    <m/>
    <m/>
    <m/>
    <m/>
    <n v="284"/>
    <n v="4679.2"/>
    <n v="4679.2"/>
    <n v="4679.2"/>
    <n v="4679.2"/>
    <n v="4679.2"/>
    <n v="4679.2"/>
    <n v="4679.2"/>
    <n v="4679.2"/>
    <n v="4679.2"/>
    <n v="4679.2"/>
    <n v="4679.2"/>
    <n v="0"/>
    <n v="0"/>
    <n v="0"/>
    <n v="0"/>
    <n v="0"/>
    <n v="0"/>
    <n v="0"/>
    <n v="0"/>
    <n v="0"/>
    <n v="0"/>
    <n v="0"/>
    <n v="4679.2"/>
    <n v="4679.2"/>
    <n v="4679.2"/>
    <n v="4679.2"/>
    <n v="4679.2"/>
    <n v="4679.2"/>
    <n v="4679.2"/>
    <n v="4679.2"/>
    <n v="4679.2"/>
    <n v="4679.2"/>
    <n v="46791.999999999993"/>
  </r>
  <r>
    <n v="33089388"/>
    <x v="11"/>
    <x v="82"/>
    <s v="CE FREDERICO AZEVEDO"/>
    <e v="#N/A"/>
    <s v="01.343.589/0001-93"/>
    <s v="1128 - 0000042803"/>
    <n v="15"/>
    <m/>
    <m/>
    <m/>
    <m/>
    <n v="523"/>
    <m/>
    <m/>
    <m/>
    <m/>
    <m/>
    <m/>
    <m/>
    <m/>
    <n v="328"/>
    <m/>
    <n v="29"/>
    <n v="256"/>
    <m/>
    <m/>
    <m/>
    <n v="1136"/>
    <n v="8855.6"/>
    <n v="8855.6"/>
    <n v="8855.6"/>
    <n v="8855.6"/>
    <n v="8855.6"/>
    <n v="8855.6"/>
    <n v="8855.6"/>
    <n v="8855.6"/>
    <n v="8855.6"/>
    <n v="8855.6"/>
    <n v="8855.6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8.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3.99999999997"/>
  </r>
  <r>
    <n v="33089396"/>
    <x v="11"/>
    <x v="82"/>
    <s v="CE LAURO CORREA"/>
    <e v="#N/A"/>
    <s v="00.970.501/0001-09"/>
    <s v="1128 - 0000042757"/>
    <n v="15"/>
    <m/>
    <m/>
    <m/>
    <m/>
    <n v="246"/>
    <m/>
    <m/>
    <m/>
    <m/>
    <m/>
    <m/>
    <m/>
    <m/>
    <n v="260"/>
    <m/>
    <m/>
    <n v="85"/>
    <m/>
    <m/>
    <m/>
    <n v="591"/>
    <n v="4645.2"/>
    <n v="4645.2"/>
    <n v="4645.2"/>
    <n v="4645.2"/>
    <n v="4645.2"/>
    <n v="4645.2"/>
    <n v="4645.2"/>
    <n v="4645.2"/>
    <n v="4645.2"/>
    <n v="4645.2"/>
    <n v="4645.2"/>
    <n v="5244"/>
    <n v="5244"/>
    <n v="5244"/>
    <n v="5244"/>
    <n v="5244"/>
    <n v="5244"/>
    <n v="5244"/>
    <n v="5244"/>
    <n v="5244"/>
    <n v="5244"/>
    <n v="52440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1.999999999985"/>
  </r>
  <r>
    <n v="33089426"/>
    <x v="11"/>
    <x v="82"/>
    <s v="CE MONSENHOR BARENCO COELHO"/>
    <e v="#N/A"/>
    <s v="00.830.850/0001-17"/>
    <s v="0543 - 0001412175"/>
    <n v="18"/>
    <m/>
    <m/>
    <m/>
    <m/>
    <n v="411"/>
    <m/>
    <m/>
    <m/>
    <m/>
    <m/>
    <m/>
    <m/>
    <m/>
    <n v="308"/>
    <m/>
    <n v="3"/>
    <n v="141"/>
    <m/>
    <m/>
    <m/>
    <n v="863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8.000000000015"/>
    <n v="14291.2"/>
    <n v="14291.2"/>
    <n v="14291.2"/>
    <n v="14291.2"/>
    <n v="14291.2"/>
    <n v="14291.2"/>
    <n v="14291.2"/>
    <n v="14291.2"/>
    <n v="14291.2"/>
    <n v="14291.2"/>
    <n v="142912"/>
  </r>
  <r>
    <n v="33089469"/>
    <x v="11"/>
    <x v="82"/>
    <s v="CE PROFESSORA ANTONIETA PALMEIRA"/>
    <e v="#N/A"/>
    <s v="01.847.273/0001-39"/>
    <s v="6666 - 0000002020"/>
    <n v="15"/>
    <m/>
    <m/>
    <m/>
    <m/>
    <n v="305"/>
    <m/>
    <m/>
    <m/>
    <m/>
    <m/>
    <m/>
    <m/>
    <m/>
    <n v="344"/>
    <m/>
    <m/>
    <n v="71"/>
    <m/>
    <m/>
    <m/>
    <n v="720"/>
    <n v="5542"/>
    <n v="5542"/>
    <n v="5542"/>
    <n v="5542"/>
    <n v="5542"/>
    <n v="5542"/>
    <n v="5542"/>
    <n v="5542"/>
    <n v="5542"/>
    <n v="5542"/>
    <n v="5542"/>
    <n v="6308"/>
    <n v="6308"/>
    <n v="6308"/>
    <n v="6308"/>
    <n v="6308"/>
    <n v="6308"/>
    <n v="6308"/>
    <n v="6308"/>
    <n v="6308"/>
    <n v="6308"/>
    <n v="63080"/>
    <n v="11850"/>
    <n v="11850"/>
    <n v="11850"/>
    <n v="11850"/>
    <n v="11850"/>
    <n v="11850"/>
    <n v="11850"/>
    <n v="11850"/>
    <n v="11850"/>
    <n v="11850"/>
    <n v="118500"/>
  </r>
  <r>
    <n v="33089841"/>
    <x v="11"/>
    <x v="82"/>
    <s v="IE CLELIA NANCI"/>
    <e v="#N/A"/>
    <s v="30.333.090/0001-01"/>
    <s v="6462 - 0000000752"/>
    <n v="22"/>
    <m/>
    <m/>
    <m/>
    <m/>
    <n v="526"/>
    <m/>
    <m/>
    <m/>
    <m/>
    <m/>
    <m/>
    <m/>
    <m/>
    <n v="773"/>
    <m/>
    <n v="278"/>
    <m/>
    <m/>
    <m/>
    <m/>
    <n v="1577"/>
    <n v="9324"/>
    <n v="9324"/>
    <n v="9324"/>
    <n v="9324"/>
    <n v="9324"/>
    <n v="9324"/>
    <n v="9324"/>
    <n v="9324"/>
    <n v="9324"/>
    <n v="9324"/>
    <n v="9324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6.00000000003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5.99999999994"/>
  </r>
  <r>
    <n v="33090149"/>
    <x v="11"/>
    <x v="82"/>
    <s v="CIEP 122 ERMEZINDA DIONISIO NECCO"/>
    <e v="#N/A"/>
    <s v="00.839.705/0001-05"/>
    <s v="2095 - 0000017426"/>
    <n v="8"/>
    <m/>
    <m/>
    <m/>
    <m/>
    <n v="369"/>
    <m/>
    <m/>
    <m/>
    <m/>
    <m/>
    <m/>
    <m/>
    <m/>
    <n v="357"/>
    <m/>
    <n v="4"/>
    <m/>
    <m/>
    <m/>
    <m/>
    <n v="730"/>
    <n v="6092"/>
    <n v="6092"/>
    <n v="6092"/>
    <n v="6092"/>
    <n v="6092"/>
    <n v="6092"/>
    <n v="6092"/>
    <n v="6092"/>
    <n v="6092"/>
    <n v="6092"/>
    <n v="6092"/>
    <n v="5602.4"/>
    <n v="5602.4"/>
    <n v="5602.4"/>
    <n v="5602.4"/>
    <n v="5602.4"/>
    <n v="5602.4"/>
    <n v="5602.4"/>
    <n v="5602.4"/>
    <n v="5602.4"/>
    <n v="5602.4"/>
    <n v="56024.000000000007"/>
    <n v="11694.4"/>
    <n v="11694.4"/>
    <n v="11694.4"/>
    <n v="11694.4"/>
    <n v="11694.4"/>
    <n v="11694.4"/>
    <n v="11694.4"/>
    <n v="11694.4"/>
    <n v="11694.4"/>
    <n v="11694.4"/>
    <n v="116943.99999999997"/>
  </r>
  <r>
    <n v="33090157"/>
    <x v="11"/>
    <x v="82"/>
    <s v="CIEP 126 ALMEDORINA AZEREDO"/>
    <e v="#N/A"/>
    <s v="00.855.042/0001-04"/>
    <s v="1186 - 0000037311"/>
    <n v="9"/>
    <m/>
    <m/>
    <m/>
    <m/>
    <n v="73"/>
    <m/>
    <m/>
    <n v="68"/>
    <m/>
    <m/>
    <m/>
    <m/>
    <m/>
    <n v="69"/>
    <m/>
    <m/>
    <n v="121"/>
    <m/>
    <m/>
    <m/>
    <n v="331"/>
    <n v="2686.8"/>
    <n v="2686.8"/>
    <n v="2686.8"/>
    <n v="2686.8"/>
    <n v="2686.8"/>
    <n v="2686.8"/>
    <n v="2686.8"/>
    <n v="2686.8"/>
    <n v="2686.8"/>
    <n v="2686.8"/>
    <n v="2686.8"/>
    <n v="2888"/>
    <n v="2888"/>
    <n v="2888"/>
    <n v="2888"/>
    <n v="2888"/>
    <n v="2888"/>
    <n v="2888"/>
    <n v="2888"/>
    <n v="2888"/>
    <n v="2888"/>
    <n v="28880"/>
    <n v="5574.8"/>
    <n v="5574.8"/>
    <n v="5574.8"/>
    <n v="5574.8"/>
    <n v="5574.8"/>
    <n v="5574.8"/>
    <n v="5574.8"/>
    <n v="5574.8"/>
    <n v="5574.8"/>
    <n v="5574.8"/>
    <n v="55748.000000000015"/>
  </r>
  <r>
    <n v="33090165"/>
    <x v="11"/>
    <x v="82"/>
    <s v="CIEP 440 MAJOR JOAQUIM DE AZEVEDO COUTINHO"/>
    <e v="#N/A"/>
    <s v="01.327.779/0001-17"/>
    <s v="2190 - 0000037400"/>
    <n v="8"/>
    <m/>
    <m/>
    <m/>
    <m/>
    <n v="79"/>
    <m/>
    <m/>
    <m/>
    <m/>
    <m/>
    <m/>
    <m/>
    <m/>
    <n v="57"/>
    <m/>
    <m/>
    <m/>
    <m/>
    <m/>
    <m/>
    <n v="136"/>
    <n v="1684"/>
    <n v="1684"/>
    <n v="1684"/>
    <n v="1684"/>
    <n v="1684"/>
    <n v="1684"/>
    <n v="1684"/>
    <n v="1684"/>
    <n v="1684"/>
    <n v="1684"/>
    <n v="1684"/>
    <n v="866.4"/>
    <n v="866.4"/>
    <n v="866.4"/>
    <n v="866.4"/>
    <n v="866.4"/>
    <n v="866.4"/>
    <n v="866.4"/>
    <n v="866.4"/>
    <n v="866.4"/>
    <n v="866.4"/>
    <n v="8663.9999999999982"/>
    <n v="2550.4"/>
    <n v="2550.4"/>
    <n v="2550.4"/>
    <n v="2550.4"/>
    <n v="2550.4"/>
    <n v="2550.4"/>
    <n v="2550.4"/>
    <n v="2550.4"/>
    <n v="2550.4"/>
    <n v="2550.4"/>
    <n v="25504.000000000004"/>
  </r>
  <r>
    <n v="33090173"/>
    <x v="11"/>
    <x v="82"/>
    <s v="CIEP 410 PATRICIA GALVAO PAGU"/>
    <e v="#N/A"/>
    <s v="01.906.316/0001-00"/>
    <s v="2095 - 0000017256"/>
    <n v="7"/>
    <m/>
    <m/>
    <m/>
    <m/>
    <n v="354"/>
    <m/>
    <n v="87"/>
    <m/>
    <m/>
    <m/>
    <m/>
    <m/>
    <m/>
    <n v="149"/>
    <m/>
    <n v="88"/>
    <m/>
    <m/>
    <m/>
    <m/>
    <n v="678"/>
    <n v="9631.6"/>
    <n v="9631.6"/>
    <n v="9631.6"/>
    <n v="9631.6"/>
    <n v="9631.6"/>
    <n v="9631.6"/>
    <n v="9631.6"/>
    <n v="9631.6"/>
    <n v="9631.6"/>
    <n v="9631.6"/>
    <n v="9631.6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8.000000000022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3.99999999997"/>
  </r>
  <r>
    <n v="33090246"/>
    <x v="11"/>
    <x v="82"/>
    <s v="CE DORVAL FERREIRA DA CUNHA"/>
    <e v="#N/A"/>
    <s v="03.072.488/0001-50"/>
    <s v="2809 - 0000178721"/>
    <n v="16"/>
    <m/>
    <m/>
    <m/>
    <m/>
    <n v="461"/>
    <m/>
    <m/>
    <m/>
    <m/>
    <m/>
    <m/>
    <m/>
    <m/>
    <n v="145"/>
    <m/>
    <n v="159"/>
    <m/>
    <m/>
    <m/>
    <m/>
    <n v="765"/>
    <n v="7973.6"/>
    <n v="7973.6"/>
    <n v="7973.6"/>
    <n v="7973.6"/>
    <n v="7973.6"/>
    <n v="7973.6"/>
    <n v="7973.6"/>
    <n v="7973.6"/>
    <n v="7973.6"/>
    <n v="7973.6"/>
    <n v="7973.6"/>
    <n v="9200"/>
    <n v="9200"/>
    <n v="9200"/>
    <n v="9200"/>
    <n v="9200"/>
    <n v="9200"/>
    <n v="9200"/>
    <n v="9200"/>
    <n v="9200"/>
    <n v="9200"/>
    <n v="92000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6.00000000003"/>
  </r>
  <r>
    <n v="33090270"/>
    <x v="11"/>
    <x v="82"/>
    <s v="CE AMANDA VELASCO"/>
    <e v="#N/A"/>
    <s v="01.127.128/0001-83"/>
    <s v="2095 - 0000016829"/>
    <n v="12"/>
    <m/>
    <m/>
    <m/>
    <m/>
    <n v="253"/>
    <m/>
    <m/>
    <n v="109"/>
    <m/>
    <m/>
    <m/>
    <m/>
    <m/>
    <n v="344"/>
    <m/>
    <n v="23"/>
    <m/>
    <m/>
    <m/>
    <m/>
    <n v="729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40.8"/>
    <n v="6240.8"/>
    <n v="6240.8"/>
    <n v="6240.8"/>
    <n v="6240.8"/>
    <n v="6240.8"/>
    <n v="6240.8"/>
    <n v="6240.8"/>
    <n v="6240.8"/>
    <n v="6240.8"/>
    <n v="62408.000000000015"/>
    <n v="12468"/>
    <n v="12468"/>
    <n v="12468"/>
    <n v="12468"/>
    <n v="12468"/>
    <n v="12468"/>
    <n v="12468"/>
    <n v="12468"/>
    <n v="12468"/>
    <n v="12468"/>
    <n v="124680"/>
  </r>
  <r>
    <n v="33090300"/>
    <x v="11"/>
    <x v="82"/>
    <s v="CE AUGUSTO CEZARIO DIAZ ANDRE"/>
    <e v="#N/A"/>
    <s v="00.894.631/0001-00"/>
    <s v="2095 - 0000017078"/>
    <n v="28"/>
    <m/>
    <m/>
    <m/>
    <m/>
    <n v="646"/>
    <m/>
    <m/>
    <m/>
    <m/>
    <m/>
    <m/>
    <m/>
    <m/>
    <n v="499"/>
    <m/>
    <m/>
    <m/>
    <m/>
    <m/>
    <m/>
    <n v="1145"/>
    <n v="11510.4"/>
    <n v="11510.4"/>
    <n v="11510.4"/>
    <n v="11510.4"/>
    <n v="11510.4"/>
    <n v="11510.4"/>
    <n v="11510.4"/>
    <n v="11510.4"/>
    <n v="11510.4"/>
    <n v="11510.4"/>
    <n v="11510.4"/>
    <n v="7584.8"/>
    <n v="7584.8"/>
    <n v="7584.8"/>
    <n v="7584.8"/>
    <n v="7584.8"/>
    <n v="7584.8"/>
    <n v="7584.8"/>
    <n v="7584.8"/>
    <n v="7584.8"/>
    <n v="7584.8"/>
    <n v="75848.000000000015"/>
    <n v="19095.2"/>
    <n v="19095.2"/>
    <n v="19095.2"/>
    <n v="19095.2"/>
    <n v="19095.2"/>
    <n v="19095.2"/>
    <n v="19095.2"/>
    <n v="19095.2"/>
    <n v="19095.2"/>
    <n v="19095.2"/>
    <n v="190952.00000000003"/>
  </r>
  <r>
    <n v="33090327"/>
    <x v="11"/>
    <x v="82"/>
    <s v="CE DESEMBARGADOR FERREIRA PINTO"/>
    <e v="#N/A"/>
    <s v="00.977.758/0001-84"/>
    <s v="2095 - 0000016950"/>
    <n v="8"/>
    <m/>
    <m/>
    <m/>
    <m/>
    <n v="180"/>
    <m/>
    <m/>
    <m/>
    <m/>
    <m/>
    <m/>
    <m/>
    <m/>
    <n v="225"/>
    <m/>
    <m/>
    <m/>
    <m/>
    <m/>
    <m/>
    <n v="405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420"/>
    <n v="3420"/>
    <n v="3420"/>
    <n v="3420"/>
    <n v="3420"/>
    <n v="3420"/>
    <n v="3420"/>
    <n v="3420"/>
    <n v="3420"/>
    <n v="3420"/>
    <n v="34200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1.999999999985"/>
  </r>
  <r>
    <n v="33090343"/>
    <x v="11"/>
    <x v="82"/>
    <s v="CE DOUTOR HUMBERTO SOEIRO DE CARVALHO"/>
    <e v="#N/A"/>
    <s v="00.952.451/0001-29"/>
    <s v="2190 - 0000037206"/>
    <n v="4"/>
    <m/>
    <m/>
    <m/>
    <m/>
    <n v="231"/>
    <m/>
    <m/>
    <m/>
    <m/>
    <m/>
    <m/>
    <m/>
    <m/>
    <n v="137"/>
    <m/>
    <m/>
    <m/>
    <m/>
    <m/>
    <m/>
    <n v="368"/>
    <n v="3752.8"/>
    <n v="3752.8"/>
    <n v="3752.8"/>
    <n v="3752.8"/>
    <n v="3752.8"/>
    <n v="3752.8"/>
    <n v="3752.8"/>
    <n v="3752.8"/>
    <n v="3752.8"/>
    <n v="3752.8"/>
    <n v="3752.8"/>
    <n v="2082.4"/>
    <n v="2082.4"/>
    <n v="2082.4"/>
    <n v="2082.4"/>
    <n v="2082.4"/>
    <n v="2082.4"/>
    <n v="2082.4"/>
    <n v="2082.4"/>
    <n v="2082.4"/>
    <n v="2082.4"/>
    <n v="20824.000000000004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2"/>
  </r>
  <r>
    <n v="33090351"/>
    <x v="11"/>
    <x v="82"/>
    <s v="CE DOUTOR RODOLPHO SIQUEIRA"/>
    <e v="#N/A"/>
    <s v="00.868.387/0001-00"/>
    <s v="6666 - 0000001856"/>
    <n v="11"/>
    <m/>
    <m/>
    <m/>
    <m/>
    <n v="290"/>
    <m/>
    <m/>
    <m/>
    <m/>
    <m/>
    <m/>
    <m/>
    <m/>
    <n v="238"/>
    <m/>
    <m/>
    <m/>
    <m/>
    <m/>
    <m/>
    <n v="528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3617.6"/>
    <n v="3617.6"/>
    <n v="3617.6"/>
    <n v="3617.6"/>
    <n v="3617.6"/>
    <n v="3617.6"/>
    <n v="3617.6"/>
    <n v="3617.6"/>
    <n v="3617.6"/>
    <n v="3617.6"/>
    <n v="36175.999999999993"/>
    <n v="8690"/>
    <n v="8690"/>
    <n v="8690"/>
    <n v="8690"/>
    <n v="8690"/>
    <n v="8690"/>
    <n v="8690"/>
    <n v="8690"/>
    <n v="8690"/>
    <n v="8690"/>
    <n v="86900"/>
  </r>
  <r>
    <n v="33090378"/>
    <x v="11"/>
    <x v="82"/>
    <s v="CE ELIZA MARIA DUTRA"/>
    <e v="#N/A"/>
    <s v="01.189.465/0001-03"/>
    <s v="2095 - 0000017043"/>
    <n v="10"/>
    <m/>
    <m/>
    <m/>
    <m/>
    <n v="250"/>
    <m/>
    <m/>
    <m/>
    <m/>
    <m/>
    <m/>
    <m/>
    <m/>
    <n v="260"/>
    <m/>
    <m/>
    <n v="102"/>
    <m/>
    <m/>
    <m/>
    <n v="612"/>
    <n v="4404"/>
    <n v="4404"/>
    <n v="4404"/>
    <n v="4404"/>
    <n v="4404"/>
    <n v="4404"/>
    <n v="4404"/>
    <n v="4404"/>
    <n v="4404"/>
    <n v="4404"/>
    <n v="4404"/>
    <n v="5502.4"/>
    <n v="5502.4"/>
    <n v="5502.4"/>
    <n v="5502.4"/>
    <n v="5502.4"/>
    <n v="5502.4"/>
    <n v="5502.4"/>
    <n v="5502.4"/>
    <n v="5502.4"/>
    <n v="5502.4"/>
    <n v="55024.000000000007"/>
    <n v="9906.4"/>
    <n v="9906.4"/>
    <n v="9906.4"/>
    <n v="9906.4"/>
    <n v="9906.4"/>
    <n v="9906.4"/>
    <n v="9906.4"/>
    <n v="9906.4"/>
    <n v="9906.4"/>
    <n v="9906.4"/>
    <n v="99063.999999999985"/>
  </r>
  <r>
    <n v="33090394"/>
    <x v="11"/>
    <x v="82"/>
    <s v="EE FREDERICO OZANAM"/>
    <e v="#N/A"/>
    <s v="02.637.736/0001-09"/>
    <s v="2812 - 0000212547"/>
    <n v="3"/>
    <m/>
    <m/>
    <m/>
    <m/>
    <n v="131"/>
    <m/>
    <m/>
    <m/>
    <m/>
    <m/>
    <m/>
    <m/>
    <m/>
    <m/>
    <m/>
    <m/>
    <m/>
    <m/>
    <m/>
    <m/>
    <n v="131"/>
    <n v="2172.4"/>
    <n v="2172.4"/>
    <n v="2172.4"/>
    <n v="2172.4"/>
    <n v="2172.4"/>
    <n v="2172.4"/>
    <n v="2172.4"/>
    <n v="2172.4"/>
    <n v="2172.4"/>
    <n v="2172.4"/>
    <n v="2172.4"/>
    <n v="0"/>
    <n v="0"/>
    <n v="0"/>
    <n v="0"/>
    <n v="0"/>
    <n v="0"/>
    <n v="0"/>
    <n v="0"/>
    <n v="0"/>
    <n v="0"/>
    <n v="0"/>
    <n v="2172.4"/>
    <n v="2172.4"/>
    <n v="2172.4"/>
    <n v="2172.4"/>
    <n v="2172.4"/>
    <n v="2172.4"/>
    <n v="2172.4"/>
    <n v="2172.4"/>
    <n v="2172.4"/>
    <n v="2172.4"/>
    <n v="21724.000000000004"/>
  </r>
  <r>
    <n v="33090424"/>
    <x v="11"/>
    <x v="82"/>
    <s v="CE PROFESSORA ADELIA MARTINS"/>
    <e v="#N/A"/>
    <s v="30.359.723/0001-42"/>
    <s v="2095 - 0000018104"/>
    <n v="9"/>
    <m/>
    <m/>
    <m/>
    <m/>
    <n v="203"/>
    <m/>
    <m/>
    <m/>
    <m/>
    <m/>
    <m/>
    <m/>
    <m/>
    <n v="143"/>
    <m/>
    <m/>
    <n v="111"/>
    <m/>
    <m/>
    <m/>
    <n v="457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860.8"/>
    <n v="3860.8"/>
    <n v="3860.8"/>
    <n v="3860.8"/>
    <n v="3860.8"/>
    <n v="3860.8"/>
    <n v="3860.8"/>
    <n v="3860.8"/>
    <n v="3860.8"/>
    <n v="3860.8"/>
    <n v="38608"/>
    <n v="7490"/>
    <n v="7490"/>
    <n v="7490"/>
    <n v="7490"/>
    <n v="7490"/>
    <n v="7490"/>
    <n v="7490"/>
    <n v="7490"/>
    <n v="7490"/>
    <n v="7490"/>
    <n v="74900"/>
  </r>
  <r>
    <n v="33090432"/>
    <x v="11"/>
    <x v="82"/>
    <s v="CE PROFESSORA DALILA DE OLIVEIRA COSTA"/>
    <e v="#N/A"/>
    <s v="01.335.362/0001-04"/>
    <s v="2095 - 0000024252"/>
    <n v="11"/>
    <m/>
    <m/>
    <m/>
    <m/>
    <n v="203"/>
    <m/>
    <m/>
    <m/>
    <m/>
    <m/>
    <m/>
    <m/>
    <m/>
    <n v="219"/>
    <m/>
    <m/>
    <m/>
    <m/>
    <m/>
    <m/>
    <n v="422"/>
    <n v="3750"/>
    <n v="3750"/>
    <n v="3750"/>
    <n v="3750"/>
    <n v="3750"/>
    <n v="3750"/>
    <n v="3750"/>
    <n v="3750"/>
    <n v="3750"/>
    <n v="3750"/>
    <n v="3750"/>
    <n v="3328.8"/>
    <n v="3328.8"/>
    <n v="3328.8"/>
    <n v="3328.8"/>
    <n v="3328.8"/>
    <n v="3328.8"/>
    <n v="3328.8"/>
    <n v="3328.8"/>
    <n v="3328.8"/>
    <n v="3328.8"/>
    <n v="33288"/>
    <n v="7078.8"/>
    <n v="7078.8"/>
    <n v="7078.8"/>
    <n v="7078.8"/>
    <n v="7078.8"/>
    <n v="7078.8"/>
    <n v="7078.8"/>
    <n v="7078.8"/>
    <n v="7078.8"/>
    <n v="7078.8"/>
    <n v="70788.000000000015"/>
  </r>
  <r>
    <n v="33090440"/>
    <x v="11"/>
    <x v="82"/>
    <s v="CE PROFESSOR FRANCISCO DE PAULA ACHILLES"/>
    <e v="#N/A"/>
    <s v="01.121.273/0001-57"/>
    <s v="2190 - 0000037800"/>
    <n v="5"/>
    <m/>
    <m/>
    <m/>
    <m/>
    <n v="187"/>
    <m/>
    <m/>
    <m/>
    <m/>
    <m/>
    <m/>
    <m/>
    <m/>
    <n v="75"/>
    <m/>
    <m/>
    <m/>
    <m/>
    <m/>
    <m/>
    <n v="262"/>
    <n v="3144.4"/>
    <n v="3144.4"/>
    <n v="3144.4"/>
    <n v="3144.4"/>
    <n v="3144.4"/>
    <n v="3144.4"/>
    <n v="3144.4"/>
    <n v="3144.4"/>
    <n v="3144.4"/>
    <n v="3144.4"/>
    <n v="3144.4"/>
    <n v="1140"/>
    <n v="1140"/>
    <n v="1140"/>
    <n v="1140"/>
    <n v="1140"/>
    <n v="1140"/>
    <n v="1140"/>
    <n v="1140"/>
    <n v="1140"/>
    <n v="1140"/>
    <n v="11400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90459"/>
    <x v="11"/>
    <x v="82"/>
    <s v="CE PROFESSORA ODYSSEA SILVEIRA DE SIQUEIRA"/>
    <e v="#N/A"/>
    <s v="07.429.614/0001-32 "/>
    <s v="2095 - 0000016896"/>
    <n v="13"/>
    <m/>
    <m/>
    <m/>
    <m/>
    <n v="224"/>
    <m/>
    <m/>
    <m/>
    <m/>
    <m/>
    <m/>
    <m/>
    <m/>
    <n v="130"/>
    <m/>
    <m/>
    <m/>
    <m/>
    <m/>
    <m/>
    <n v="354"/>
    <n v="4190"/>
    <n v="4190"/>
    <n v="4190"/>
    <n v="4190"/>
    <n v="4190"/>
    <n v="4190"/>
    <n v="4190"/>
    <n v="4190"/>
    <n v="4190"/>
    <n v="4190"/>
    <n v="4190"/>
    <n v="1976"/>
    <n v="1976"/>
    <n v="1976"/>
    <n v="1976"/>
    <n v="1976"/>
    <n v="1976"/>
    <n v="1976"/>
    <n v="1976"/>
    <n v="1976"/>
    <n v="1976"/>
    <n v="19760"/>
    <n v="6166"/>
    <n v="6166"/>
    <n v="6166"/>
    <n v="6166"/>
    <n v="6166"/>
    <n v="6166"/>
    <n v="6166"/>
    <n v="6166"/>
    <n v="6166"/>
    <n v="6166"/>
    <n v="61660"/>
  </r>
  <r>
    <n v="33090475"/>
    <x v="11"/>
    <x v="82"/>
    <s v="CE VITAL BRASIL"/>
    <e v="#N/A"/>
    <s v="00.824.336/0001-79"/>
    <s v="2095 - 0000019372"/>
    <n v="4"/>
    <m/>
    <m/>
    <m/>
    <m/>
    <n v="330"/>
    <m/>
    <m/>
    <m/>
    <m/>
    <m/>
    <m/>
    <m/>
    <m/>
    <n v="210"/>
    <m/>
    <m/>
    <m/>
    <m/>
    <m/>
    <m/>
    <n v="540"/>
    <n v="5257.6"/>
    <n v="5257.6"/>
    <n v="5257.6"/>
    <n v="5257.6"/>
    <n v="5257.6"/>
    <n v="5257.6"/>
    <n v="5257.6"/>
    <n v="5257.6"/>
    <n v="5257.6"/>
    <n v="5257.6"/>
    <n v="5257.6"/>
    <n v="3192"/>
    <n v="3192"/>
    <n v="3192"/>
    <n v="3192"/>
    <n v="3192"/>
    <n v="3192"/>
    <n v="3192"/>
    <n v="3192"/>
    <n v="3192"/>
    <n v="3192"/>
    <n v="31920"/>
    <n v="8449.6"/>
    <n v="8449.6"/>
    <n v="8449.6"/>
    <n v="8449.6"/>
    <n v="8449.6"/>
    <n v="8449.6"/>
    <n v="8449.6"/>
    <n v="8449.6"/>
    <n v="8449.6"/>
    <n v="8449.6"/>
    <n v="84496.000000000015"/>
  </r>
  <r>
    <n v="33090653"/>
    <x v="11"/>
    <x v="82"/>
    <s v="CIEP 121 PROFESSOR JOADELIO CODECO"/>
    <e v="#N/A"/>
    <s v="01.101.820/0001-32"/>
    <s v="1128 - 0000042560"/>
    <n v="16"/>
    <m/>
    <m/>
    <m/>
    <m/>
    <n v="110"/>
    <m/>
    <m/>
    <m/>
    <m/>
    <m/>
    <m/>
    <m/>
    <m/>
    <n v="242"/>
    <m/>
    <m/>
    <n v="198"/>
    <m/>
    <m/>
    <m/>
    <n v="550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6688"/>
    <n v="6688"/>
    <n v="6688"/>
    <n v="6688"/>
    <n v="6688"/>
    <n v="6688"/>
    <n v="6688"/>
    <n v="6688"/>
    <n v="6688"/>
    <n v="6688"/>
    <n v="66880"/>
    <n v="9326.4"/>
    <n v="9326.4"/>
    <n v="9326.4"/>
    <n v="9326.4"/>
    <n v="9326.4"/>
    <n v="9326.4"/>
    <n v="9326.4"/>
    <n v="9326.4"/>
    <n v="9326.4"/>
    <n v="9326.4"/>
    <n v="93263.999999999985"/>
  </r>
  <r>
    <n v="33090670"/>
    <x v="11"/>
    <x v="82"/>
    <s v="CIEP 050 PABLO NERUDA"/>
    <e v="#N/A"/>
    <s v="02.301.657/0001-14"/>
    <s v="2190 - 0000037303"/>
    <n v="14"/>
    <m/>
    <m/>
    <m/>
    <m/>
    <n v="262"/>
    <m/>
    <n v="18"/>
    <m/>
    <m/>
    <m/>
    <m/>
    <m/>
    <m/>
    <n v="275"/>
    <m/>
    <n v="81"/>
    <m/>
    <m/>
    <m/>
    <m/>
    <n v="636"/>
    <n v="5620"/>
    <n v="5620"/>
    <n v="5620"/>
    <n v="5620"/>
    <n v="5620"/>
    <n v="5620"/>
    <n v="5620"/>
    <n v="5620"/>
    <n v="5620"/>
    <n v="5620"/>
    <n v="5620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0.000000000015"/>
    <n v="13364"/>
    <n v="13364"/>
    <n v="13364"/>
    <n v="13364"/>
    <n v="13364"/>
    <n v="13364"/>
    <n v="13364"/>
    <n v="13364"/>
    <n v="13364"/>
    <n v="13364"/>
    <n v="133640"/>
  </r>
  <r>
    <n v="33090688"/>
    <x v="11"/>
    <x v="82"/>
    <s v="CIEP 239 PROFESSORA ELZA VIANNA FIALHO"/>
    <e v="#N/A"/>
    <s v="00.780.698/0001-05"/>
    <s v="2095 - 0000019860"/>
    <n v="12"/>
    <m/>
    <m/>
    <m/>
    <m/>
    <n v="297"/>
    <m/>
    <m/>
    <m/>
    <m/>
    <m/>
    <m/>
    <m/>
    <m/>
    <n v="310"/>
    <m/>
    <m/>
    <n v="155"/>
    <m/>
    <m/>
    <m/>
    <n v="762"/>
    <n v="5239.2"/>
    <n v="5239.2"/>
    <n v="5239.2"/>
    <n v="5239.2"/>
    <n v="5239.2"/>
    <n v="5239.2"/>
    <n v="5239.2"/>
    <n v="5239.2"/>
    <n v="5239.2"/>
    <n v="5239.2"/>
    <n v="5239.2"/>
    <n v="7068"/>
    <n v="7068"/>
    <n v="7068"/>
    <n v="7068"/>
    <n v="7068"/>
    <n v="7068"/>
    <n v="7068"/>
    <n v="7068"/>
    <n v="7068"/>
    <n v="7068"/>
    <n v="70680"/>
    <n v="12307.2"/>
    <n v="12307.2"/>
    <n v="12307.2"/>
    <n v="12307.2"/>
    <n v="12307.2"/>
    <n v="12307.2"/>
    <n v="12307.2"/>
    <n v="12307.2"/>
    <n v="12307.2"/>
    <n v="12307.2"/>
    <n v="123071.99999999999"/>
  </r>
  <r>
    <n v="33090726"/>
    <x v="11"/>
    <x v="82"/>
    <s v="CE TRASILBO FILGUEIRAS"/>
    <e v="#N/A"/>
    <s v="00.683.916/0001-93"/>
    <s v="1128 - 0000043192"/>
    <n v="24"/>
    <m/>
    <m/>
    <m/>
    <m/>
    <n v="540"/>
    <m/>
    <m/>
    <m/>
    <m/>
    <m/>
    <m/>
    <m/>
    <m/>
    <n v="468"/>
    <m/>
    <n v="52"/>
    <n v="185"/>
    <m/>
    <m/>
    <m/>
    <n v="1245"/>
    <n v="9657.6"/>
    <n v="9657.6"/>
    <n v="9657.6"/>
    <n v="9657.6"/>
    <n v="9657.6"/>
    <n v="9657.6"/>
    <n v="9657.6"/>
    <n v="9657.6"/>
    <n v="9657.6"/>
    <n v="9657.6"/>
    <n v="9657.6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2.00000000009"/>
  </r>
  <r>
    <n v="33090815"/>
    <x v="11"/>
    <x v="82"/>
    <s v="CE ALECRIM"/>
    <e v="#N/A"/>
    <s v="02.054.394/0001-96"/>
    <s v="2095 - 0000017051"/>
    <n v="11"/>
    <m/>
    <m/>
    <m/>
    <m/>
    <n v="263"/>
    <m/>
    <m/>
    <m/>
    <m/>
    <m/>
    <m/>
    <m/>
    <m/>
    <n v="117"/>
    <m/>
    <m/>
    <m/>
    <m/>
    <m/>
    <m/>
    <n v="380"/>
    <n v="4662"/>
    <n v="4662"/>
    <n v="4662"/>
    <n v="4662"/>
    <n v="4662"/>
    <n v="4662"/>
    <n v="4662"/>
    <n v="4662"/>
    <n v="4662"/>
    <n v="4662"/>
    <n v="4662"/>
    <n v="1778.4"/>
    <n v="1778.4"/>
    <n v="1778.4"/>
    <n v="1778.4"/>
    <n v="1778.4"/>
    <n v="1778.4"/>
    <n v="1778.4"/>
    <n v="1778.4"/>
    <n v="1778.4"/>
    <n v="1778.4"/>
    <n v="17784"/>
    <n v="6440.4"/>
    <n v="6440.4"/>
    <n v="6440.4"/>
    <n v="6440.4"/>
    <n v="6440.4"/>
    <n v="6440.4"/>
    <n v="6440.4"/>
    <n v="6440.4"/>
    <n v="6440.4"/>
    <n v="6440.4"/>
    <n v="64404.000000000007"/>
  </r>
  <r>
    <n v="33090823"/>
    <x v="11"/>
    <x v="82"/>
    <s v="CE CORONEL SERRADO"/>
    <e v="#N/A"/>
    <s v="01.353.352/0001-93"/>
    <s v="2034 - 0000536407"/>
    <n v="8"/>
    <m/>
    <m/>
    <m/>
    <m/>
    <n v="236"/>
    <m/>
    <m/>
    <m/>
    <m/>
    <m/>
    <m/>
    <m/>
    <m/>
    <n v="177"/>
    <m/>
    <m/>
    <n v="67"/>
    <m/>
    <m/>
    <m/>
    <n v="480"/>
    <n v="4070.4"/>
    <n v="4070.4"/>
    <n v="4070.4"/>
    <n v="4070.4"/>
    <n v="4070.4"/>
    <n v="4070.4"/>
    <n v="4070.4"/>
    <n v="4070.4"/>
    <n v="4070.4"/>
    <n v="4070.4"/>
    <n v="4070.4"/>
    <n v="3708.8"/>
    <n v="3708.8"/>
    <n v="3708.8"/>
    <n v="3708.8"/>
    <n v="3708.8"/>
    <n v="3708.8"/>
    <n v="3708.8"/>
    <n v="3708.8"/>
    <n v="3708.8"/>
    <n v="3708.8"/>
    <n v="37088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1.999999999985"/>
  </r>
  <r>
    <n v="33090831"/>
    <x v="11"/>
    <x v="82"/>
    <s v="CE DOM ANTONIO DE ALMEIDA MORAES JUNIOR"/>
    <e v="#N/A"/>
    <s v="01.265.648/0001-52"/>
    <s v="6462 - 0000000450"/>
    <n v="14"/>
    <m/>
    <m/>
    <m/>
    <m/>
    <n v="202"/>
    <m/>
    <m/>
    <m/>
    <m/>
    <m/>
    <m/>
    <m/>
    <m/>
    <n v="203"/>
    <m/>
    <m/>
    <m/>
    <m/>
    <m/>
    <m/>
    <n v="405"/>
    <n v="3916"/>
    <n v="3916"/>
    <n v="3916"/>
    <n v="3916"/>
    <n v="3916"/>
    <n v="3916"/>
    <n v="3916"/>
    <n v="3916"/>
    <n v="3916"/>
    <n v="3916"/>
    <n v="3916"/>
    <n v="3085.6"/>
    <n v="3085.6"/>
    <n v="3085.6"/>
    <n v="3085.6"/>
    <n v="3085.6"/>
    <n v="3085.6"/>
    <n v="3085.6"/>
    <n v="3085.6"/>
    <n v="3085.6"/>
    <n v="3085.6"/>
    <n v="30855.999999999993"/>
    <n v="7001.6"/>
    <n v="7001.6"/>
    <n v="7001.6"/>
    <n v="7001.6"/>
    <n v="7001.6"/>
    <n v="7001.6"/>
    <n v="7001.6"/>
    <n v="7001.6"/>
    <n v="7001.6"/>
    <n v="7001.6"/>
    <n v="70016"/>
  </r>
  <r>
    <n v="33090840"/>
    <x v="11"/>
    <x v="82"/>
    <s v="CE DOUTOR ARMANDO SA COUTO"/>
    <e v="#N/A"/>
    <s v="03.330.394/0001-34"/>
    <s v="2034 - 0000536504"/>
    <n v="4"/>
    <m/>
    <m/>
    <m/>
    <m/>
    <n v="118"/>
    <m/>
    <m/>
    <m/>
    <m/>
    <m/>
    <m/>
    <m/>
    <m/>
    <n v="142"/>
    <m/>
    <m/>
    <m/>
    <m/>
    <m/>
    <m/>
    <n v="260"/>
    <n v="2035.2"/>
    <n v="2035.2"/>
    <n v="2035.2"/>
    <n v="2035.2"/>
    <n v="2035.2"/>
    <n v="2035.2"/>
    <n v="2035.2"/>
    <n v="2035.2"/>
    <n v="2035.2"/>
    <n v="2035.2"/>
    <n v="2035.2"/>
    <n v="2158.4"/>
    <n v="2158.4"/>
    <n v="2158.4"/>
    <n v="2158.4"/>
    <n v="2158.4"/>
    <n v="2158.4"/>
    <n v="2158.4"/>
    <n v="2158.4"/>
    <n v="2158.4"/>
    <n v="2158.4"/>
    <n v="21584.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5.999999999993"/>
  </r>
  <r>
    <n v="33090874"/>
    <x v="11"/>
    <x v="82"/>
    <s v="EE LEONOR FRANCO MOREIRA"/>
    <e v="#N/A"/>
    <s v="03.316.462/0001-00"/>
    <s v="2034 - 0000535702"/>
    <n v="14"/>
    <m/>
    <m/>
    <m/>
    <m/>
    <n v="365"/>
    <m/>
    <m/>
    <m/>
    <m/>
    <m/>
    <m/>
    <m/>
    <m/>
    <m/>
    <m/>
    <m/>
    <m/>
    <m/>
    <m/>
    <m/>
    <n v="36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0"/>
    <n v="0"/>
    <n v="0"/>
    <n v="0"/>
    <n v="0"/>
    <n v="0"/>
    <n v="0"/>
    <n v="0"/>
    <n v="0"/>
    <n v="0"/>
    <n v="0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5.999999999985"/>
  </r>
  <r>
    <n v="33090882"/>
    <x v="11"/>
    <x v="82"/>
    <s v="CE MAUA"/>
    <e v="#N/A"/>
    <s v="00.785.843/0001-40"/>
    <s v="2034 - 0000535362"/>
    <n v="14"/>
    <m/>
    <m/>
    <m/>
    <m/>
    <n v="211"/>
    <m/>
    <m/>
    <m/>
    <m/>
    <m/>
    <m/>
    <m/>
    <m/>
    <n v="190"/>
    <m/>
    <m/>
    <m/>
    <m/>
    <m/>
    <m/>
    <n v="401"/>
    <n v="4052.8"/>
    <n v="4052.8"/>
    <n v="4052.8"/>
    <n v="4052.8"/>
    <n v="4052.8"/>
    <n v="4052.8"/>
    <n v="4052.8"/>
    <n v="4052.8"/>
    <n v="4052.8"/>
    <n v="4052.8"/>
    <n v="4052.8"/>
    <n v="2888"/>
    <n v="2888"/>
    <n v="2888"/>
    <n v="2888"/>
    <n v="2888"/>
    <n v="2888"/>
    <n v="2888"/>
    <n v="2888"/>
    <n v="2888"/>
    <n v="2888"/>
    <n v="28880"/>
    <n v="6940.8"/>
    <n v="6940.8"/>
    <n v="6940.8"/>
    <n v="6940.8"/>
    <n v="6940.8"/>
    <n v="6940.8"/>
    <n v="6940.8"/>
    <n v="6940.8"/>
    <n v="6940.8"/>
    <n v="6940.8"/>
    <n v="69408.000000000015"/>
  </r>
  <r>
    <n v="33090890"/>
    <x v="11"/>
    <x v="82"/>
    <s v="CE PROFESSORA ABIGAIL CARDOSO"/>
    <e v="#N/A"/>
    <s v="02.349.022/0001-97"/>
    <s v="2034 - 0000536415"/>
    <n v="4"/>
    <m/>
    <m/>
    <m/>
    <m/>
    <n v="48"/>
    <m/>
    <m/>
    <m/>
    <m/>
    <m/>
    <m/>
    <m/>
    <m/>
    <m/>
    <m/>
    <m/>
    <n v="97"/>
    <m/>
    <m/>
    <m/>
    <n v="145"/>
    <n v="971.2"/>
    <n v="971.2"/>
    <n v="971.2"/>
    <n v="971.2"/>
    <n v="971.2"/>
    <n v="971.2"/>
    <n v="971.2"/>
    <n v="971.2"/>
    <n v="971.2"/>
    <n v="971.2"/>
    <n v="971.2"/>
    <n v="1474.4"/>
    <n v="1474.4"/>
    <n v="1474.4"/>
    <n v="1474.4"/>
    <n v="1474.4"/>
    <n v="1474.4"/>
    <n v="1474.4"/>
    <n v="1474.4"/>
    <n v="1474.4"/>
    <n v="1474.4"/>
    <n v="14743.999999999998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6"/>
  </r>
  <r>
    <n v="33090904"/>
    <x v="11"/>
    <x v="82"/>
    <s v="CE VILA GUARANI"/>
    <e v="#N/A"/>
    <s v="00.954.051/0001-52"/>
    <s v="2095 - 0000017035"/>
    <n v="4"/>
    <m/>
    <m/>
    <m/>
    <m/>
    <n v="144"/>
    <m/>
    <m/>
    <m/>
    <m/>
    <m/>
    <m/>
    <m/>
    <m/>
    <n v="71"/>
    <m/>
    <m/>
    <m/>
    <m/>
    <m/>
    <m/>
    <n v="215"/>
    <n v="2430.4"/>
    <n v="2430.4"/>
    <n v="2430.4"/>
    <n v="2430.4"/>
    <n v="2430.4"/>
    <n v="2430.4"/>
    <n v="2430.4"/>
    <n v="2430.4"/>
    <n v="2430.4"/>
    <n v="2430.4"/>
    <n v="2430.4"/>
    <n v="1079.2"/>
    <n v="1079.2"/>
    <n v="1079.2"/>
    <n v="1079.2"/>
    <n v="1079.2"/>
    <n v="1079.2"/>
    <n v="1079.2"/>
    <n v="1079.2"/>
    <n v="1079.2"/>
    <n v="1079.2"/>
    <n v="10792.000000000002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5.999999999993"/>
  </r>
  <r>
    <n v="33091196"/>
    <x v="11"/>
    <x v="82"/>
    <s v="CE SANTOS DIAS"/>
    <e v="#N/A"/>
    <s v="01.898.623/0001-96"/>
    <s v="2812 - 0000212660"/>
    <n v="25"/>
    <m/>
    <m/>
    <m/>
    <m/>
    <n v="495"/>
    <m/>
    <m/>
    <m/>
    <m/>
    <m/>
    <m/>
    <m/>
    <m/>
    <n v="371"/>
    <m/>
    <n v="31"/>
    <m/>
    <m/>
    <m/>
    <m/>
    <n v="897"/>
    <n v="9034"/>
    <n v="9034"/>
    <n v="9034"/>
    <n v="9034"/>
    <n v="9034"/>
    <n v="9034"/>
    <n v="9034"/>
    <n v="9034"/>
    <n v="9034"/>
    <n v="9034"/>
    <n v="9034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1.999999999985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2"/>
  </r>
  <r>
    <n v="33091200"/>
    <x v="11"/>
    <x v="82"/>
    <s v="CE WALTER ORLANDINE"/>
    <e v="#N/A"/>
    <s v="27.773.662/0001-50"/>
    <s v="2812 - 0000212350"/>
    <n v="12"/>
    <m/>
    <m/>
    <m/>
    <m/>
    <m/>
    <m/>
    <m/>
    <m/>
    <m/>
    <m/>
    <m/>
    <m/>
    <m/>
    <n v="1108"/>
    <m/>
    <m/>
    <m/>
    <m/>
    <m/>
    <m/>
    <n v="11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6.00000000003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3.99999999997"/>
  </r>
  <r>
    <n v="33091323"/>
    <x v="11"/>
    <x v="82"/>
    <s v="CE SUBTENENTE PM MARCO ANTONIO GRIPP"/>
    <e v="#N/A"/>
    <s v="-"/>
    <s v="-"/>
    <n v="1"/>
    <m/>
    <m/>
    <m/>
    <m/>
    <m/>
    <m/>
    <m/>
    <m/>
    <m/>
    <m/>
    <m/>
    <m/>
    <m/>
    <m/>
    <m/>
    <n v="137"/>
    <m/>
    <m/>
    <m/>
    <m/>
    <n v="137"/>
    <n v="60.4"/>
    <n v="60.4"/>
    <n v="60.4"/>
    <n v="60.4"/>
    <n v="60.4"/>
    <n v="60.4"/>
    <n v="60.4"/>
    <n v="60.4"/>
    <n v="60.4"/>
    <n v="60.4"/>
    <n v="60.4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4.000000000007"/>
  </r>
  <r>
    <n v="33091340"/>
    <x v="11"/>
    <x v="82"/>
    <s v="CE CAPITAO OSWALDO ORNELLAS"/>
    <e v="#N/A"/>
    <s v="01.017.852/0001-54"/>
    <s v="2812 - 0000212946"/>
    <n v="33"/>
    <m/>
    <m/>
    <m/>
    <m/>
    <n v="494"/>
    <m/>
    <m/>
    <m/>
    <m/>
    <m/>
    <m/>
    <m/>
    <m/>
    <n v="361"/>
    <m/>
    <m/>
    <m/>
    <m/>
    <m/>
    <m/>
    <n v="855"/>
    <n v="9502"/>
    <n v="9502"/>
    <n v="9502"/>
    <n v="9502"/>
    <n v="9502"/>
    <n v="9502"/>
    <n v="9502"/>
    <n v="9502"/>
    <n v="9502"/>
    <n v="9502"/>
    <n v="9502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4989.2"/>
    <n v="14989.2"/>
    <n v="14989.2"/>
    <n v="14989.2"/>
    <n v="14989.2"/>
    <n v="14989.2"/>
    <n v="14989.2"/>
    <n v="14989.2"/>
    <n v="14989.2"/>
    <n v="14989.2"/>
    <n v="149892"/>
  </r>
  <r>
    <n v="33091382"/>
    <x v="11"/>
    <x v="82"/>
    <s v="CE CORONEL FRANCISCO LIMA"/>
    <e v="#N/A"/>
    <s v="01.931.601/0001-80"/>
    <s v="2812 - 0000218006"/>
    <n v="15"/>
    <m/>
    <m/>
    <m/>
    <m/>
    <n v="304"/>
    <m/>
    <m/>
    <m/>
    <m/>
    <m/>
    <m/>
    <m/>
    <m/>
    <n v="206"/>
    <m/>
    <m/>
    <m/>
    <m/>
    <m/>
    <m/>
    <n v="510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3131.2"/>
    <n v="3131.2"/>
    <n v="3131.2"/>
    <n v="3131.2"/>
    <n v="3131.2"/>
    <n v="3131.2"/>
    <n v="3131.2"/>
    <n v="3131.2"/>
    <n v="3131.2"/>
    <n v="3131.2"/>
    <n v="31312.000000000004"/>
    <n v="8658"/>
    <n v="8658"/>
    <n v="8658"/>
    <n v="8658"/>
    <n v="8658"/>
    <n v="8658"/>
    <n v="8658"/>
    <n v="8658"/>
    <n v="8658"/>
    <n v="8658"/>
    <n v="86580"/>
  </r>
  <r>
    <n v="33091390"/>
    <x v="11"/>
    <x v="82"/>
    <s v="CE CORONEL JOAO TARCISIO BUENO"/>
    <e v="#N/A"/>
    <s v="01.350.075/0001-65"/>
    <s v="2812 - 0000212253"/>
    <n v="58"/>
    <m/>
    <m/>
    <m/>
    <n v="29"/>
    <n v="457"/>
    <m/>
    <m/>
    <m/>
    <m/>
    <m/>
    <m/>
    <m/>
    <m/>
    <n v="165"/>
    <m/>
    <m/>
    <n v="128"/>
    <m/>
    <m/>
    <m/>
    <n v="77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16654.8"/>
    <n v="16654.8"/>
    <n v="16654.8"/>
    <n v="16654.8"/>
    <n v="16654.8"/>
    <n v="16654.8"/>
    <n v="16654.8"/>
    <n v="16654.8"/>
    <n v="16654.8"/>
    <n v="16654.8"/>
    <n v="166547.99999999997"/>
  </r>
  <r>
    <n v="33091412"/>
    <x v="5"/>
    <x v="71"/>
    <s v="CE CABO PM RAPHAEL DE OLIVEIRA MONTEIRO"/>
    <e v="#N/A"/>
    <s v="42.256.781/0001-20"/>
    <s v="2055 - 223387"/>
    <n v="3"/>
    <m/>
    <m/>
    <m/>
    <m/>
    <m/>
    <m/>
    <m/>
    <m/>
    <m/>
    <m/>
    <m/>
    <m/>
    <m/>
    <m/>
    <m/>
    <n v="104"/>
    <m/>
    <m/>
    <m/>
    <m/>
    <n v="10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576"/>
    <n v="4576"/>
    <n v="4576"/>
    <n v="4576"/>
    <n v="4576"/>
    <n v="4576"/>
    <n v="4576"/>
    <n v="4576"/>
    <n v="4576"/>
    <n v="4576"/>
    <n v="45760"/>
    <n v="4757.2"/>
    <n v="4757.2"/>
    <n v="4757.2"/>
    <n v="4757.2"/>
    <n v="4757.2"/>
    <n v="4757.2"/>
    <n v="4757.2"/>
    <n v="4757.2"/>
    <n v="4757.2"/>
    <n v="4757.2"/>
    <n v="47571.999999999993"/>
  </r>
  <r>
    <n v="33091447"/>
    <x v="11"/>
    <x v="82"/>
    <s v="CE MELCHIADES PICANCO"/>
    <e v="#N/A"/>
    <s v="01.103.958/0001-70"/>
    <s v="2812 - 0000212202"/>
    <n v="14"/>
    <m/>
    <m/>
    <m/>
    <m/>
    <n v="243"/>
    <m/>
    <m/>
    <m/>
    <m/>
    <m/>
    <m/>
    <m/>
    <m/>
    <n v="246"/>
    <m/>
    <m/>
    <n v="66"/>
    <m/>
    <m/>
    <m/>
    <n v="555"/>
    <n v="4539.2"/>
    <n v="4539.2"/>
    <n v="4539.2"/>
    <n v="4539.2"/>
    <n v="4539.2"/>
    <n v="4539.2"/>
    <n v="4539.2"/>
    <n v="4539.2"/>
    <n v="4539.2"/>
    <n v="4539.2"/>
    <n v="4539.2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6"/>
  </r>
  <r>
    <n v="33091757"/>
    <x v="11"/>
    <x v="82"/>
    <s v="CIEP 246 PROFESSORA ADALGISA CABRAL DE FARIA"/>
    <e v="#N/A"/>
    <s v="01.331.532/0001-74"/>
    <s v="6023 - 0000014737"/>
    <n v="30"/>
    <m/>
    <m/>
    <m/>
    <m/>
    <n v="302"/>
    <m/>
    <m/>
    <m/>
    <m/>
    <m/>
    <m/>
    <m/>
    <m/>
    <n v="187"/>
    <m/>
    <n v="60"/>
    <n v="170"/>
    <m/>
    <m/>
    <m/>
    <n v="719"/>
    <n v="6402.4"/>
    <n v="6402.4"/>
    <n v="6402.4"/>
    <n v="6402.4"/>
    <n v="6402.4"/>
    <n v="6402.4"/>
    <n v="6402.4"/>
    <n v="6402.4"/>
    <n v="6402.4"/>
    <n v="6402.4"/>
    <n v="6402.4"/>
    <n v="8066.4"/>
    <n v="8066.4"/>
    <n v="8066.4"/>
    <n v="8066.4"/>
    <n v="8066.4"/>
    <n v="8066.4"/>
    <n v="8066.4"/>
    <n v="8066.4"/>
    <n v="8066.4"/>
    <n v="8066.4"/>
    <n v="80664"/>
    <n v="14468.8"/>
    <n v="14468.8"/>
    <n v="14468.8"/>
    <n v="14468.8"/>
    <n v="14468.8"/>
    <n v="14468.8"/>
    <n v="14468.8"/>
    <n v="14468.8"/>
    <n v="14468.8"/>
    <n v="14468.8"/>
    <n v="144688"/>
  </r>
  <r>
    <n v="33091765"/>
    <x v="11"/>
    <x v="82"/>
    <s v="CE PAULINO PINHEIRO BAPTISTA"/>
    <e v="#N/A"/>
    <s v="00.783.913/0001-21"/>
    <s v="6023 - 0000006335"/>
    <n v="19"/>
    <m/>
    <m/>
    <m/>
    <m/>
    <n v="348"/>
    <m/>
    <m/>
    <m/>
    <m/>
    <m/>
    <m/>
    <m/>
    <m/>
    <n v="281"/>
    <m/>
    <n v="8"/>
    <m/>
    <m/>
    <m/>
    <m/>
    <n v="63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4623.2"/>
    <n v="4623.2"/>
    <n v="4623.2"/>
    <n v="4623.2"/>
    <n v="4623.2"/>
    <n v="4623.2"/>
    <n v="4623.2"/>
    <n v="4623.2"/>
    <n v="4623.2"/>
    <n v="4623.2"/>
    <n v="46231.999999999993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4"/>
  </r>
  <r>
    <n v="33091854"/>
    <x v="11"/>
    <x v="82"/>
    <s v="EE CONEGO GOULART"/>
    <e v="#N/A"/>
    <s v="01.243.988/0001-82"/>
    <s v="6023 - 0000006009"/>
    <n v="13"/>
    <m/>
    <m/>
    <m/>
    <m/>
    <n v="362"/>
    <m/>
    <m/>
    <m/>
    <m/>
    <m/>
    <m/>
    <m/>
    <m/>
    <m/>
    <m/>
    <m/>
    <m/>
    <m/>
    <m/>
    <m/>
    <n v="362"/>
    <n v="6287.6"/>
    <n v="6287.6"/>
    <n v="6287.6"/>
    <n v="6287.6"/>
    <n v="6287.6"/>
    <n v="6287.6"/>
    <n v="6287.6"/>
    <n v="6287.6"/>
    <n v="6287.6"/>
    <n v="6287.6"/>
    <n v="6287.6"/>
    <n v="0"/>
    <n v="0"/>
    <n v="0"/>
    <n v="0"/>
    <n v="0"/>
    <n v="0"/>
    <n v="0"/>
    <n v="0"/>
    <n v="0"/>
    <n v="0"/>
    <n v="0"/>
    <n v="6287.6"/>
    <n v="6287.6"/>
    <n v="6287.6"/>
    <n v="6287.6"/>
    <n v="6287.6"/>
    <n v="6287.6"/>
    <n v="6287.6"/>
    <n v="6287.6"/>
    <n v="6287.6"/>
    <n v="6287.6"/>
    <n v="62875.999999999993"/>
  </r>
  <r>
    <n v="33091897"/>
    <x v="11"/>
    <x v="82"/>
    <s v="CE CORONEL PM MARCUS JARDIM"/>
    <e v="#N/A"/>
    <s v="42.713.671/0001-40"/>
    <s v="2190 - 187895"/>
    <n v="4"/>
    <m/>
    <m/>
    <m/>
    <m/>
    <m/>
    <m/>
    <m/>
    <m/>
    <m/>
    <m/>
    <m/>
    <m/>
    <m/>
    <m/>
    <m/>
    <n v="246"/>
    <m/>
    <m/>
    <m/>
    <m/>
    <n v="246"/>
    <n v="241.6"/>
    <n v="241.6"/>
    <n v="241.6"/>
    <n v="241.6"/>
    <n v="241.6"/>
    <n v="241.6"/>
    <n v="241.6"/>
    <n v="241.6"/>
    <n v="241.6"/>
    <n v="241.6"/>
    <n v="241.6"/>
    <n v="10824"/>
    <n v="10824"/>
    <n v="10824"/>
    <n v="10824"/>
    <n v="10824"/>
    <n v="10824"/>
    <n v="10824"/>
    <n v="10824"/>
    <n v="10824"/>
    <n v="10824"/>
    <n v="108240"/>
    <n v="11065.6"/>
    <n v="11065.6"/>
    <n v="11065.6"/>
    <n v="11065.6"/>
    <n v="11065.6"/>
    <n v="11065.6"/>
    <n v="11065.6"/>
    <n v="11065.6"/>
    <n v="11065.6"/>
    <n v="11065.6"/>
    <n v="110656.00000000003"/>
  </r>
  <r>
    <n v="33091900"/>
    <x v="11"/>
    <x v="82"/>
    <s v="CE PROFESSORA LUIZA HONORIA DO PRADO"/>
    <e v="#N/A"/>
    <s v="00.793.730/0001-97"/>
    <s v="6462 - 0000002941"/>
    <n v="13"/>
    <m/>
    <m/>
    <m/>
    <m/>
    <n v="286"/>
    <m/>
    <m/>
    <m/>
    <m/>
    <m/>
    <m/>
    <m/>
    <m/>
    <m/>
    <m/>
    <m/>
    <n v="82"/>
    <m/>
    <m/>
    <m/>
    <n v="368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3.999999999998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8"/>
  </r>
  <r>
    <n v="33092141"/>
    <x v="8"/>
    <x v="77"/>
    <s v="CIEP 114 PROFESSORA MARIA GAVAZIO MARTINS"/>
    <e v="#N/A"/>
    <s v="00.840.753/0001-05"/>
    <s v="2051 - 0000314455"/>
    <n v="12"/>
    <m/>
    <m/>
    <m/>
    <m/>
    <n v="469"/>
    <m/>
    <m/>
    <m/>
    <m/>
    <m/>
    <m/>
    <m/>
    <m/>
    <n v="248"/>
    <m/>
    <n v="6"/>
    <m/>
    <m/>
    <m/>
    <m/>
    <n v="723"/>
    <n v="7853.6"/>
    <n v="7853.6"/>
    <n v="7853.6"/>
    <n v="7853.6"/>
    <n v="7853.6"/>
    <n v="7853.6"/>
    <n v="7853.6"/>
    <n v="7853.6"/>
    <n v="7853.6"/>
    <n v="7853.6"/>
    <n v="7853.6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5.999999999993"/>
    <n v="11887.2"/>
    <n v="11887.2"/>
    <n v="11887.2"/>
    <n v="11887.2"/>
    <n v="11887.2"/>
    <n v="11887.2"/>
    <n v="11887.2"/>
    <n v="11887.2"/>
    <n v="11887.2"/>
    <n v="11887.2"/>
    <n v="118871.99999999999"/>
  </r>
  <r>
    <n v="33092168"/>
    <x v="8"/>
    <x v="77"/>
    <s v="CIEP 016 PROFESSORA LUCILENE DE SOUZA PECLAT"/>
    <e v="#N/A"/>
    <s v="00.830.565/0001-04"/>
    <s v="6730 - 0000001430"/>
    <n v="12"/>
    <m/>
    <m/>
    <m/>
    <m/>
    <n v="243"/>
    <m/>
    <n v="69"/>
    <m/>
    <m/>
    <m/>
    <m/>
    <m/>
    <m/>
    <n v="83"/>
    <m/>
    <n v="126"/>
    <m/>
    <m/>
    <m/>
    <m/>
    <n v="521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6805.6"/>
    <n v="6805.6"/>
    <n v="6805.6"/>
    <n v="6805.6"/>
    <n v="6805.6"/>
    <n v="6805.6"/>
    <n v="6805.6"/>
    <n v="6805.6"/>
    <n v="6805.6"/>
    <n v="6805.6"/>
    <n v="68056"/>
    <n v="14260"/>
    <n v="14260"/>
    <n v="14260"/>
    <n v="14260"/>
    <n v="14260"/>
    <n v="14260"/>
    <n v="14260"/>
    <n v="14260"/>
    <n v="14260"/>
    <n v="14260"/>
    <n v="142600"/>
  </r>
  <r>
    <n v="33092176"/>
    <x v="8"/>
    <x v="77"/>
    <s v="CIEP 135 AFONSO HENRIQUES LIMA BARRETO"/>
    <e v="#N/A"/>
    <s v="01.266.368/0001-69"/>
    <s v="2051 - 0000314374"/>
    <n v="10"/>
    <m/>
    <m/>
    <m/>
    <m/>
    <n v="261"/>
    <m/>
    <m/>
    <m/>
    <m/>
    <m/>
    <m/>
    <m/>
    <m/>
    <n v="90"/>
    <m/>
    <n v="28"/>
    <m/>
    <m/>
    <m/>
    <m/>
    <n v="379"/>
    <n v="4571.2"/>
    <n v="4571.2"/>
    <n v="4571.2"/>
    <n v="4571.2"/>
    <n v="4571.2"/>
    <n v="4571.2"/>
    <n v="4571.2"/>
    <n v="4571.2"/>
    <n v="4571.2"/>
    <n v="4571.2"/>
    <n v="4571.2"/>
    <n v="2600"/>
    <n v="2600"/>
    <n v="2600"/>
    <n v="2600"/>
    <n v="2600"/>
    <n v="2600"/>
    <n v="2600"/>
    <n v="2600"/>
    <n v="2600"/>
    <n v="2600"/>
    <n v="26000"/>
    <n v="7171.2"/>
    <n v="7171.2"/>
    <n v="7171.2"/>
    <n v="7171.2"/>
    <n v="7171.2"/>
    <n v="7171.2"/>
    <n v="7171.2"/>
    <n v="7171.2"/>
    <n v="7171.2"/>
    <n v="7171.2"/>
    <n v="71711.999999999985"/>
  </r>
  <r>
    <n v="33092184"/>
    <x v="8"/>
    <x v="77"/>
    <s v="CIEP 115 ANTONIO FRANCISCO LISBOA"/>
    <e v="#N/A"/>
    <s v="01.019.556/0001-92"/>
    <s v="2051 - 0000314480"/>
    <n v="22"/>
    <m/>
    <m/>
    <m/>
    <m/>
    <n v="565"/>
    <m/>
    <m/>
    <n v="123"/>
    <m/>
    <m/>
    <m/>
    <m/>
    <m/>
    <n v="531"/>
    <m/>
    <n v="13"/>
    <m/>
    <m/>
    <m/>
    <m/>
    <n v="1232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1.999999999985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6.00000000003"/>
  </r>
  <r>
    <n v="33092206"/>
    <x v="8"/>
    <x v="77"/>
    <s v="CIEP 133 OSWALDO JOSE LOURENCO"/>
    <e v="#N/A"/>
    <s v="00.783.841/0001-12"/>
    <s v="0544 - 0001381504"/>
    <n v="9"/>
    <m/>
    <m/>
    <m/>
    <m/>
    <n v="183"/>
    <m/>
    <m/>
    <m/>
    <m/>
    <m/>
    <m/>
    <m/>
    <m/>
    <n v="69"/>
    <m/>
    <m/>
    <m/>
    <m/>
    <m/>
    <m/>
    <n v="252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1048.8"/>
    <n v="1048.8"/>
    <n v="1048.8"/>
    <n v="1048.8"/>
    <n v="1048.8"/>
    <n v="1048.8"/>
    <n v="1048.8"/>
    <n v="1048.8"/>
    <n v="1048.8"/>
    <n v="1048.8"/>
    <n v="10487.999999999998"/>
    <n v="4374"/>
    <n v="4374"/>
    <n v="4374"/>
    <n v="4374"/>
    <n v="4374"/>
    <n v="4374"/>
    <n v="4374"/>
    <n v="4374"/>
    <n v="4374"/>
    <n v="4374"/>
    <n v="43740"/>
  </r>
  <r>
    <n v="33092214"/>
    <x v="8"/>
    <x v="77"/>
    <s v="CE ANTONIO GONCALVES"/>
    <e v="#N/A"/>
    <s v="00.762.545/0001-35"/>
    <s v="0544 - 0001381598"/>
    <n v="4"/>
    <m/>
    <m/>
    <m/>
    <m/>
    <m/>
    <m/>
    <m/>
    <m/>
    <m/>
    <m/>
    <m/>
    <m/>
    <m/>
    <n v="425"/>
    <m/>
    <m/>
    <n v="101"/>
    <m/>
    <m/>
    <m/>
    <n v="526"/>
    <n v="241.6"/>
    <n v="241.6"/>
    <n v="241.6"/>
    <n v="241.6"/>
    <n v="241.6"/>
    <n v="241.6"/>
    <n v="241.6"/>
    <n v="241.6"/>
    <n v="241.6"/>
    <n v="241.6"/>
    <n v="241.6"/>
    <n v="7995.2"/>
    <n v="7995.2"/>
    <n v="7995.2"/>
    <n v="7995.2"/>
    <n v="7995.2"/>
    <n v="7995.2"/>
    <n v="7995.2"/>
    <n v="7995.2"/>
    <n v="7995.2"/>
    <n v="7995.2"/>
    <n v="79951.999999999985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8.000000000015"/>
  </r>
  <r>
    <n v="33092222"/>
    <x v="8"/>
    <x v="77"/>
    <s v="CE CAETANO BELLONI"/>
    <e v="#N/A"/>
    <s v="00.635.129/0001-76"/>
    <s v="6730 - 0000001449"/>
    <n v="26"/>
    <m/>
    <m/>
    <m/>
    <m/>
    <n v="401"/>
    <m/>
    <m/>
    <m/>
    <m/>
    <m/>
    <m/>
    <m/>
    <m/>
    <n v="273"/>
    <m/>
    <m/>
    <m/>
    <m/>
    <m/>
    <m/>
    <n v="674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5.999999999993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1.99999999999"/>
  </r>
  <r>
    <n v="33092230"/>
    <x v="8"/>
    <x v="77"/>
    <s v="CE JARDIM MERITI"/>
    <e v="#N/A"/>
    <s v="00.623.449/0001-06"/>
    <s v="6867 - 0000000086"/>
    <n v="23"/>
    <m/>
    <m/>
    <m/>
    <m/>
    <m/>
    <m/>
    <m/>
    <m/>
    <m/>
    <m/>
    <m/>
    <m/>
    <m/>
    <n v="1491"/>
    <m/>
    <m/>
    <n v="190"/>
    <m/>
    <m/>
    <m/>
    <n v="1681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2.00000000009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4"/>
  </r>
  <r>
    <n v="33092249"/>
    <x v="8"/>
    <x v="77"/>
    <s v="CE PROFESSORA FRANCISCA JEREMIAS DA SILVEIRA MENEZES"/>
    <e v="#N/A"/>
    <s v="00.746.871/0001-59"/>
    <s v="6730 - 0000001902"/>
    <n v="12"/>
    <m/>
    <m/>
    <m/>
    <m/>
    <m/>
    <m/>
    <m/>
    <m/>
    <m/>
    <m/>
    <m/>
    <m/>
    <m/>
    <n v="459"/>
    <m/>
    <m/>
    <m/>
    <m/>
    <m/>
    <m/>
    <n v="45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8.000000000015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6.000000000015"/>
  </r>
  <r>
    <n v="33092257"/>
    <x v="8"/>
    <x v="77"/>
    <s v="CE PROFESSOR MURILO BRAGA"/>
    <e v="#N/A"/>
    <s v="01.298.056/0001-37"/>
    <s v="0544 - 0001381628"/>
    <n v="26"/>
    <m/>
    <m/>
    <m/>
    <m/>
    <m/>
    <m/>
    <m/>
    <m/>
    <m/>
    <m/>
    <m/>
    <m/>
    <m/>
    <n v="1638"/>
    <m/>
    <m/>
    <n v="392"/>
    <m/>
    <m/>
    <m/>
    <n v="20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0.00000000006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4.00000000006"/>
  </r>
  <r>
    <n v="33092265"/>
    <x v="8"/>
    <x v="77"/>
    <s v="CE RUBENS FARRULLA"/>
    <e v="#N/A"/>
    <s v="00.637.627/0001-58"/>
    <s v="2051 - 0000314439"/>
    <n v="22"/>
    <m/>
    <m/>
    <m/>
    <m/>
    <n v="757"/>
    <m/>
    <m/>
    <m/>
    <m/>
    <m/>
    <m/>
    <m/>
    <m/>
    <n v="556"/>
    <m/>
    <m/>
    <m/>
    <m/>
    <m/>
    <m/>
    <n v="1313"/>
    <n v="12835.2"/>
    <n v="12835.2"/>
    <n v="12835.2"/>
    <n v="12835.2"/>
    <n v="12835.2"/>
    <n v="12835.2"/>
    <n v="12835.2"/>
    <n v="12835.2"/>
    <n v="12835.2"/>
    <n v="12835.2"/>
    <n v="12835.2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1.999999999985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3.99999999997"/>
  </r>
  <r>
    <n v="33092427"/>
    <x v="8"/>
    <x v="77"/>
    <s v="CE PROFESSORA REGINA CELIA DOS REIS OLIVEIRA"/>
    <e v="#N/A"/>
    <s v="00.931.077/0001-85"/>
    <s v="0544 - 0001381580"/>
    <n v="5"/>
    <m/>
    <m/>
    <m/>
    <m/>
    <n v="256"/>
    <m/>
    <m/>
    <m/>
    <m/>
    <m/>
    <m/>
    <m/>
    <m/>
    <n v="184"/>
    <m/>
    <n v="38"/>
    <m/>
    <m/>
    <m/>
    <m/>
    <n v="478"/>
    <n v="4193.2"/>
    <n v="4193.2"/>
    <n v="4193.2"/>
    <n v="4193.2"/>
    <n v="4193.2"/>
    <n v="4193.2"/>
    <n v="4193.2"/>
    <n v="4193.2"/>
    <n v="4193.2"/>
    <n v="4193.2"/>
    <n v="4193.2"/>
    <n v="4468.8"/>
    <n v="4468.8"/>
    <n v="4468.8"/>
    <n v="4468.8"/>
    <n v="4468.8"/>
    <n v="4468.8"/>
    <n v="4468.8"/>
    <n v="4468.8"/>
    <n v="4468.8"/>
    <n v="4468.8"/>
    <n v="44688.000000000007"/>
    <n v="8662"/>
    <n v="8662"/>
    <n v="8662"/>
    <n v="8662"/>
    <n v="8662"/>
    <n v="8662"/>
    <n v="8662"/>
    <n v="8662"/>
    <n v="8662"/>
    <n v="8662"/>
    <n v="86620"/>
  </r>
  <r>
    <n v="33092443"/>
    <x v="8"/>
    <x v="77"/>
    <s v="CE DOUTOR ANIBAL VIRIATO DE AZEVEDO"/>
    <e v="#N/A"/>
    <s v="00.877.009/0001-85"/>
    <s v="2051 - 0000314447"/>
    <n v="12"/>
    <m/>
    <m/>
    <m/>
    <m/>
    <n v="121"/>
    <m/>
    <m/>
    <m/>
    <m/>
    <m/>
    <m/>
    <m/>
    <m/>
    <n v="122"/>
    <m/>
    <m/>
    <m/>
    <m/>
    <m/>
    <m/>
    <n v="243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1854.4"/>
    <n v="1854.4"/>
    <n v="1854.4"/>
    <n v="1854.4"/>
    <n v="1854.4"/>
    <n v="1854.4"/>
    <n v="1854.4"/>
    <n v="1854.4"/>
    <n v="1854.4"/>
    <n v="1854.4"/>
    <n v="18544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4.000000000007"/>
  </r>
  <r>
    <n v="33092451"/>
    <x v="8"/>
    <x v="77"/>
    <s v="CE DOUTOR OSCAR PIMENTA SOARES"/>
    <e v="#N/A"/>
    <s v="00.771.478/0001-15"/>
    <s v="6730 - 0000015032"/>
    <n v="21"/>
    <m/>
    <m/>
    <m/>
    <m/>
    <n v="235"/>
    <m/>
    <m/>
    <m/>
    <m/>
    <m/>
    <m/>
    <m/>
    <m/>
    <n v="420"/>
    <m/>
    <m/>
    <m/>
    <m/>
    <m/>
    <m/>
    <n v="655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6384"/>
    <n v="6384"/>
    <n v="6384"/>
    <n v="6384"/>
    <n v="6384"/>
    <n v="6384"/>
    <n v="6384"/>
    <n v="6384"/>
    <n v="6384"/>
    <n v="6384"/>
    <n v="63840"/>
    <n v="11224.4"/>
    <n v="11224.4"/>
    <n v="11224.4"/>
    <n v="11224.4"/>
    <n v="11224.4"/>
    <n v="11224.4"/>
    <n v="11224.4"/>
    <n v="11224.4"/>
    <n v="11224.4"/>
    <n v="11224.4"/>
    <n v="112243.99999999997"/>
  </r>
  <r>
    <n v="33092460"/>
    <x v="8"/>
    <x v="77"/>
    <s v="CE JOSE DO PATROCINIO"/>
    <e v="#N/A"/>
    <s v="01.292.848/0001-02"/>
    <s v="2051 - 0000314587"/>
    <n v="13"/>
    <m/>
    <m/>
    <m/>
    <m/>
    <n v="275"/>
    <m/>
    <m/>
    <m/>
    <m/>
    <m/>
    <m/>
    <m/>
    <m/>
    <n v="222"/>
    <m/>
    <m/>
    <n v="79"/>
    <m/>
    <m/>
    <m/>
    <n v="576"/>
    <n v="4965.2"/>
    <n v="4965.2"/>
    <n v="4965.2"/>
    <n v="4965.2"/>
    <n v="4965.2"/>
    <n v="4965.2"/>
    <n v="4965.2"/>
    <n v="4965.2"/>
    <n v="4965.2"/>
    <n v="4965.2"/>
    <n v="4965.2"/>
    <n v="4575.2"/>
    <n v="4575.2"/>
    <n v="4575.2"/>
    <n v="4575.2"/>
    <n v="4575.2"/>
    <n v="4575.2"/>
    <n v="4575.2"/>
    <n v="4575.2"/>
    <n v="4575.2"/>
    <n v="4575.2"/>
    <n v="45751.999999999993"/>
    <n v="9540.4"/>
    <n v="9540.4"/>
    <n v="9540.4"/>
    <n v="9540.4"/>
    <n v="9540.4"/>
    <n v="9540.4"/>
    <n v="9540.4"/>
    <n v="9540.4"/>
    <n v="9540.4"/>
    <n v="9540.4"/>
    <n v="95403.999999999985"/>
  </r>
  <r>
    <n v="33092478"/>
    <x v="8"/>
    <x v="77"/>
    <s v="CE PEDRO ALVARES CABRAL"/>
    <e v="#N/A"/>
    <s v="01.168.443/0001-59"/>
    <s v="6730 - 0000001503"/>
    <n v="14"/>
    <m/>
    <m/>
    <m/>
    <m/>
    <m/>
    <m/>
    <m/>
    <m/>
    <m/>
    <m/>
    <m/>
    <m/>
    <m/>
    <n v="640"/>
    <m/>
    <m/>
    <m/>
    <m/>
    <m/>
    <n v="113"/>
    <n v="753"/>
    <n v="845.6"/>
    <n v="845.6"/>
    <n v="845.6"/>
    <n v="845.6"/>
    <n v="845.6"/>
    <n v="845.6"/>
    <n v="845.6"/>
    <n v="845.6"/>
    <n v="845.6"/>
    <n v="845.6"/>
    <n v="845.6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6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1.99999999999"/>
  </r>
  <r>
    <n v="33092508"/>
    <x v="8"/>
    <x v="77"/>
    <s v="EE PROFESSORA ODYLA DO COUTO"/>
    <e v="#N/A"/>
    <s v="00.834.310/0001-01"/>
    <s v="0544 - 02501457"/>
    <n v="11"/>
    <m/>
    <m/>
    <m/>
    <m/>
    <n v="375"/>
    <m/>
    <m/>
    <m/>
    <m/>
    <m/>
    <m/>
    <m/>
    <m/>
    <m/>
    <m/>
    <m/>
    <m/>
    <m/>
    <m/>
    <m/>
    <n v="37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0"/>
    <n v="0"/>
    <n v="0"/>
    <n v="0"/>
    <n v="0"/>
    <n v="0"/>
    <n v="0"/>
    <n v="0"/>
    <n v="0"/>
    <n v="0"/>
    <n v="0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4.000000000007"/>
  </r>
  <r>
    <n v="33092516"/>
    <x v="8"/>
    <x v="77"/>
    <s v="CE PROFESSORA SANDRA MARIA SANTOS DE SOUSA"/>
    <e v="#N/A"/>
    <s v="00.866.981/0001-54"/>
    <s v="0544 - 0001381571"/>
    <n v="10"/>
    <m/>
    <m/>
    <m/>
    <m/>
    <n v="208"/>
    <m/>
    <m/>
    <m/>
    <m/>
    <m/>
    <m/>
    <m/>
    <m/>
    <n v="152"/>
    <m/>
    <m/>
    <m/>
    <m/>
    <m/>
    <m/>
    <n v="360"/>
    <n v="3765.6"/>
    <n v="3765.6"/>
    <n v="3765.6"/>
    <n v="3765.6"/>
    <n v="3765.6"/>
    <n v="3765.6"/>
    <n v="3765.6"/>
    <n v="3765.6"/>
    <n v="3765.6"/>
    <n v="3765.6"/>
    <n v="3765.6"/>
    <n v="2310.4"/>
    <n v="2310.4"/>
    <n v="2310.4"/>
    <n v="2310.4"/>
    <n v="2310.4"/>
    <n v="2310.4"/>
    <n v="2310.4"/>
    <n v="2310.4"/>
    <n v="2310.4"/>
    <n v="2310.4"/>
    <n v="23104.000000000004"/>
    <n v="6076"/>
    <n v="6076"/>
    <n v="6076"/>
    <n v="6076"/>
    <n v="6076"/>
    <n v="6076"/>
    <n v="6076"/>
    <n v="6076"/>
    <n v="6076"/>
    <n v="6076"/>
    <n v="60760"/>
  </r>
  <r>
    <n v="33092532"/>
    <x v="8"/>
    <x v="77"/>
    <s v="CE VERA CRUZ"/>
    <e v="#N/A"/>
    <s v="00.761.424/0001-79"/>
    <s v="6730 - 0000001490"/>
    <n v="11"/>
    <m/>
    <m/>
    <m/>
    <m/>
    <m/>
    <m/>
    <m/>
    <m/>
    <m/>
    <m/>
    <m/>
    <m/>
    <m/>
    <n v="354"/>
    <m/>
    <m/>
    <m/>
    <m/>
    <m/>
    <m/>
    <n v="354"/>
    <n v="664.4"/>
    <n v="664.4"/>
    <n v="664.4"/>
    <n v="664.4"/>
    <n v="664.4"/>
    <n v="664.4"/>
    <n v="664.4"/>
    <n v="664.4"/>
    <n v="664.4"/>
    <n v="664.4"/>
    <n v="664.4"/>
    <n v="5380.8"/>
    <n v="5380.8"/>
    <n v="5380.8"/>
    <n v="5380.8"/>
    <n v="5380.8"/>
    <n v="5380.8"/>
    <n v="5380.8"/>
    <n v="5380.8"/>
    <n v="5380.8"/>
    <n v="5380.8"/>
    <n v="53808.000000000007"/>
    <n v="6045.2"/>
    <n v="6045.2"/>
    <n v="6045.2"/>
    <n v="6045.2"/>
    <n v="6045.2"/>
    <n v="6045.2"/>
    <n v="6045.2"/>
    <n v="6045.2"/>
    <n v="6045.2"/>
    <n v="6045.2"/>
    <n v="60451.999999999985"/>
  </r>
  <r>
    <n v="33092796"/>
    <x v="8"/>
    <x v="77"/>
    <s v="CIEP 179 PROFESSOR CLAUDIO GAMA"/>
    <e v="#N/A"/>
    <s v="00.626.664/0001-60"/>
    <s v="6730 - 0000001481"/>
    <n v="14"/>
    <m/>
    <m/>
    <m/>
    <m/>
    <m/>
    <m/>
    <m/>
    <m/>
    <m/>
    <m/>
    <m/>
    <m/>
    <m/>
    <m/>
    <m/>
    <n v="730"/>
    <m/>
    <m/>
    <m/>
    <m/>
    <n v="730"/>
    <n v="845.6"/>
    <n v="845.6"/>
    <n v="845.6"/>
    <n v="845.6"/>
    <n v="845.6"/>
    <n v="845.6"/>
    <n v="845.6"/>
    <n v="845.6"/>
    <n v="845.6"/>
    <n v="845.6"/>
    <n v="845.6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0.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6"/>
  </r>
  <r>
    <n v="33093016"/>
    <x v="8"/>
    <x v="77"/>
    <s v="CIEP 029 JOSUE DE CASTRO"/>
    <e v="#N/A"/>
    <s v="01.180.792/0001-96"/>
    <s v="0544 - 0001381601"/>
    <n v="6"/>
    <m/>
    <m/>
    <m/>
    <m/>
    <n v="115"/>
    <m/>
    <m/>
    <m/>
    <m/>
    <m/>
    <m/>
    <m/>
    <m/>
    <m/>
    <m/>
    <m/>
    <m/>
    <m/>
    <m/>
    <m/>
    <n v="115"/>
    <n v="2110.4"/>
    <n v="2110.4"/>
    <n v="2110.4"/>
    <n v="2110.4"/>
    <n v="2110.4"/>
    <n v="2110.4"/>
    <n v="2110.4"/>
    <n v="2110.4"/>
    <n v="2110.4"/>
    <n v="2110.4"/>
    <n v="2110.4"/>
    <n v="0"/>
    <n v="0"/>
    <n v="0"/>
    <n v="0"/>
    <n v="0"/>
    <n v="0"/>
    <n v="0"/>
    <n v="0"/>
    <n v="0"/>
    <n v="0"/>
    <n v="0"/>
    <n v="2110.4"/>
    <n v="2110.4"/>
    <n v="2110.4"/>
    <n v="2110.4"/>
    <n v="2110.4"/>
    <n v="2110.4"/>
    <n v="2110.4"/>
    <n v="2110.4"/>
    <n v="2110.4"/>
    <n v="2110.4"/>
    <n v="21104.000000000004"/>
  </r>
  <r>
    <n v="33093024"/>
    <x v="8"/>
    <x v="77"/>
    <s v="CIEP 030 MARINHEIRO JOAO CANDIDO"/>
    <e v="#N/A"/>
    <s v="00.832.754/0001-08"/>
    <s v="0544 - 0001381539"/>
    <n v="6"/>
    <m/>
    <m/>
    <m/>
    <m/>
    <n v="213"/>
    <m/>
    <n v="44"/>
    <m/>
    <m/>
    <m/>
    <m/>
    <m/>
    <m/>
    <n v="109"/>
    <m/>
    <n v="56"/>
    <m/>
    <m/>
    <m/>
    <m/>
    <n v="422"/>
    <n v="5536"/>
    <n v="5536"/>
    <n v="5536"/>
    <n v="5536"/>
    <n v="5536"/>
    <n v="5536"/>
    <n v="5536"/>
    <n v="5536"/>
    <n v="5536"/>
    <n v="5536"/>
    <n v="5536"/>
    <n v="4120.8"/>
    <n v="4120.8"/>
    <n v="4120.8"/>
    <n v="4120.8"/>
    <n v="4120.8"/>
    <n v="4120.8"/>
    <n v="4120.8"/>
    <n v="4120.8"/>
    <n v="4120.8"/>
    <n v="4120.8"/>
    <n v="41208.000000000007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8.000000000015"/>
  </r>
  <r>
    <n v="33093091"/>
    <x v="8"/>
    <x v="77"/>
    <s v="CE CASEMIRO MEIRELLES"/>
    <e v="#N/A"/>
    <s v="00.903.352/0001-57"/>
    <s v="0544 - 0001381440"/>
    <n v="5"/>
    <m/>
    <m/>
    <m/>
    <m/>
    <n v="222"/>
    <m/>
    <m/>
    <m/>
    <m/>
    <m/>
    <m/>
    <m/>
    <m/>
    <n v="171"/>
    <m/>
    <m/>
    <n v="88"/>
    <m/>
    <m/>
    <m/>
    <n v="481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936.8"/>
    <n v="3936.8"/>
    <n v="3936.8"/>
    <n v="3936.8"/>
    <n v="3936.8"/>
    <n v="3936.8"/>
    <n v="3936.8"/>
    <n v="3936.8"/>
    <n v="3936.8"/>
    <n v="3936.8"/>
    <n v="39368"/>
    <n v="7613.2"/>
    <n v="7613.2"/>
    <n v="7613.2"/>
    <n v="7613.2"/>
    <n v="7613.2"/>
    <n v="7613.2"/>
    <n v="7613.2"/>
    <n v="7613.2"/>
    <n v="7613.2"/>
    <n v="7613.2"/>
    <n v="76131.999999999985"/>
  </r>
  <r>
    <n v="33093156"/>
    <x v="8"/>
    <x v="77"/>
    <s v="CE AGOSTINHO PORTO"/>
    <e v="#N/A"/>
    <s v="00.840.760/0001-07"/>
    <s v="0544 - 0001381563"/>
    <n v="21"/>
    <m/>
    <m/>
    <m/>
    <m/>
    <n v="343"/>
    <m/>
    <m/>
    <m/>
    <m/>
    <m/>
    <m/>
    <m/>
    <m/>
    <n v="238"/>
    <m/>
    <m/>
    <n v="90"/>
    <m/>
    <m/>
    <m/>
    <n v="671"/>
    <n v="6482"/>
    <n v="6482"/>
    <n v="6482"/>
    <n v="6482"/>
    <n v="6482"/>
    <n v="6482"/>
    <n v="6482"/>
    <n v="6482"/>
    <n v="6482"/>
    <n v="6482"/>
    <n v="6482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5.999999999993"/>
    <n v="11467.6"/>
    <n v="11467.6"/>
    <n v="11467.6"/>
    <n v="11467.6"/>
    <n v="11467.6"/>
    <n v="11467.6"/>
    <n v="11467.6"/>
    <n v="11467.6"/>
    <n v="11467.6"/>
    <n v="11467.6"/>
    <n v="114676.00000000003"/>
  </r>
  <r>
    <n v="33093180"/>
    <x v="8"/>
    <x v="77"/>
    <s v="CE DUQUE COSTA"/>
    <e v="#N/A"/>
    <s v="00.924.163/0001-60"/>
    <s v="2051 - 0000314498"/>
    <n v="27"/>
    <m/>
    <m/>
    <m/>
    <m/>
    <n v="478"/>
    <m/>
    <m/>
    <m/>
    <m/>
    <m/>
    <m/>
    <m/>
    <m/>
    <n v="515"/>
    <m/>
    <m/>
    <n v="153"/>
    <m/>
    <m/>
    <m/>
    <n v="1146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6"/>
    <n v="19050"/>
    <n v="19050"/>
    <n v="19050"/>
    <n v="19050"/>
    <n v="19050"/>
    <n v="19050"/>
    <n v="19050"/>
    <n v="19050"/>
    <n v="19050"/>
    <n v="19050"/>
    <n v="190500"/>
  </r>
  <r>
    <n v="33093199"/>
    <x v="8"/>
    <x v="77"/>
    <s v="CE GOVERNADOR ROBERTO SILVEIRA"/>
    <e v="#N/A"/>
    <s v="01.406.010/0001-94"/>
    <s v="0544 - 0001381520"/>
    <n v="13"/>
    <m/>
    <m/>
    <m/>
    <m/>
    <n v="326"/>
    <m/>
    <m/>
    <m/>
    <m/>
    <m/>
    <m/>
    <m/>
    <m/>
    <n v="291"/>
    <m/>
    <m/>
    <m/>
    <m/>
    <m/>
    <m/>
    <n v="617"/>
    <n v="5740.4"/>
    <n v="5740.4"/>
    <n v="5740.4"/>
    <n v="5740.4"/>
    <n v="5740.4"/>
    <n v="5740.4"/>
    <n v="5740.4"/>
    <n v="5740.4"/>
    <n v="5740.4"/>
    <n v="5740.4"/>
    <n v="5740.4"/>
    <n v="4423.2"/>
    <n v="4423.2"/>
    <n v="4423.2"/>
    <n v="4423.2"/>
    <n v="4423.2"/>
    <n v="4423.2"/>
    <n v="4423.2"/>
    <n v="4423.2"/>
    <n v="4423.2"/>
    <n v="4423.2"/>
    <n v="44231.999999999993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6"/>
  </r>
  <r>
    <n v="33093202"/>
    <x v="8"/>
    <x v="77"/>
    <s v="EE PRACA DA BANDEIRA"/>
    <e v="#N/A"/>
    <s v="01.185.483/0001-09"/>
    <s v="0544 - 0001381466"/>
    <n v="10"/>
    <m/>
    <m/>
    <m/>
    <m/>
    <n v="372"/>
    <m/>
    <m/>
    <m/>
    <m/>
    <m/>
    <m/>
    <m/>
    <m/>
    <m/>
    <m/>
    <m/>
    <m/>
    <m/>
    <m/>
    <m/>
    <n v="372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0"/>
    <n v="0"/>
    <n v="0"/>
    <n v="0"/>
    <n v="0"/>
    <n v="0"/>
    <n v="0"/>
    <n v="0"/>
    <n v="0"/>
    <n v="0"/>
    <n v="0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4.000000000007"/>
  </r>
  <r>
    <n v="33093210"/>
    <x v="8"/>
    <x v="77"/>
    <s v="EE PROFESSOR ALFREDO MAURICIO BRUM"/>
    <e v="#N/A"/>
    <s v="00.823.965/0001-84"/>
    <s v="6730 - 0000001473"/>
    <n v="12"/>
    <m/>
    <m/>
    <m/>
    <m/>
    <n v="427"/>
    <m/>
    <m/>
    <m/>
    <m/>
    <m/>
    <m/>
    <m/>
    <m/>
    <m/>
    <m/>
    <m/>
    <m/>
    <m/>
    <m/>
    <m/>
    <n v="427"/>
    <n v="7215.2"/>
    <n v="7215.2"/>
    <n v="7215.2"/>
    <n v="7215.2"/>
    <n v="7215.2"/>
    <n v="7215.2"/>
    <n v="7215.2"/>
    <n v="7215.2"/>
    <n v="7215.2"/>
    <n v="7215.2"/>
    <n v="7215.2"/>
    <n v="0"/>
    <n v="0"/>
    <n v="0"/>
    <n v="0"/>
    <n v="0"/>
    <n v="0"/>
    <n v="0"/>
    <n v="0"/>
    <n v="0"/>
    <n v="0"/>
    <n v="0"/>
    <n v="7215.2"/>
    <n v="7215.2"/>
    <n v="7215.2"/>
    <n v="7215.2"/>
    <n v="7215.2"/>
    <n v="7215.2"/>
    <n v="7215.2"/>
    <n v="7215.2"/>
    <n v="7215.2"/>
    <n v="7215.2"/>
    <n v="72151.999999999985"/>
  </r>
  <r>
    <n v="33093423"/>
    <x v="8"/>
    <x v="77"/>
    <s v="CIEP 139 MANUEL BANDEIRA"/>
    <e v="#N/A"/>
    <s v="00.926.461/0001-90"/>
    <s v="0544 - 0001381610"/>
    <n v="15"/>
    <m/>
    <m/>
    <m/>
    <m/>
    <n v="369"/>
    <m/>
    <m/>
    <m/>
    <m/>
    <m/>
    <m/>
    <m/>
    <m/>
    <m/>
    <m/>
    <n v="169"/>
    <m/>
    <m/>
    <m/>
    <m/>
    <n v="538"/>
    <n v="6514.8"/>
    <n v="6514.8"/>
    <n v="6514.8"/>
    <n v="6514.8"/>
    <n v="6514.8"/>
    <n v="6514.8"/>
    <n v="6514.8"/>
    <n v="6514.8"/>
    <n v="6514.8"/>
    <n v="6514.8"/>
    <n v="6514.8"/>
    <n v="7436"/>
    <n v="7436"/>
    <n v="7436"/>
    <n v="7436"/>
    <n v="7436"/>
    <n v="7436"/>
    <n v="7436"/>
    <n v="7436"/>
    <n v="7436"/>
    <n v="7436"/>
    <n v="74360"/>
    <n v="13950.8"/>
    <n v="13950.8"/>
    <n v="13950.8"/>
    <n v="13950.8"/>
    <n v="13950.8"/>
    <n v="13950.8"/>
    <n v="13950.8"/>
    <n v="13950.8"/>
    <n v="13950.8"/>
    <n v="13950.8"/>
    <n v="139508"/>
  </r>
  <r>
    <n v="33093458"/>
    <x v="8"/>
    <x v="77"/>
    <s v="CE HILTON GAMA"/>
    <e v="#N/A"/>
    <s v="31.997.489/0001-41"/>
    <s v="0544 - 0001381415"/>
    <n v="5"/>
    <m/>
    <m/>
    <m/>
    <m/>
    <m/>
    <m/>
    <m/>
    <m/>
    <m/>
    <m/>
    <m/>
    <m/>
    <m/>
    <n v="812"/>
    <m/>
    <m/>
    <m/>
    <m/>
    <m/>
    <n v="93"/>
    <n v="905"/>
    <n v="302"/>
    <n v="302"/>
    <n v="302"/>
    <n v="302"/>
    <n v="302"/>
    <n v="302"/>
    <n v="302"/>
    <n v="302"/>
    <n v="302"/>
    <n v="302"/>
    <n v="302"/>
    <n v="13756"/>
    <n v="13756"/>
    <n v="13756"/>
    <n v="13756"/>
    <n v="13756"/>
    <n v="13756"/>
    <n v="13756"/>
    <n v="13756"/>
    <n v="13756"/>
    <n v="13756"/>
    <n v="137560"/>
    <n v="14058"/>
    <n v="14058"/>
    <n v="14058"/>
    <n v="14058"/>
    <n v="14058"/>
    <n v="14058"/>
    <n v="14058"/>
    <n v="14058"/>
    <n v="14058"/>
    <n v="14058"/>
    <n v="140580"/>
  </r>
  <r>
    <n v="33093466"/>
    <x v="8"/>
    <x v="77"/>
    <s v="CE PROFESSORA ALZIRA DOS SANTOS DA SILVA"/>
    <e v="#N/A"/>
    <s v="01.439.039/0001-72"/>
    <s v="6730 - 0000001414"/>
    <n v="12"/>
    <m/>
    <m/>
    <m/>
    <m/>
    <n v="377"/>
    <m/>
    <m/>
    <m/>
    <m/>
    <m/>
    <m/>
    <m/>
    <m/>
    <n v="259"/>
    <m/>
    <m/>
    <m/>
    <m/>
    <m/>
    <m/>
    <n v="636"/>
    <n v="6455.2"/>
    <n v="6455.2"/>
    <n v="6455.2"/>
    <n v="6455.2"/>
    <n v="6455.2"/>
    <n v="6455.2"/>
    <n v="6455.2"/>
    <n v="6455.2"/>
    <n v="6455.2"/>
    <n v="6455.2"/>
    <n v="6455.2"/>
    <n v="3936.8"/>
    <n v="3936.8"/>
    <n v="3936.8"/>
    <n v="3936.8"/>
    <n v="3936.8"/>
    <n v="3936.8"/>
    <n v="3936.8"/>
    <n v="3936.8"/>
    <n v="3936.8"/>
    <n v="3936.8"/>
    <n v="39368"/>
    <n v="10392"/>
    <n v="10392"/>
    <n v="10392"/>
    <n v="10392"/>
    <n v="10392"/>
    <n v="10392"/>
    <n v="10392"/>
    <n v="10392"/>
    <n v="10392"/>
    <n v="10392"/>
    <n v="103920"/>
  </r>
  <r>
    <n v="33093482"/>
    <x v="8"/>
    <x v="77"/>
    <s v="EE SAO FRANCISCO DE ASSIS"/>
    <e v="#N/A"/>
    <s v="01.507.353/0001-45"/>
    <s v="0544 - 0001339834"/>
    <n v="8"/>
    <m/>
    <m/>
    <m/>
    <m/>
    <n v="297"/>
    <m/>
    <m/>
    <m/>
    <m/>
    <m/>
    <m/>
    <m/>
    <m/>
    <m/>
    <m/>
    <m/>
    <m/>
    <m/>
    <m/>
    <m/>
    <n v="297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0"/>
    <n v="0"/>
    <n v="0"/>
    <n v="0"/>
    <n v="0"/>
    <n v="0"/>
    <n v="0"/>
    <n v="0"/>
    <n v="0"/>
    <n v="0"/>
    <n v="0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5.999999999993"/>
  </r>
  <r>
    <n v="33093504"/>
    <x v="8"/>
    <x v="77"/>
    <s v="CE VISCONDE DE CAIRU"/>
    <e v="#N/A"/>
    <s v="01.412.374/0001-87"/>
    <s v="0544 - 0001339656"/>
    <n v="6"/>
    <m/>
    <m/>
    <m/>
    <m/>
    <n v="178"/>
    <m/>
    <m/>
    <m/>
    <m/>
    <m/>
    <m/>
    <m/>
    <m/>
    <n v="220"/>
    <m/>
    <m/>
    <m/>
    <m/>
    <m/>
    <m/>
    <n v="398"/>
    <n v="3068"/>
    <n v="3068"/>
    <n v="3068"/>
    <n v="3068"/>
    <n v="3068"/>
    <n v="3068"/>
    <n v="3068"/>
    <n v="3068"/>
    <n v="3068"/>
    <n v="3068"/>
    <n v="3068"/>
    <n v="3344"/>
    <n v="3344"/>
    <n v="3344"/>
    <n v="3344"/>
    <n v="3344"/>
    <n v="3344"/>
    <n v="3344"/>
    <n v="3344"/>
    <n v="3344"/>
    <n v="3344"/>
    <n v="33440"/>
    <n v="6412"/>
    <n v="6412"/>
    <n v="6412"/>
    <n v="6412"/>
    <n v="6412"/>
    <n v="6412"/>
    <n v="6412"/>
    <n v="6412"/>
    <n v="6412"/>
    <n v="6412"/>
    <n v="64120"/>
  </r>
  <r>
    <n v="33093555"/>
    <x v="0"/>
    <x v="91"/>
    <s v="CIEP 343 PROFESSORA EMILIA DINIZ LIGIERO"/>
    <e v="#N/A"/>
    <s v="00.784.588/0001-11"/>
    <s v="6780 - 0000001856"/>
    <n v="19"/>
    <m/>
    <m/>
    <m/>
    <m/>
    <n v="149"/>
    <m/>
    <m/>
    <m/>
    <m/>
    <m/>
    <m/>
    <m/>
    <m/>
    <n v="111"/>
    <m/>
    <n v="113"/>
    <n v="55"/>
    <m/>
    <m/>
    <m/>
    <n v="428"/>
    <n v="3412.4"/>
    <n v="3412.4"/>
    <n v="3412.4"/>
    <n v="3412.4"/>
    <n v="3412.4"/>
    <n v="3412.4"/>
    <n v="3412.4"/>
    <n v="3412.4"/>
    <n v="3412.4"/>
    <n v="3412.4"/>
    <n v="3412.4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1.999999999985"/>
    <n v="10907.6"/>
    <n v="10907.6"/>
    <n v="10907.6"/>
    <n v="10907.6"/>
    <n v="10907.6"/>
    <n v="10907.6"/>
    <n v="10907.6"/>
    <n v="10907.6"/>
    <n v="10907.6"/>
    <n v="10907.6"/>
    <n v="109076.00000000001"/>
  </r>
  <r>
    <n v="33093601"/>
    <x v="3"/>
    <x v="66"/>
    <s v="CIEP 297 PADRE SALESIO SCHIMID"/>
    <e v="#N/A"/>
    <s v="01.049.917/0001-43"/>
    <s v="1632 - 0000144118"/>
    <n v="15"/>
    <m/>
    <m/>
    <m/>
    <m/>
    <n v="162"/>
    <m/>
    <m/>
    <m/>
    <m/>
    <m/>
    <m/>
    <m/>
    <m/>
    <n v="365"/>
    <m/>
    <n v="48"/>
    <m/>
    <m/>
    <m/>
    <m/>
    <n v="57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7660"/>
    <n v="7660"/>
    <n v="7660"/>
    <n v="7660"/>
    <n v="7660"/>
    <n v="7660"/>
    <n v="7660"/>
    <n v="7660"/>
    <n v="7660"/>
    <n v="7660"/>
    <n v="76600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4"/>
  </r>
  <r>
    <n v="33093687"/>
    <x v="5"/>
    <x v="42"/>
    <s v="CIEP 357 JOSE DE DOME"/>
    <e v="#N/A"/>
    <s v="01.127.107/0001-68"/>
    <s v="0588 - 0000666505"/>
    <n v="3"/>
    <m/>
    <m/>
    <m/>
    <m/>
    <n v="158"/>
    <m/>
    <m/>
    <n v="82"/>
    <m/>
    <m/>
    <m/>
    <m/>
    <m/>
    <n v="55"/>
    <m/>
    <n v="59"/>
    <n v="64"/>
    <m/>
    <m/>
    <m/>
    <n v="418"/>
    <n v="3829.2"/>
    <n v="3829.2"/>
    <n v="3829.2"/>
    <n v="3829.2"/>
    <n v="3829.2"/>
    <n v="3829.2"/>
    <n v="3829.2"/>
    <n v="3829.2"/>
    <n v="3829.2"/>
    <n v="3829.2"/>
    <n v="3829.2"/>
    <n v="4404.8"/>
    <n v="4404.8"/>
    <n v="4404.8"/>
    <n v="4404.8"/>
    <n v="4404.8"/>
    <n v="4404.8"/>
    <n v="4404.8"/>
    <n v="4404.8"/>
    <n v="4404.8"/>
    <n v="4404.8"/>
    <n v="44048.000000000007"/>
    <n v="8234"/>
    <n v="8234"/>
    <n v="8234"/>
    <n v="8234"/>
    <n v="8234"/>
    <n v="8234"/>
    <n v="8234"/>
    <n v="8234"/>
    <n v="8234"/>
    <n v="8234"/>
    <n v="82340"/>
  </r>
  <r>
    <n v="33093709"/>
    <x v="5"/>
    <x v="42"/>
    <s v="CIEP 331 LYSIA BERNARDES"/>
    <e v="#N/A"/>
    <s v="02.526.693/0001-86"/>
    <s v="1507 - 0000043001"/>
    <n v="7"/>
    <m/>
    <m/>
    <m/>
    <m/>
    <m/>
    <m/>
    <m/>
    <m/>
    <m/>
    <m/>
    <m/>
    <m/>
    <m/>
    <n v="635"/>
    <m/>
    <n v="14"/>
    <n v="121"/>
    <m/>
    <m/>
    <m/>
    <n v="770"/>
    <n v="422.8"/>
    <n v="422.8"/>
    <n v="422.8"/>
    <n v="422.8"/>
    <n v="422.8"/>
    <n v="422.8"/>
    <n v="422.8"/>
    <n v="422.8"/>
    <n v="422.8"/>
    <n v="422.8"/>
    <n v="422.8"/>
    <n v="12107.2"/>
    <n v="12107.2"/>
    <n v="12107.2"/>
    <n v="12107.2"/>
    <n v="12107.2"/>
    <n v="12107.2"/>
    <n v="12107.2"/>
    <n v="12107.2"/>
    <n v="12107.2"/>
    <n v="12107.2"/>
    <n v="121071.99999999999"/>
    <n v="12530"/>
    <n v="12530"/>
    <n v="12530"/>
    <n v="12530"/>
    <n v="12530"/>
    <n v="12530"/>
    <n v="12530"/>
    <n v="12530"/>
    <n v="12530"/>
    <n v="12530"/>
    <n v="125300"/>
  </r>
  <r>
    <n v="33093890"/>
    <x v="0"/>
    <x v="2"/>
    <s v="CIEP 263 LINA BO BARDI"/>
    <e v="#N/A"/>
    <s v="01.468.599/0001-55"/>
    <s v="0587 - 0000767000"/>
    <n v="11"/>
    <m/>
    <m/>
    <m/>
    <m/>
    <m/>
    <m/>
    <m/>
    <m/>
    <m/>
    <m/>
    <m/>
    <m/>
    <m/>
    <n v="582"/>
    <m/>
    <n v="103"/>
    <m/>
    <m/>
    <m/>
    <m/>
    <n v="685"/>
    <n v="664.4"/>
    <n v="664.4"/>
    <n v="664.4"/>
    <n v="664.4"/>
    <n v="664.4"/>
    <n v="664.4"/>
    <n v="664.4"/>
    <n v="664.4"/>
    <n v="664.4"/>
    <n v="664.4"/>
    <n v="664.4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3.99999999997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8"/>
  </r>
  <r>
    <n v="33093938"/>
    <x v="1"/>
    <x v="12"/>
    <s v="CIEP 461 CLOVIS TAVARES"/>
    <e v="#N/A"/>
    <s v="00.785.442/0001-90"/>
    <s v="1857 - 0000034550"/>
    <n v="6"/>
    <m/>
    <m/>
    <m/>
    <m/>
    <n v="66"/>
    <m/>
    <m/>
    <m/>
    <m/>
    <m/>
    <m/>
    <m/>
    <m/>
    <n v="174"/>
    <m/>
    <m/>
    <m/>
    <m/>
    <m/>
    <m/>
    <n v="240"/>
    <n v="1365.6"/>
    <n v="1365.6"/>
    <n v="1365.6"/>
    <n v="1365.6"/>
    <n v="1365.6"/>
    <n v="1365.6"/>
    <n v="1365.6"/>
    <n v="1365.6"/>
    <n v="1365.6"/>
    <n v="1365.6"/>
    <n v="1365.6"/>
    <n v="2644.8"/>
    <n v="2644.8"/>
    <n v="2644.8"/>
    <n v="2644.8"/>
    <n v="2644.8"/>
    <n v="2644.8"/>
    <n v="2644.8"/>
    <n v="2644.8"/>
    <n v="2644.8"/>
    <n v="2644.8"/>
    <n v="26447.999999999996"/>
    <n v="4010.4"/>
    <n v="4010.4"/>
    <n v="4010.4"/>
    <n v="4010.4"/>
    <n v="4010.4"/>
    <n v="4010.4"/>
    <n v="4010.4"/>
    <n v="4010.4"/>
    <n v="4010.4"/>
    <n v="4010.4"/>
    <n v="40104.000000000007"/>
  </r>
  <r>
    <n v="33093946"/>
    <x v="1"/>
    <x v="12"/>
    <s v="CIEP 466 NINA ARUEIRA"/>
    <e v="#N/A"/>
    <s v="02.351.381/0001-89"/>
    <s v="6642 - 0000001546"/>
    <n v="5"/>
    <m/>
    <m/>
    <m/>
    <m/>
    <n v="121"/>
    <m/>
    <n v="33"/>
    <m/>
    <m/>
    <m/>
    <m/>
    <m/>
    <m/>
    <n v="39"/>
    <m/>
    <n v="28"/>
    <n v="39"/>
    <m/>
    <m/>
    <m/>
    <n v="260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6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8.000000000022"/>
  </r>
  <r>
    <n v="33093989"/>
    <x v="4"/>
    <x v="35"/>
    <s v="CIEP 274 MARIA AMELIA DAFLON FERRO"/>
    <e v="#N/A"/>
    <s v="00.657.780/0001-47"/>
    <s v="1888 - 0000400874"/>
    <n v="6"/>
    <m/>
    <m/>
    <m/>
    <m/>
    <n v="133"/>
    <m/>
    <m/>
    <m/>
    <m/>
    <m/>
    <m/>
    <m/>
    <m/>
    <n v="95"/>
    <m/>
    <m/>
    <m/>
    <m/>
    <m/>
    <m/>
    <n v="228"/>
    <n v="2384"/>
    <n v="2384"/>
    <n v="2384"/>
    <n v="2384"/>
    <n v="2384"/>
    <n v="2384"/>
    <n v="2384"/>
    <n v="2384"/>
    <n v="2384"/>
    <n v="2384"/>
    <n v="2384"/>
    <n v="1444"/>
    <n v="1444"/>
    <n v="1444"/>
    <n v="1444"/>
    <n v="1444"/>
    <n v="1444"/>
    <n v="1444"/>
    <n v="1444"/>
    <n v="1444"/>
    <n v="1444"/>
    <n v="14440"/>
    <n v="3828"/>
    <n v="3828"/>
    <n v="3828"/>
    <n v="3828"/>
    <n v="3828"/>
    <n v="3828"/>
    <n v="3828"/>
    <n v="3828"/>
    <n v="3828"/>
    <n v="3828"/>
    <n v="38280"/>
  </r>
  <r>
    <n v="33094063"/>
    <x v="0"/>
    <x v="10"/>
    <s v="CIEP 267 MARIA APARECIDA LIMA SOUTO TOSTES"/>
    <e v="#N/A"/>
    <s v="00.793.121/0001-38"/>
    <s v="6789 - 0000002003"/>
    <n v="33"/>
    <m/>
    <m/>
    <m/>
    <m/>
    <n v="69"/>
    <m/>
    <n v="14"/>
    <m/>
    <m/>
    <m/>
    <m/>
    <m/>
    <m/>
    <n v="36"/>
    <m/>
    <n v="50"/>
    <m/>
    <m/>
    <m/>
    <m/>
    <n v="169"/>
    <n v="3658"/>
    <n v="3658"/>
    <n v="3658"/>
    <n v="3658"/>
    <n v="3658"/>
    <n v="3658"/>
    <n v="3658"/>
    <n v="3658"/>
    <n v="3658"/>
    <n v="3658"/>
    <n v="3658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2.000000000004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2"/>
  </r>
  <r>
    <n v="33094098"/>
    <x v="3"/>
    <x v="63"/>
    <s v="CIEP 494 ALEXANDRE CARVALHO"/>
    <s v="CRIADA EM 2022"/>
    <s v="-"/>
    <s v="-"/>
    <n v="1"/>
    <m/>
    <m/>
    <m/>
    <m/>
    <m/>
    <m/>
    <m/>
    <m/>
    <m/>
    <m/>
    <m/>
    <m/>
    <m/>
    <m/>
    <m/>
    <n v="141"/>
    <m/>
    <m/>
    <m/>
    <m/>
    <n v="141"/>
    <n v="60.4"/>
    <n v="60.4"/>
    <n v="60.4"/>
    <n v="60.4"/>
    <n v="60.4"/>
    <n v="60.4"/>
    <n v="60.4"/>
    <n v="60.4"/>
    <n v="60.4"/>
    <n v="60.4"/>
    <n v="60.4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0.000000000007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4.000000000007"/>
  </r>
  <r>
    <n v="33094128"/>
    <x v="1"/>
    <x v="12"/>
    <s v="CIEP 270 PREFEITO JOSE ALVES DE AZEVEDO"/>
    <e v="#N/A"/>
    <s v="00.785.446/0001-79"/>
    <s v="2850 - 0000267198"/>
    <n v="5"/>
    <m/>
    <m/>
    <m/>
    <m/>
    <n v="137"/>
    <m/>
    <m/>
    <m/>
    <m/>
    <m/>
    <m/>
    <m/>
    <m/>
    <n v="10"/>
    <m/>
    <n v="33"/>
    <n v="27"/>
    <m/>
    <m/>
    <m/>
    <n v="207"/>
    <n v="2384.4"/>
    <n v="2384.4"/>
    <n v="2384.4"/>
    <n v="2384.4"/>
    <n v="2384.4"/>
    <n v="2384.4"/>
    <n v="2384.4"/>
    <n v="2384.4"/>
    <n v="2384.4"/>
    <n v="2384.4"/>
    <n v="2384.4"/>
    <n v="2014.4"/>
    <n v="2014.4"/>
    <n v="2014.4"/>
    <n v="2014.4"/>
    <n v="2014.4"/>
    <n v="2014.4"/>
    <n v="2014.4"/>
    <n v="2014.4"/>
    <n v="2014.4"/>
    <n v="2014.4"/>
    <n v="20144"/>
    <n v="4398.8"/>
    <n v="4398.8"/>
    <n v="4398.8"/>
    <n v="4398.8"/>
    <n v="4398.8"/>
    <n v="4398.8"/>
    <n v="4398.8"/>
    <n v="4398.8"/>
    <n v="4398.8"/>
    <n v="4398.8"/>
    <n v="43988.000000000007"/>
  </r>
  <r>
    <n v="33094144"/>
    <x v="8"/>
    <x v="75"/>
    <s v="CIEP 388 LASAR SEGALL"/>
    <e v="#N/A"/>
    <s v="00.937.293/0001-38"/>
    <s v="1207 - 0000029610"/>
    <n v="17"/>
    <m/>
    <m/>
    <m/>
    <m/>
    <n v="245"/>
    <m/>
    <m/>
    <m/>
    <m/>
    <m/>
    <m/>
    <m/>
    <m/>
    <n v="306"/>
    <m/>
    <n v="25"/>
    <m/>
    <m/>
    <m/>
    <m/>
    <n v="576"/>
    <n v="4750.8"/>
    <n v="4750.8"/>
    <n v="4750.8"/>
    <n v="4750.8"/>
    <n v="4750.8"/>
    <n v="4750.8"/>
    <n v="4750.8"/>
    <n v="4750.8"/>
    <n v="4750.8"/>
    <n v="4750.8"/>
    <n v="4750.8"/>
    <n v="5751.2"/>
    <n v="5751.2"/>
    <n v="5751.2"/>
    <n v="5751.2"/>
    <n v="5751.2"/>
    <n v="5751.2"/>
    <n v="5751.2"/>
    <n v="5751.2"/>
    <n v="5751.2"/>
    <n v="5751.2"/>
    <n v="57511.999999999985"/>
    <n v="10502"/>
    <n v="10502"/>
    <n v="10502"/>
    <n v="10502"/>
    <n v="10502"/>
    <n v="10502"/>
    <n v="10502"/>
    <n v="10502"/>
    <n v="10502"/>
    <n v="10502"/>
    <n v="105020"/>
  </r>
  <r>
    <n v="33094330"/>
    <x v="4"/>
    <x v="37"/>
    <s v="CE INDAIACU"/>
    <e v="#N/A"/>
    <s v="01.935.652/0001-80"/>
    <s v="6764 - 0000002976"/>
    <n v="4"/>
    <m/>
    <m/>
    <m/>
    <m/>
    <m/>
    <m/>
    <m/>
    <m/>
    <m/>
    <m/>
    <m/>
    <m/>
    <m/>
    <n v="113"/>
    <m/>
    <m/>
    <m/>
    <m/>
    <m/>
    <m/>
    <n v="113"/>
    <n v="241.6"/>
    <n v="241.6"/>
    <n v="241.6"/>
    <n v="241.6"/>
    <n v="241.6"/>
    <n v="241.6"/>
    <n v="241.6"/>
    <n v="241.6"/>
    <n v="241.6"/>
    <n v="241.6"/>
    <n v="241.6"/>
    <n v="1717.6"/>
    <n v="1717.6"/>
    <n v="1717.6"/>
    <n v="1717.6"/>
    <n v="1717.6"/>
    <n v="1717.6"/>
    <n v="1717.6"/>
    <n v="1717.6"/>
    <n v="1717.6"/>
    <n v="1717.6"/>
    <n v="17176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2.000000000004"/>
  </r>
  <r>
    <n v="33094420"/>
    <x v="3"/>
    <x v="56"/>
    <s v="CIEP 286 MURILO PORTUGAL"/>
    <e v="#N/A"/>
    <s v="00.751.985/0001-97"/>
    <s v="0555 - 0000408093"/>
    <n v="13"/>
    <m/>
    <m/>
    <m/>
    <m/>
    <n v="158"/>
    <m/>
    <m/>
    <n v="65"/>
    <m/>
    <m/>
    <m/>
    <m/>
    <m/>
    <n v="128"/>
    <m/>
    <n v="39"/>
    <n v="83"/>
    <m/>
    <m/>
    <m/>
    <n v="473"/>
    <n v="4174.8"/>
    <n v="4174.8"/>
    <n v="4174.8"/>
    <n v="4174.8"/>
    <n v="4174.8"/>
    <n v="4174.8"/>
    <n v="4174.8"/>
    <n v="4174.8"/>
    <n v="4174.8"/>
    <n v="4174.8"/>
    <n v="4174.8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2"/>
    <n v="9098"/>
    <n v="9098"/>
    <n v="9098"/>
    <n v="9098"/>
    <n v="9098"/>
    <n v="9098"/>
    <n v="9098"/>
    <n v="9098"/>
    <n v="9098"/>
    <n v="9098"/>
    <n v="90980"/>
  </r>
  <r>
    <n v="33095078"/>
    <x v="12"/>
    <x v="90"/>
    <s v="CE BERNARDO DE VASCONCELOS"/>
    <e v="#N/A"/>
    <s v="01.688.114/0001-39"/>
    <s v="0663 - 0001292153"/>
    <n v="5"/>
    <m/>
    <m/>
    <m/>
    <m/>
    <m/>
    <m/>
    <m/>
    <m/>
    <m/>
    <m/>
    <m/>
    <m/>
    <m/>
    <n v="298"/>
    <m/>
    <m/>
    <m/>
    <m/>
    <m/>
    <m/>
    <n v="298"/>
    <n v="302"/>
    <n v="302"/>
    <n v="302"/>
    <n v="302"/>
    <n v="302"/>
    <n v="302"/>
    <n v="302"/>
    <n v="302"/>
    <n v="302"/>
    <n v="302"/>
    <n v="302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5.999999999993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5.999999999993"/>
  </r>
  <r>
    <n v="33095140"/>
    <x v="1"/>
    <x v="16"/>
    <s v="CIEP 470 CELSO MARTINS CORDEIRO"/>
    <e v="#N/A"/>
    <s v="01.117.402/0001-33"/>
    <s v="0960 - 0000098256"/>
    <n v="5"/>
    <m/>
    <m/>
    <m/>
    <m/>
    <m/>
    <m/>
    <m/>
    <m/>
    <m/>
    <m/>
    <m/>
    <m/>
    <m/>
    <n v="86"/>
    <m/>
    <n v="36"/>
    <m/>
    <m/>
    <m/>
    <m/>
    <n v="122"/>
    <n v="302"/>
    <n v="302"/>
    <n v="302"/>
    <n v="302"/>
    <n v="302"/>
    <n v="302"/>
    <n v="302"/>
    <n v="302"/>
    <n v="302"/>
    <n v="302"/>
    <n v="302"/>
    <n v="2891.2"/>
    <n v="2891.2"/>
    <n v="2891.2"/>
    <n v="2891.2"/>
    <n v="2891.2"/>
    <n v="2891.2"/>
    <n v="2891.2"/>
    <n v="2891.2"/>
    <n v="2891.2"/>
    <n v="2891.2"/>
    <n v="28912.000000000004"/>
    <n v="3193.2"/>
    <n v="3193.2"/>
    <n v="3193.2"/>
    <n v="3193.2"/>
    <n v="3193.2"/>
    <n v="3193.2"/>
    <n v="3193.2"/>
    <n v="3193.2"/>
    <n v="3193.2"/>
    <n v="3193.2"/>
    <n v="31932.000000000004"/>
  </r>
  <r>
    <n v="33095647"/>
    <x v="0"/>
    <x v="6"/>
    <s v="CIEP 419 BENIGNO BAIRRAL"/>
    <e v="#N/A"/>
    <s v="01.067.845/0001-67"/>
    <s v="6753 - 0000000760"/>
    <n v="7"/>
    <m/>
    <m/>
    <m/>
    <m/>
    <n v="65"/>
    <m/>
    <n v="15"/>
    <m/>
    <m/>
    <m/>
    <m/>
    <m/>
    <m/>
    <n v="55"/>
    <m/>
    <n v="77"/>
    <m/>
    <m/>
    <m/>
    <m/>
    <n v="212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4224"/>
    <n v="4224"/>
    <n v="4224"/>
    <n v="4224"/>
    <n v="4224"/>
    <n v="4224"/>
    <n v="4224"/>
    <n v="4224"/>
    <n v="4224"/>
    <n v="4224"/>
    <n v="42240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8"/>
  </r>
  <r>
    <n v="33096694"/>
    <x v="10"/>
    <x v="78"/>
    <s v="CIEP 476 ELIAS LAZARONI"/>
    <e v="#N/A"/>
    <s v="02.044.514/0001-74"/>
    <s v="1284 - 0000056006"/>
    <n v="18"/>
    <m/>
    <m/>
    <m/>
    <m/>
    <n v="544"/>
    <m/>
    <m/>
    <m/>
    <m/>
    <m/>
    <m/>
    <m/>
    <m/>
    <n v="871"/>
    <m/>
    <m/>
    <m/>
    <m/>
    <m/>
    <m/>
    <n v="1415"/>
    <n v="9356"/>
    <n v="9356"/>
    <n v="9356"/>
    <n v="9356"/>
    <n v="9356"/>
    <n v="9356"/>
    <n v="9356"/>
    <n v="9356"/>
    <n v="9356"/>
    <n v="9356"/>
    <n v="9356"/>
    <n v="13239.2"/>
    <n v="13239.2"/>
    <n v="13239.2"/>
    <n v="13239.2"/>
    <n v="13239.2"/>
    <n v="13239.2"/>
    <n v="13239.2"/>
    <n v="13239.2"/>
    <n v="13239.2"/>
    <n v="13239.2"/>
    <n v="132392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2.00000000006"/>
  </r>
  <r>
    <n v="33096740"/>
    <x v="9"/>
    <x v="89"/>
    <s v="CIEP 341 SEBASTIAO PEREIRA PORTES"/>
    <e v="#N/A"/>
    <s v="00.848.182/0001-55"/>
    <s v="2089 - 0000397539"/>
    <n v="14"/>
    <m/>
    <m/>
    <m/>
    <m/>
    <m/>
    <m/>
    <m/>
    <m/>
    <m/>
    <m/>
    <m/>
    <m/>
    <m/>
    <m/>
    <m/>
    <n v="212"/>
    <m/>
    <m/>
    <m/>
    <m/>
    <n v="212"/>
    <n v="845.6"/>
    <n v="845.6"/>
    <n v="845.6"/>
    <n v="845.6"/>
    <n v="845.6"/>
    <n v="845.6"/>
    <n v="845.6"/>
    <n v="845.6"/>
    <n v="845.6"/>
    <n v="845.6"/>
    <n v="845.6"/>
    <n v="9328"/>
    <n v="9328"/>
    <n v="9328"/>
    <n v="9328"/>
    <n v="9328"/>
    <n v="9328"/>
    <n v="9328"/>
    <n v="9328"/>
    <n v="9328"/>
    <n v="9328"/>
    <n v="93280"/>
    <n v="10173.6"/>
    <n v="10173.6"/>
    <n v="10173.6"/>
    <n v="10173.6"/>
    <n v="10173.6"/>
    <n v="10173.6"/>
    <n v="10173.6"/>
    <n v="10173.6"/>
    <n v="10173.6"/>
    <n v="10173.6"/>
    <n v="101736.00000000001"/>
  </r>
  <r>
    <n v="33096759"/>
    <x v="12"/>
    <x v="90"/>
    <s v="CIEP 173 RAINHA NZINGA DE ANGOLA"/>
    <e v="#N/A"/>
    <s v="04.656.979/0001-01"/>
    <s v="6731 - 0000003107"/>
    <n v="12"/>
    <m/>
    <m/>
    <m/>
    <m/>
    <m/>
    <m/>
    <m/>
    <m/>
    <m/>
    <m/>
    <m/>
    <m/>
    <m/>
    <n v="479"/>
    <m/>
    <n v="150"/>
    <m/>
    <m/>
    <m/>
    <m/>
    <n v="62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3880.8"/>
    <n v="13880.8"/>
    <n v="13880.8"/>
    <n v="13880.8"/>
    <n v="13880.8"/>
    <n v="13880.8"/>
    <n v="13880.8"/>
    <n v="13880.8"/>
    <n v="13880.8"/>
    <n v="13880.8"/>
    <n v="138808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6.00000000003"/>
  </r>
  <r>
    <n v="33096805"/>
    <x v="5"/>
    <x v="87"/>
    <s v="CIEP 449 GOVERNADOR LEONEL DE MOURA BRIZOLA BRASIL FRANCA"/>
    <e v="#N/A"/>
    <s v="01.286.878/0001-06"/>
    <s v="6566 - 0000005150"/>
    <n v="2"/>
    <m/>
    <m/>
    <m/>
    <m/>
    <m/>
    <m/>
    <m/>
    <m/>
    <m/>
    <m/>
    <m/>
    <m/>
    <m/>
    <m/>
    <m/>
    <n v="271"/>
    <m/>
    <m/>
    <m/>
    <m/>
    <n v="271"/>
    <n v="120.8"/>
    <n v="120.8"/>
    <n v="120.8"/>
    <n v="120.8"/>
    <n v="120.8"/>
    <n v="120.8"/>
    <n v="120.8"/>
    <n v="120.8"/>
    <n v="120.8"/>
    <n v="120.8"/>
    <n v="120.8"/>
    <n v="11924"/>
    <n v="11924"/>
    <n v="11924"/>
    <n v="11924"/>
    <n v="11924"/>
    <n v="11924"/>
    <n v="11924"/>
    <n v="11924"/>
    <n v="11924"/>
    <n v="11924"/>
    <n v="119240"/>
    <n v="12044.8"/>
    <n v="12044.8"/>
    <n v="12044.8"/>
    <n v="12044.8"/>
    <n v="12044.8"/>
    <n v="12044.8"/>
    <n v="12044.8"/>
    <n v="12044.8"/>
    <n v="12044.8"/>
    <n v="12044.8"/>
    <n v="120448.00000000001"/>
  </r>
  <r>
    <n v="33096830"/>
    <x v="6"/>
    <x v="47"/>
    <s v="CIEP 486 PROFESSOR LUIZ VALLEJO"/>
    <e v="#N/A"/>
    <s v="00.779.122/0001-28"/>
    <s v="2287 - 21725"/>
    <n v="4"/>
    <m/>
    <m/>
    <m/>
    <m/>
    <m/>
    <m/>
    <m/>
    <n v="39"/>
    <m/>
    <m/>
    <m/>
    <m/>
    <m/>
    <n v="25"/>
    <m/>
    <n v="16"/>
    <n v="80"/>
    <m/>
    <m/>
    <m/>
    <n v="160"/>
    <n v="834.4"/>
    <n v="834.4"/>
    <n v="834.4"/>
    <n v="834.4"/>
    <n v="834.4"/>
    <n v="834.4"/>
    <n v="834.4"/>
    <n v="834.4"/>
    <n v="834.4"/>
    <n v="834.4"/>
    <n v="834.4"/>
    <n v="2300"/>
    <n v="2300"/>
    <n v="2300"/>
    <n v="2300"/>
    <n v="2300"/>
    <n v="2300"/>
    <n v="2300"/>
    <n v="2300"/>
    <n v="2300"/>
    <n v="2300"/>
    <n v="23000"/>
    <n v="3134.4"/>
    <n v="3134.4"/>
    <n v="3134.4"/>
    <n v="3134.4"/>
    <n v="3134.4"/>
    <n v="3134.4"/>
    <n v="3134.4"/>
    <n v="3134.4"/>
    <n v="3134.4"/>
    <n v="3134.4"/>
    <n v="31344.000000000007"/>
  </r>
  <r>
    <n v="33096856"/>
    <x v="6"/>
    <x v="47"/>
    <s v="CIEP 493 PROFESSORA ANTONIETA SALINAS DE CASTRO"/>
    <e v="#N/A"/>
    <s v="00.764.417/0001-20"/>
    <s v="0434 - 0000801410"/>
    <n v="15"/>
    <m/>
    <m/>
    <m/>
    <m/>
    <m/>
    <m/>
    <m/>
    <m/>
    <m/>
    <m/>
    <m/>
    <m/>
    <m/>
    <n v="279"/>
    <m/>
    <n v="185"/>
    <n v="107"/>
    <m/>
    <m/>
    <m/>
    <n v="571"/>
    <n v="906"/>
    <n v="906"/>
    <n v="906"/>
    <n v="906"/>
    <n v="906"/>
    <n v="906"/>
    <n v="906"/>
    <n v="906"/>
    <n v="906"/>
    <n v="906"/>
    <n v="906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2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2.00000000003"/>
  </r>
  <r>
    <n v="33096864"/>
    <x v="6"/>
    <x v="47"/>
    <s v="CIEP 485 PROFESSOR JOAO BATISTA DE BARROS"/>
    <e v="#N/A"/>
    <s v="00.776.384/0001-39"/>
    <s v="2287 - 0000022195"/>
    <n v="4"/>
    <m/>
    <m/>
    <m/>
    <m/>
    <m/>
    <m/>
    <m/>
    <m/>
    <m/>
    <m/>
    <m/>
    <m/>
    <m/>
    <m/>
    <m/>
    <n v="19"/>
    <n v="125"/>
    <m/>
    <m/>
    <m/>
    <n v="144"/>
    <n v="241.6"/>
    <n v="241.6"/>
    <n v="241.6"/>
    <n v="241.6"/>
    <n v="241.6"/>
    <n v="241.6"/>
    <n v="241.6"/>
    <n v="241.6"/>
    <n v="241.6"/>
    <n v="241.6"/>
    <n v="241.6"/>
    <n v="2736"/>
    <n v="2736"/>
    <n v="2736"/>
    <n v="2736"/>
    <n v="2736"/>
    <n v="2736"/>
    <n v="2736"/>
    <n v="2736"/>
    <n v="2736"/>
    <n v="2736"/>
    <n v="27360"/>
    <n v="2977.6"/>
    <n v="2977.6"/>
    <n v="2977.6"/>
    <n v="2977.6"/>
    <n v="2977.6"/>
    <n v="2977.6"/>
    <n v="2977.6"/>
    <n v="2977.6"/>
    <n v="2977.6"/>
    <n v="2977.6"/>
    <n v="29775.999999999993"/>
  </r>
  <r>
    <n v="33096880"/>
    <x v="6"/>
    <x v="47"/>
    <s v="CIEP 292 PROFESSORA JANDIRA REIS DE OLIVEIRA"/>
    <e v="#N/A"/>
    <s v="00.756.257/0001-78"/>
    <s v="2287 - 0000021164"/>
    <n v="15"/>
    <m/>
    <m/>
    <m/>
    <m/>
    <n v="320"/>
    <m/>
    <m/>
    <m/>
    <m/>
    <m/>
    <m/>
    <m/>
    <m/>
    <n v="39"/>
    <m/>
    <n v="99"/>
    <n v="24"/>
    <m/>
    <m/>
    <m/>
    <n v="482"/>
    <n v="5770"/>
    <n v="5770"/>
    <n v="5770"/>
    <n v="5770"/>
    <n v="5770"/>
    <n v="5770"/>
    <n v="5770"/>
    <n v="5770"/>
    <n v="5770"/>
    <n v="5770"/>
    <n v="5770"/>
    <n v="5313.6"/>
    <n v="5313.6"/>
    <n v="5313.6"/>
    <n v="5313.6"/>
    <n v="5313.6"/>
    <n v="5313.6"/>
    <n v="5313.6"/>
    <n v="5313.6"/>
    <n v="5313.6"/>
    <n v="5313.6"/>
    <n v="53135.999999999993"/>
    <n v="11083.6"/>
    <n v="11083.6"/>
    <n v="11083.6"/>
    <n v="11083.6"/>
    <n v="11083.6"/>
    <n v="11083.6"/>
    <n v="11083.6"/>
    <n v="11083.6"/>
    <n v="11083.6"/>
    <n v="11083.6"/>
    <n v="110836.00000000003"/>
  </r>
  <r>
    <n v="33096929"/>
    <x v="5"/>
    <x v="85"/>
    <s v="CIEP 391 PROFESSOR ROBSON MENDONCA LOU"/>
    <e v="#N/A"/>
    <s v="00.924.463/0001-40"/>
    <s v="2143 - 0000191566"/>
    <n v="10"/>
    <m/>
    <m/>
    <m/>
    <m/>
    <m/>
    <m/>
    <m/>
    <m/>
    <m/>
    <m/>
    <m/>
    <m/>
    <m/>
    <n v="318"/>
    <m/>
    <m/>
    <n v="333"/>
    <m/>
    <m/>
    <m/>
    <n v="651"/>
    <n v="604"/>
    <n v="604"/>
    <n v="604"/>
    <n v="604"/>
    <n v="604"/>
    <n v="604"/>
    <n v="604"/>
    <n v="604"/>
    <n v="604"/>
    <n v="604"/>
    <n v="604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1.999999999985"/>
    <n v="10499.2"/>
    <n v="10499.2"/>
    <n v="10499.2"/>
    <n v="10499.2"/>
    <n v="10499.2"/>
    <n v="10499.2"/>
    <n v="10499.2"/>
    <n v="10499.2"/>
    <n v="10499.2"/>
    <n v="10499.2"/>
    <n v="104991.99999999999"/>
  </r>
  <r>
    <n v="33096970"/>
    <x v="11"/>
    <x v="82"/>
    <s v="CIEP 309 ZUZU ANGEL"/>
    <e v="#N/A"/>
    <s v="01.189.459/0001-48"/>
    <s v="1128 - 0000042480"/>
    <n v="15"/>
    <m/>
    <m/>
    <m/>
    <m/>
    <n v="322"/>
    <m/>
    <m/>
    <n v="232"/>
    <m/>
    <m/>
    <m/>
    <m/>
    <m/>
    <n v="241"/>
    <m/>
    <n v="15"/>
    <n v="252"/>
    <m/>
    <m/>
    <m/>
    <n v="1062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8153.6"/>
    <n v="8153.6"/>
    <n v="8153.6"/>
    <n v="8153.6"/>
    <n v="8153.6"/>
    <n v="8153.6"/>
    <n v="8153.6"/>
    <n v="8153.6"/>
    <n v="8153.6"/>
    <n v="8153.6"/>
    <n v="81536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3.99999999997"/>
  </r>
  <r>
    <n v="33096988"/>
    <x v="11"/>
    <x v="82"/>
    <s v="CIEP 412 DOUTOR ZERBINI"/>
    <e v="#N/A"/>
    <s v="01.454.810/0001-80"/>
    <s v="2190 - 0000037109"/>
    <n v="16"/>
    <m/>
    <m/>
    <m/>
    <m/>
    <n v="224"/>
    <m/>
    <n v="56"/>
    <m/>
    <m/>
    <m/>
    <m/>
    <m/>
    <m/>
    <n v="187"/>
    <m/>
    <n v="125"/>
    <m/>
    <m/>
    <m/>
    <m/>
    <n v="592"/>
    <n v="6835.2"/>
    <n v="6835.2"/>
    <n v="6835.2"/>
    <n v="6835.2"/>
    <n v="6835.2"/>
    <n v="6835.2"/>
    <n v="6835.2"/>
    <n v="6835.2"/>
    <n v="6835.2"/>
    <n v="6835.2"/>
    <n v="6835.2"/>
    <n v="8342.4"/>
    <n v="8342.4"/>
    <n v="8342.4"/>
    <n v="8342.4"/>
    <n v="8342.4"/>
    <n v="8342.4"/>
    <n v="8342.4"/>
    <n v="8342.4"/>
    <n v="8342.4"/>
    <n v="8342.4"/>
    <n v="83423.999999999985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6.00000000003"/>
  </r>
  <r>
    <n v="33097003"/>
    <x v="1"/>
    <x v="12"/>
    <s v="CIEP 462 NACAO GOITACA"/>
    <e v="#N/A"/>
    <s v="00.785.448/0001-68"/>
    <s v="0065 - 0002103346"/>
    <n v="10"/>
    <m/>
    <m/>
    <m/>
    <m/>
    <n v="248"/>
    <m/>
    <m/>
    <m/>
    <m/>
    <m/>
    <m/>
    <m/>
    <m/>
    <n v="117"/>
    <m/>
    <m/>
    <m/>
    <m/>
    <m/>
    <m/>
    <n v="36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1778.4"/>
    <n v="1778.4"/>
    <n v="1778.4"/>
    <n v="1778.4"/>
    <n v="1778.4"/>
    <n v="1778.4"/>
    <n v="1778.4"/>
    <n v="1778.4"/>
    <n v="1778.4"/>
    <n v="1778.4"/>
    <n v="17784"/>
    <n v="6152"/>
    <n v="6152"/>
    <n v="6152"/>
    <n v="6152"/>
    <n v="6152"/>
    <n v="6152"/>
    <n v="6152"/>
    <n v="6152"/>
    <n v="6152"/>
    <n v="6152"/>
    <n v="61520"/>
  </r>
  <r>
    <n v="33097020"/>
    <x v="9"/>
    <x v="76"/>
    <s v="CIEP 172 NELSON RODRIGUES"/>
    <e v="#N/A"/>
    <s v="01.278.769/0001-39"/>
    <s v="0876 - 0000098345"/>
    <n v="4"/>
    <m/>
    <m/>
    <m/>
    <m/>
    <n v="286"/>
    <m/>
    <m/>
    <n v="114"/>
    <m/>
    <m/>
    <m/>
    <m/>
    <m/>
    <n v="417"/>
    <m/>
    <n v="28"/>
    <m/>
    <m/>
    <m/>
    <m/>
    <n v="845"/>
    <n v="6321.6"/>
    <n v="6321.6"/>
    <n v="6321.6"/>
    <n v="6321.6"/>
    <n v="6321.6"/>
    <n v="6321.6"/>
    <n v="6321.6"/>
    <n v="6321.6"/>
    <n v="6321.6"/>
    <n v="6321.6"/>
    <n v="6321.6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4"/>
    <n v="13892"/>
    <n v="13892"/>
    <n v="13892"/>
    <n v="13892"/>
    <n v="13892"/>
    <n v="13892"/>
    <n v="13892"/>
    <n v="13892"/>
    <n v="13892"/>
    <n v="13892"/>
    <n v="138920"/>
  </r>
  <r>
    <n v="33097038"/>
    <x v="12"/>
    <x v="90"/>
    <s v="CIEP 326 PROFESSOR CESAR PERNETTA"/>
    <e v="#N/A"/>
    <s v="02.061.907/0001-96"/>
    <s v="1240 - 0000042617"/>
    <n v="8"/>
    <m/>
    <m/>
    <m/>
    <m/>
    <m/>
    <m/>
    <m/>
    <m/>
    <m/>
    <m/>
    <m/>
    <m/>
    <m/>
    <n v="1078"/>
    <m/>
    <m/>
    <n v="305"/>
    <m/>
    <m/>
    <m/>
    <n v="1383"/>
    <n v="483.2"/>
    <n v="483.2"/>
    <n v="483.2"/>
    <n v="483.2"/>
    <n v="483.2"/>
    <n v="483.2"/>
    <n v="483.2"/>
    <n v="483.2"/>
    <n v="483.2"/>
    <n v="483.2"/>
    <n v="483.2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6.00000000003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7.99999999997"/>
  </r>
  <r>
    <n v="33097046"/>
    <x v="11"/>
    <x v="81"/>
    <s v="CIEP 424 PEDRO AMORIM"/>
    <e v="#N/A"/>
    <s v="01.942.702/0001-57"/>
    <s v="1948 - 0000574422"/>
    <n v="13"/>
    <m/>
    <m/>
    <m/>
    <m/>
    <n v="108"/>
    <m/>
    <n v="53"/>
    <m/>
    <m/>
    <m/>
    <m/>
    <m/>
    <m/>
    <n v="68"/>
    <m/>
    <n v="93"/>
    <n v="91"/>
    <m/>
    <m/>
    <m/>
    <n v="413"/>
    <n v="4758.8"/>
    <n v="4758.8"/>
    <n v="4758.8"/>
    <n v="4758.8"/>
    <n v="4758.8"/>
    <n v="4758.8"/>
    <n v="4758.8"/>
    <n v="4758.8"/>
    <n v="4758.8"/>
    <n v="4758.8"/>
    <n v="4758.8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8.00000000002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6.00000000004"/>
  </r>
  <r>
    <n v="33097054"/>
    <x v="11"/>
    <x v="81"/>
    <s v="CIEP 308 PASCOAL CARLOS MAGNO"/>
    <e v="#N/A"/>
    <s v="01.961.084/0001-92"/>
    <s v="1948 - 0000570435"/>
    <n v="16"/>
    <m/>
    <m/>
    <m/>
    <m/>
    <m/>
    <m/>
    <m/>
    <m/>
    <m/>
    <m/>
    <m/>
    <m/>
    <m/>
    <n v="347"/>
    <m/>
    <n v="3"/>
    <n v="145"/>
    <m/>
    <m/>
    <m/>
    <n v="495"/>
    <n v="966.4"/>
    <n v="966.4"/>
    <n v="966.4"/>
    <n v="966.4"/>
    <n v="966.4"/>
    <n v="966.4"/>
    <n v="966.4"/>
    <n v="966.4"/>
    <n v="966.4"/>
    <n v="966.4"/>
    <n v="966.4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4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8.000000000015"/>
  </r>
  <r>
    <n v="33097062"/>
    <x v="9"/>
    <x v="89"/>
    <s v="CIEP 355 ROQUETE PINTO"/>
    <e v="#N/A"/>
    <s v="00.785.838/0001-38"/>
    <s v="1174 - 0000050105"/>
    <n v="56"/>
    <m/>
    <m/>
    <m/>
    <m/>
    <n v="837"/>
    <m/>
    <m/>
    <m/>
    <m/>
    <m/>
    <m/>
    <m/>
    <m/>
    <n v="907"/>
    <m/>
    <m/>
    <n v="186"/>
    <m/>
    <m/>
    <m/>
    <n v="1930"/>
    <n v="16104.8"/>
    <n v="16104.8"/>
    <n v="16104.8"/>
    <n v="16104.8"/>
    <n v="16104.8"/>
    <n v="16104.8"/>
    <n v="16104.8"/>
    <n v="16104.8"/>
    <n v="16104.8"/>
    <n v="16104.8"/>
    <n v="16104.8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6.00000000003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4"/>
  </r>
  <r>
    <n v="33097135"/>
    <x v="7"/>
    <x v="72"/>
    <s v="CIEP 329 JUAN MARTINHO CARRASCO"/>
    <e v="#N/A"/>
    <s v="01.935.150/0001-50"/>
    <s v="1310 - 0000129380"/>
    <n v="10"/>
    <m/>
    <m/>
    <m/>
    <m/>
    <m/>
    <m/>
    <m/>
    <m/>
    <m/>
    <m/>
    <m/>
    <m/>
    <m/>
    <n v="292"/>
    <m/>
    <n v="143"/>
    <m/>
    <m/>
    <m/>
    <m/>
    <n v="435"/>
    <n v="604"/>
    <n v="604"/>
    <n v="604"/>
    <n v="604"/>
    <n v="604"/>
    <n v="604"/>
    <n v="604"/>
    <n v="604"/>
    <n v="604"/>
    <n v="604"/>
    <n v="604"/>
    <n v="10730.4"/>
    <n v="10730.4"/>
    <n v="10730.4"/>
    <n v="10730.4"/>
    <n v="10730.4"/>
    <n v="10730.4"/>
    <n v="10730.4"/>
    <n v="10730.4"/>
    <n v="10730.4"/>
    <n v="10730.4"/>
    <n v="107303.99999999999"/>
    <n v="11334.4"/>
    <n v="11334.4"/>
    <n v="11334.4"/>
    <n v="11334.4"/>
    <n v="11334.4"/>
    <n v="11334.4"/>
    <n v="11334.4"/>
    <n v="11334.4"/>
    <n v="11334.4"/>
    <n v="11334.4"/>
    <n v="113343.99999999997"/>
  </r>
  <r>
    <n v="33097151"/>
    <x v="9"/>
    <x v="89"/>
    <s v="CIEP 396 LUIZ PEIXOTO"/>
    <e v="#N/A"/>
    <s v="01.105.015/0001-87"/>
    <s v="2089 - 0000397270"/>
    <n v="22"/>
    <m/>
    <m/>
    <m/>
    <m/>
    <n v="621"/>
    <m/>
    <m/>
    <m/>
    <m/>
    <m/>
    <m/>
    <m/>
    <m/>
    <n v="347"/>
    <m/>
    <m/>
    <m/>
    <m/>
    <m/>
    <m/>
    <n v="968"/>
    <n v="10768"/>
    <n v="10768"/>
    <n v="10768"/>
    <n v="10768"/>
    <n v="10768"/>
    <n v="10768"/>
    <n v="10768"/>
    <n v="10768"/>
    <n v="10768"/>
    <n v="10768"/>
    <n v="10768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4.000000000007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3.99999999997"/>
  </r>
  <r>
    <n v="33097178"/>
    <x v="11"/>
    <x v="81"/>
    <s v="CIEP 451 ELIZA ANTONIA RAINHO DIAS"/>
    <e v="#N/A"/>
    <s v="01.906.680/0001-70"/>
    <s v="1948 - 0000569909"/>
    <n v="3"/>
    <m/>
    <m/>
    <m/>
    <m/>
    <m/>
    <m/>
    <m/>
    <m/>
    <m/>
    <m/>
    <m/>
    <m/>
    <m/>
    <n v="201"/>
    <m/>
    <m/>
    <n v="177"/>
    <m/>
    <m/>
    <m/>
    <n v="37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8"/>
  </r>
  <r>
    <n v="33097216"/>
    <x v="0"/>
    <x v="4"/>
    <s v="IE ELIANA DUARTE DA SILVA BREIJAO"/>
    <e v="#N/A"/>
    <s v="03.267.312/0001-54"/>
    <s v="0587 - 02701545"/>
    <n v="20"/>
    <m/>
    <m/>
    <m/>
    <m/>
    <n v="147"/>
    <m/>
    <m/>
    <m/>
    <m/>
    <m/>
    <m/>
    <m/>
    <m/>
    <n v="192"/>
    <m/>
    <n v="50"/>
    <m/>
    <m/>
    <m/>
    <m/>
    <n v="389"/>
    <n v="3442.4"/>
    <n v="3442.4"/>
    <n v="3442.4"/>
    <n v="3442.4"/>
    <n v="3442.4"/>
    <n v="3442.4"/>
    <n v="3442.4"/>
    <n v="3442.4"/>
    <n v="3442.4"/>
    <n v="3442.4"/>
    <n v="3442.4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4.000000000007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8.000000000015"/>
  </r>
  <r>
    <n v="33097224"/>
    <x v="3"/>
    <x v="66"/>
    <s v="IE THIAGO COSTA"/>
    <e v="#N/A"/>
    <s v="42.428.222/0001-50"/>
    <s v="1632 - 193542"/>
    <n v="23"/>
    <m/>
    <m/>
    <m/>
    <m/>
    <n v="481"/>
    <m/>
    <m/>
    <m/>
    <m/>
    <m/>
    <m/>
    <m/>
    <m/>
    <m/>
    <m/>
    <m/>
    <m/>
    <m/>
    <m/>
    <m/>
    <n v="481"/>
    <n v="8700.4"/>
    <n v="8700.4"/>
    <n v="8700.4"/>
    <n v="8700.4"/>
    <n v="8700.4"/>
    <n v="8700.4"/>
    <n v="8700.4"/>
    <n v="8700.4"/>
    <n v="8700.4"/>
    <n v="8700.4"/>
    <n v="8700.4"/>
    <n v="0"/>
    <n v="0"/>
    <n v="0"/>
    <n v="0"/>
    <n v="0"/>
    <n v="0"/>
    <n v="0"/>
    <n v="0"/>
    <n v="0"/>
    <n v="0"/>
    <n v="0"/>
    <n v="8700.4"/>
    <n v="8700.4"/>
    <n v="8700.4"/>
    <n v="8700.4"/>
    <n v="8700.4"/>
    <n v="8700.4"/>
    <n v="8700.4"/>
    <n v="8700.4"/>
    <n v="8700.4"/>
    <n v="8700.4"/>
    <n v="87003.999999999985"/>
  </r>
  <r>
    <n v="33097275"/>
    <x v="9"/>
    <x v="76"/>
    <s v="CIEP 333 CACILDA BECKER"/>
    <e v="#N/A"/>
    <s v="00.783.099/0001-45"/>
    <s v="0933 - 0000045713"/>
    <n v="14"/>
    <m/>
    <m/>
    <m/>
    <m/>
    <n v="278"/>
    <m/>
    <n v="64"/>
    <m/>
    <m/>
    <m/>
    <m/>
    <m/>
    <m/>
    <n v="253"/>
    <m/>
    <n v="47"/>
    <n v="160"/>
    <m/>
    <m/>
    <m/>
    <n v="802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6"/>
    <n v="16232.8"/>
    <n v="16232.8"/>
    <n v="16232.8"/>
    <n v="16232.8"/>
    <n v="16232.8"/>
    <n v="16232.8"/>
    <n v="16232.8"/>
    <n v="16232.8"/>
    <n v="16232.8"/>
    <n v="16232.8"/>
    <n v="162328"/>
  </r>
  <r>
    <n v="33097283"/>
    <x v="13"/>
    <x v="90"/>
    <s v="CIEP 321 DOUTOR ULISSES GUIMARAES"/>
    <e v="#N/A"/>
    <s v="01.114.515/0001-85"/>
    <s v="6875 - 0000004510"/>
    <n v="32"/>
    <m/>
    <m/>
    <m/>
    <m/>
    <m/>
    <m/>
    <m/>
    <m/>
    <m/>
    <m/>
    <m/>
    <m/>
    <m/>
    <n v="2616"/>
    <m/>
    <m/>
    <m/>
    <m/>
    <m/>
    <m/>
    <n v="2616"/>
    <n v="1932.8"/>
    <n v="1932.8"/>
    <n v="1932.8"/>
    <n v="1932.8"/>
    <n v="1932.8"/>
    <n v="1932.8"/>
    <n v="1932.8"/>
    <n v="1932.8"/>
    <n v="1932.8"/>
    <n v="1932.8"/>
    <n v="1932.8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2.00000000006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0.00000000006"/>
  </r>
  <r>
    <n v="33097437"/>
    <x v="1"/>
    <x v="38"/>
    <s v="CIEP 257 JOAQUIM DO REGO BARROS"/>
    <e v="#N/A"/>
    <s v="01.907.464/0001-49"/>
    <s v="0883 - 0000287040"/>
    <n v="27"/>
    <m/>
    <m/>
    <m/>
    <m/>
    <m/>
    <m/>
    <m/>
    <m/>
    <m/>
    <m/>
    <m/>
    <m/>
    <m/>
    <n v="1549"/>
    <m/>
    <m/>
    <m/>
    <m/>
    <m/>
    <m/>
    <n v="1549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7.99999999994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6.00000000003"/>
  </r>
  <r>
    <n v="33097607"/>
    <x v="9"/>
    <x v="89"/>
    <s v="CIEP 344 ADONIRAN BARBOSA"/>
    <e v="#N/A"/>
    <s v="00.806.005/0001-06"/>
    <s v="2089 - 0000397318"/>
    <n v="10"/>
    <m/>
    <m/>
    <m/>
    <m/>
    <n v="205"/>
    <m/>
    <m/>
    <m/>
    <m/>
    <m/>
    <m/>
    <m/>
    <m/>
    <n v="102"/>
    <m/>
    <n v="56"/>
    <m/>
    <m/>
    <m/>
    <m/>
    <n v="363"/>
    <n v="3720"/>
    <n v="3720"/>
    <n v="3720"/>
    <n v="3720"/>
    <n v="3720"/>
    <n v="3720"/>
    <n v="3720"/>
    <n v="3720"/>
    <n v="3720"/>
    <n v="3720"/>
    <n v="3720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4.000000000007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4"/>
  </r>
  <r>
    <n v="33097798"/>
    <x v="6"/>
    <x v="52"/>
    <s v="CIEP 347 DOUTOR JORGE MIGUEL JAYME"/>
    <e v="#N/A"/>
    <s v="00.781.008/0001-32"/>
    <s v="0539 - 0000883220"/>
    <n v="31"/>
    <m/>
    <m/>
    <m/>
    <m/>
    <n v="322"/>
    <m/>
    <m/>
    <m/>
    <m/>
    <m/>
    <m/>
    <m/>
    <m/>
    <n v="222"/>
    <m/>
    <m/>
    <n v="42"/>
    <m/>
    <m/>
    <m/>
    <n v="586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8"/>
    <n v="10779.6"/>
    <n v="10779.6"/>
    <n v="10779.6"/>
    <n v="10779.6"/>
    <n v="10779.6"/>
    <n v="10779.6"/>
    <n v="10779.6"/>
    <n v="10779.6"/>
    <n v="10779.6"/>
    <n v="10779.6"/>
    <n v="107796.00000000001"/>
  </r>
  <r>
    <n v="33097810"/>
    <x v="10"/>
    <x v="78"/>
    <s v="CIEP 348 EUGENIA MOREYRA"/>
    <e v="#N/A"/>
    <s v="00.951.302/0001-45"/>
    <s v="2620 - 0000014303"/>
    <n v="16"/>
    <m/>
    <m/>
    <m/>
    <m/>
    <n v="425"/>
    <m/>
    <m/>
    <m/>
    <m/>
    <m/>
    <m/>
    <m/>
    <m/>
    <n v="289"/>
    <m/>
    <n v="54"/>
    <m/>
    <m/>
    <m/>
    <m/>
    <n v="768"/>
    <n v="7426.4"/>
    <n v="7426.4"/>
    <n v="7426.4"/>
    <n v="7426.4"/>
    <n v="7426.4"/>
    <n v="7426.4"/>
    <n v="7426.4"/>
    <n v="7426.4"/>
    <n v="7426.4"/>
    <n v="7426.4"/>
    <n v="7426.4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8.000000000015"/>
    <n v="14195.2"/>
    <n v="14195.2"/>
    <n v="14195.2"/>
    <n v="14195.2"/>
    <n v="14195.2"/>
    <n v="14195.2"/>
    <n v="14195.2"/>
    <n v="14195.2"/>
    <n v="14195.2"/>
    <n v="14195.2"/>
    <n v="141952"/>
  </r>
  <r>
    <n v="33097895"/>
    <x v="10"/>
    <x v="78"/>
    <s v="CIEP 404 CLARICE LISPECTOR"/>
    <e v="#N/A"/>
    <s v="00.874.935/0001-05"/>
    <s v="2814 - 0000407410"/>
    <n v="18"/>
    <m/>
    <m/>
    <m/>
    <m/>
    <n v="291"/>
    <m/>
    <m/>
    <m/>
    <m/>
    <m/>
    <m/>
    <m/>
    <m/>
    <n v="369"/>
    <m/>
    <n v="24"/>
    <m/>
    <m/>
    <m/>
    <m/>
    <n v="684"/>
    <n v="5510.4"/>
    <n v="5510.4"/>
    <n v="5510.4"/>
    <n v="5510.4"/>
    <n v="5510.4"/>
    <n v="5510.4"/>
    <n v="5510.4"/>
    <n v="5510.4"/>
    <n v="5510.4"/>
    <n v="5510.4"/>
    <n v="5510.4"/>
    <n v="6664.8"/>
    <n v="6664.8"/>
    <n v="6664.8"/>
    <n v="6664.8"/>
    <n v="6664.8"/>
    <n v="6664.8"/>
    <n v="6664.8"/>
    <n v="6664.8"/>
    <n v="6664.8"/>
    <n v="6664.8"/>
    <n v="66648.000000000015"/>
    <n v="12175.2"/>
    <n v="12175.2"/>
    <n v="12175.2"/>
    <n v="12175.2"/>
    <n v="12175.2"/>
    <n v="12175.2"/>
    <n v="12175.2"/>
    <n v="12175.2"/>
    <n v="12175.2"/>
    <n v="12175.2"/>
    <n v="121751.99999999999"/>
  </r>
  <r>
    <n v="33097941"/>
    <x v="6"/>
    <x v="50"/>
    <s v="CE CELIO BARBOSA ANCHITE"/>
    <e v="#N/A"/>
    <s v="01.584.636/0001-90"/>
    <s v="6797 - 0000000280"/>
    <n v="5"/>
    <m/>
    <m/>
    <m/>
    <m/>
    <m/>
    <m/>
    <m/>
    <m/>
    <m/>
    <m/>
    <m/>
    <m/>
    <m/>
    <n v="178"/>
    <m/>
    <n v="62"/>
    <m/>
    <m/>
    <m/>
    <m/>
    <n v="240"/>
    <n v="302"/>
    <n v="302"/>
    <n v="302"/>
    <n v="302"/>
    <n v="302"/>
    <n v="302"/>
    <n v="302"/>
    <n v="302"/>
    <n v="302"/>
    <n v="302"/>
    <n v="302"/>
    <n v="5433.6"/>
    <n v="5433.6"/>
    <n v="5433.6"/>
    <n v="5433.6"/>
    <n v="5433.6"/>
    <n v="5433.6"/>
    <n v="5433.6"/>
    <n v="5433.6"/>
    <n v="5433.6"/>
    <n v="5433.6"/>
    <n v="54335.999999999993"/>
    <n v="5735.6"/>
    <n v="5735.6"/>
    <n v="5735.6"/>
    <n v="5735.6"/>
    <n v="5735.6"/>
    <n v="5735.6"/>
    <n v="5735.6"/>
    <n v="5735.6"/>
    <n v="5735.6"/>
    <n v="5735.6"/>
    <n v="57355.999999999993"/>
  </r>
  <r>
    <n v="33097950"/>
    <x v="2"/>
    <x v="24"/>
    <s v="CIEP 285 LUIZ JOSE DAFLON GOMES"/>
    <e v="#N/A"/>
    <s v="01.116.840/0001-87"/>
    <s v="6836 - 0000001473"/>
    <n v="6"/>
    <m/>
    <m/>
    <m/>
    <m/>
    <n v="166"/>
    <m/>
    <m/>
    <m/>
    <m/>
    <m/>
    <m/>
    <m/>
    <m/>
    <n v="119"/>
    <m/>
    <n v="55"/>
    <m/>
    <m/>
    <m/>
    <m/>
    <n v="340"/>
    <n v="2885.6"/>
    <n v="2885.6"/>
    <n v="2885.6"/>
    <n v="2885.6"/>
    <n v="2885.6"/>
    <n v="2885.6"/>
    <n v="2885.6"/>
    <n v="2885.6"/>
    <n v="2885.6"/>
    <n v="2885.6"/>
    <n v="2885.6"/>
    <n v="4228.8"/>
    <n v="4228.8"/>
    <n v="4228.8"/>
    <n v="4228.8"/>
    <n v="4228.8"/>
    <n v="4228.8"/>
    <n v="4228.8"/>
    <n v="4228.8"/>
    <n v="4228.8"/>
    <n v="4228.8"/>
    <n v="42288.000000000007"/>
    <n v="7114.4"/>
    <n v="7114.4"/>
    <n v="7114.4"/>
    <n v="7114.4"/>
    <n v="7114.4"/>
    <n v="7114.4"/>
    <n v="7114.4"/>
    <n v="7114.4"/>
    <n v="7114.4"/>
    <n v="7114.4"/>
    <n v="71144"/>
  </r>
  <r>
    <n v="33098018"/>
    <x v="6"/>
    <x v="59"/>
    <s v="CIE GUARANI KARAI KUERY RENDA"/>
    <e v="#N/A"/>
    <s v="21.384.083/0001-30"/>
    <s v="0459 - 0000019127"/>
    <n v="0"/>
    <n v="133"/>
    <m/>
    <m/>
    <m/>
    <m/>
    <m/>
    <m/>
    <m/>
    <m/>
    <n v="21"/>
    <m/>
    <m/>
    <m/>
    <m/>
    <m/>
    <m/>
    <m/>
    <m/>
    <m/>
    <m/>
    <n v="154"/>
    <n v="7581"/>
    <n v="7581"/>
    <n v="7581"/>
    <n v="7581"/>
    <n v="7581"/>
    <n v="7581"/>
    <n v="7581"/>
    <n v="7581"/>
    <n v="7581"/>
    <n v="7581"/>
    <n v="7581"/>
    <n v="1197"/>
    <n v="1197"/>
    <n v="1197"/>
    <n v="1197"/>
    <n v="1197"/>
    <n v="1197"/>
    <n v="1197"/>
    <n v="1197"/>
    <n v="1197"/>
    <n v="1197"/>
    <n v="11970"/>
    <n v="8778"/>
    <n v="8778"/>
    <n v="8778"/>
    <n v="8778"/>
    <n v="8778"/>
    <n v="8778"/>
    <n v="8778"/>
    <n v="8778"/>
    <n v="8778"/>
    <n v="8778"/>
    <n v="87780"/>
  </r>
  <r>
    <n v="33098077"/>
    <x v="6"/>
    <x v="59"/>
    <s v="CIEP 302 CHARLES DICKENS"/>
    <e v="#N/A"/>
    <s v="00.757.356/0001-74"/>
    <s v="6682 - 0000021717"/>
    <n v="33"/>
    <m/>
    <m/>
    <m/>
    <m/>
    <n v="253"/>
    <m/>
    <m/>
    <m/>
    <m/>
    <m/>
    <m/>
    <m/>
    <m/>
    <n v="509"/>
    <m/>
    <m/>
    <n v="107"/>
    <m/>
    <m/>
    <m/>
    <n v="869"/>
    <n v="5838.8"/>
    <n v="5838.8"/>
    <n v="5838.8"/>
    <n v="5838.8"/>
    <n v="5838.8"/>
    <n v="5838.8"/>
    <n v="5838.8"/>
    <n v="5838.8"/>
    <n v="5838.8"/>
    <n v="5838.8"/>
    <n v="5838.8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1.999999999985"/>
    <n v="15202"/>
    <n v="15202"/>
    <n v="15202"/>
    <n v="15202"/>
    <n v="15202"/>
    <n v="15202"/>
    <n v="15202"/>
    <n v="15202"/>
    <n v="15202"/>
    <n v="15202"/>
    <n v="152020"/>
  </r>
  <r>
    <n v="33098085"/>
    <x v="6"/>
    <x v="59"/>
    <s v="CIEP 495 ALBERTO DA VEIGA GUIGNARD"/>
    <e v="#N/A"/>
    <s v="00.755.722/0001-56"/>
    <s v="6682 - 0000021628"/>
    <n v="21"/>
    <m/>
    <m/>
    <m/>
    <m/>
    <n v="318"/>
    <m/>
    <m/>
    <m/>
    <m/>
    <m/>
    <m/>
    <m/>
    <m/>
    <n v="374"/>
    <m/>
    <m/>
    <n v="126"/>
    <m/>
    <m/>
    <m/>
    <n v="818"/>
    <n v="6102"/>
    <n v="6102"/>
    <n v="6102"/>
    <n v="6102"/>
    <n v="6102"/>
    <n v="6102"/>
    <n v="6102"/>
    <n v="6102"/>
    <n v="6102"/>
    <n v="6102"/>
    <n v="6102"/>
    <n v="7600"/>
    <n v="7600"/>
    <n v="7600"/>
    <n v="7600"/>
    <n v="7600"/>
    <n v="7600"/>
    <n v="7600"/>
    <n v="7600"/>
    <n v="7600"/>
    <n v="7600"/>
    <n v="76000"/>
    <n v="13702"/>
    <n v="13702"/>
    <n v="13702"/>
    <n v="13702"/>
    <n v="13702"/>
    <n v="13702"/>
    <n v="13702"/>
    <n v="13702"/>
    <n v="13702"/>
    <n v="13702"/>
    <n v="137020"/>
  </r>
  <r>
    <n v="33098123"/>
    <x v="9"/>
    <x v="76"/>
    <s v="CIEP 345 YJUCA PIRAMA"/>
    <e v="#N/A"/>
    <s v="01.041.213/0001-24"/>
    <s v="1207 - 0000029653"/>
    <n v="3"/>
    <m/>
    <m/>
    <m/>
    <m/>
    <n v="120"/>
    <m/>
    <m/>
    <m/>
    <m/>
    <m/>
    <m/>
    <m/>
    <m/>
    <m/>
    <m/>
    <m/>
    <m/>
    <m/>
    <m/>
    <m/>
    <n v="120"/>
    <n v="2005.2"/>
    <n v="2005.2"/>
    <n v="2005.2"/>
    <n v="2005.2"/>
    <n v="2005.2"/>
    <n v="2005.2"/>
    <n v="2005.2"/>
    <n v="2005.2"/>
    <n v="2005.2"/>
    <n v="2005.2"/>
    <n v="2005.2"/>
    <n v="0"/>
    <n v="0"/>
    <n v="0"/>
    <n v="0"/>
    <n v="0"/>
    <n v="0"/>
    <n v="0"/>
    <n v="0"/>
    <n v="0"/>
    <n v="0"/>
    <n v="0"/>
    <n v="2005.2"/>
    <n v="2005.2"/>
    <n v="2005.2"/>
    <n v="2005.2"/>
    <n v="2005.2"/>
    <n v="2005.2"/>
    <n v="2005.2"/>
    <n v="2005.2"/>
    <n v="2005.2"/>
    <n v="2005.2"/>
    <n v="20052.000000000004"/>
  </r>
  <r>
    <n v="33098131"/>
    <x v="8"/>
    <x v="75"/>
    <s v="CIEP 337 BERTA LUTZ"/>
    <e v="#N/A"/>
    <s v="01.266.358/0001-23"/>
    <s v="0933 - 0000045853"/>
    <n v="4"/>
    <m/>
    <m/>
    <m/>
    <m/>
    <n v="242"/>
    <m/>
    <m/>
    <m/>
    <m/>
    <m/>
    <m/>
    <m/>
    <m/>
    <n v="151"/>
    <m/>
    <n v="10"/>
    <n v="55"/>
    <m/>
    <m/>
    <m/>
    <n v="458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571.2"/>
    <n v="3571.2"/>
    <n v="3571.2"/>
    <n v="3571.2"/>
    <n v="3571.2"/>
    <n v="3571.2"/>
    <n v="3571.2"/>
    <n v="3571.2"/>
    <n v="3571.2"/>
    <n v="3571.2"/>
    <n v="35712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1.999999999985"/>
  </r>
  <r>
    <n v="33098573"/>
    <x v="3"/>
    <x v="56"/>
    <s v="CIEP 310 PROFESSORA ALICE AIEX"/>
    <e v="#N/A"/>
    <s v="00.715.880/0001-82"/>
    <s v="0555 - 0000408123"/>
    <n v="21"/>
    <m/>
    <m/>
    <m/>
    <m/>
    <n v="210"/>
    <m/>
    <n v="67"/>
    <m/>
    <m/>
    <m/>
    <m/>
    <m/>
    <m/>
    <n v="80"/>
    <m/>
    <n v="51"/>
    <m/>
    <m/>
    <m/>
    <m/>
    <n v="408"/>
    <n v="7408.4"/>
    <n v="7408.4"/>
    <n v="7408.4"/>
    <n v="7408.4"/>
    <n v="7408.4"/>
    <n v="7408.4"/>
    <n v="7408.4"/>
    <n v="7408.4"/>
    <n v="7408.4"/>
    <n v="7408.4"/>
    <n v="7408.4"/>
    <n v="3460"/>
    <n v="3460"/>
    <n v="3460"/>
    <n v="3460"/>
    <n v="3460"/>
    <n v="3460"/>
    <n v="3460"/>
    <n v="3460"/>
    <n v="3460"/>
    <n v="3460"/>
    <n v="34600"/>
    <n v="10868.4"/>
    <n v="10868.4"/>
    <n v="10868.4"/>
    <n v="10868.4"/>
    <n v="10868.4"/>
    <n v="10868.4"/>
    <n v="10868.4"/>
    <n v="10868.4"/>
    <n v="10868.4"/>
    <n v="10868.4"/>
    <n v="108683.99999999999"/>
  </r>
  <r>
    <n v="33098662"/>
    <x v="1"/>
    <x v="13"/>
    <s v="CIEP 464 ADMAR FERREIRA DE MEDEIROS"/>
    <e v="#N/A"/>
    <s v="00.785.443/0001-35"/>
    <s v="0863 - 0000141780"/>
    <n v="6"/>
    <m/>
    <m/>
    <m/>
    <m/>
    <n v="218"/>
    <m/>
    <n v="30"/>
    <m/>
    <m/>
    <m/>
    <m/>
    <m/>
    <m/>
    <n v="47"/>
    <m/>
    <n v="46"/>
    <n v="42"/>
    <m/>
    <m/>
    <m/>
    <n v="383"/>
    <n v="4996"/>
    <n v="4996"/>
    <n v="4996"/>
    <n v="4996"/>
    <n v="4996"/>
    <n v="4996"/>
    <n v="4996"/>
    <n v="4996"/>
    <n v="4996"/>
    <n v="4996"/>
    <n v="499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8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8.000000000015"/>
  </r>
  <r>
    <n v="33098786"/>
    <x v="11"/>
    <x v="81"/>
    <s v="CIEP 453 DOUTOR MILTON RODRIGUES ROCHA"/>
    <e v="#N/A"/>
    <s v="01.476.064/0001-26"/>
    <s v="1948 - 0000570567"/>
    <n v="33"/>
    <m/>
    <m/>
    <m/>
    <m/>
    <m/>
    <m/>
    <m/>
    <m/>
    <m/>
    <m/>
    <m/>
    <m/>
    <m/>
    <n v="784"/>
    <m/>
    <n v="48"/>
    <n v="259"/>
    <m/>
    <m/>
    <m/>
    <n v="109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6.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8"/>
  </r>
  <r>
    <n v="33098794"/>
    <x v="11"/>
    <x v="81"/>
    <s v="CIEP 415 MIGUEL DE CERVANTES"/>
    <e v="#N/A"/>
    <s v="01.489.827/0001-73"/>
    <s v="1948 - 0000570540"/>
    <n v="26"/>
    <m/>
    <m/>
    <m/>
    <m/>
    <n v="245"/>
    <m/>
    <m/>
    <m/>
    <m/>
    <m/>
    <m/>
    <m/>
    <m/>
    <n v="656"/>
    <m/>
    <m/>
    <n v="247"/>
    <m/>
    <m/>
    <m/>
    <n v="1148"/>
    <n v="5294.4"/>
    <n v="5294.4"/>
    <n v="5294.4"/>
    <n v="5294.4"/>
    <n v="5294.4"/>
    <n v="5294.4"/>
    <n v="5294.4"/>
    <n v="5294.4"/>
    <n v="5294.4"/>
    <n v="5294.4"/>
    <n v="5294.4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6.00000000003"/>
    <n v="19020"/>
    <n v="19020"/>
    <n v="19020"/>
    <n v="19020"/>
    <n v="19020"/>
    <n v="19020"/>
    <n v="19020"/>
    <n v="19020"/>
    <n v="19020"/>
    <n v="19020"/>
    <n v="190200"/>
  </r>
  <r>
    <n v="33098808"/>
    <x v="11"/>
    <x v="81"/>
    <s v="CIEP 426 EDUARDO RIBEIRO DE CARVALHO"/>
    <e v="#N/A"/>
    <s v="01.552.292/0001-38"/>
    <s v="1948 - 0000570516"/>
    <n v="3"/>
    <m/>
    <m/>
    <m/>
    <m/>
    <n v="203"/>
    <m/>
    <m/>
    <m/>
    <m/>
    <m/>
    <m/>
    <m/>
    <m/>
    <n v="36"/>
    <m/>
    <n v="70"/>
    <m/>
    <m/>
    <m/>
    <m/>
    <n v="309"/>
    <n v="3266.8"/>
    <n v="3266.8"/>
    <n v="3266.8"/>
    <n v="3266.8"/>
    <n v="3266.8"/>
    <n v="3266.8"/>
    <n v="3266.8"/>
    <n v="3266.8"/>
    <n v="3266.8"/>
    <n v="3266.8"/>
    <n v="3266.8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2"/>
    <n v="6894"/>
    <n v="6894"/>
    <n v="6894"/>
    <n v="6894"/>
    <n v="6894"/>
    <n v="6894"/>
    <n v="6894"/>
    <n v="6894"/>
    <n v="6894"/>
    <n v="6894"/>
    <n v="68940"/>
  </r>
  <r>
    <n v="33098816"/>
    <x v="10"/>
    <x v="78"/>
    <s v="CIEP 340 PROFESSORA LAIS MARTINS"/>
    <e v="#N/A"/>
    <s v="01.438.644/0001-29"/>
    <s v="2814 - 0000407526"/>
    <n v="2"/>
    <m/>
    <m/>
    <m/>
    <m/>
    <m/>
    <m/>
    <m/>
    <m/>
    <m/>
    <m/>
    <m/>
    <m/>
    <m/>
    <n v="437"/>
    <m/>
    <n v="22"/>
    <m/>
    <m/>
    <m/>
    <m/>
    <n v="459"/>
    <n v="120.8"/>
    <n v="120.8"/>
    <n v="120.8"/>
    <n v="120.8"/>
    <n v="120.8"/>
    <n v="120.8"/>
    <n v="120.8"/>
    <n v="120.8"/>
    <n v="120.8"/>
    <n v="120.8"/>
    <n v="120.8"/>
    <n v="7610.4"/>
    <n v="7610.4"/>
    <n v="7610.4"/>
    <n v="7610.4"/>
    <n v="7610.4"/>
    <n v="7610.4"/>
    <n v="7610.4"/>
    <n v="7610.4"/>
    <n v="7610.4"/>
    <n v="7610.4"/>
    <n v="76104"/>
    <n v="7731.2"/>
    <n v="7731.2"/>
    <n v="7731.2"/>
    <n v="7731.2"/>
    <n v="7731.2"/>
    <n v="7731.2"/>
    <n v="7731.2"/>
    <n v="7731.2"/>
    <n v="7731.2"/>
    <n v="7731.2"/>
    <n v="77311.999999999985"/>
  </r>
  <r>
    <n v="33099049"/>
    <x v="8"/>
    <x v="86"/>
    <s v="CIEP 230 MANOEL MALAQUIAS GURGEL DA SILVA"/>
    <e v="#N/A"/>
    <s v="01.084.836/0001-84"/>
    <s v="1642 - 0000343765"/>
    <n v="8"/>
    <m/>
    <m/>
    <m/>
    <m/>
    <n v="329"/>
    <m/>
    <m/>
    <m/>
    <m/>
    <m/>
    <m/>
    <m/>
    <m/>
    <n v="377"/>
    <m/>
    <n v="23"/>
    <m/>
    <m/>
    <m/>
    <m/>
    <n v="729"/>
    <n v="5484"/>
    <n v="5484"/>
    <n v="5484"/>
    <n v="5484"/>
    <n v="5484"/>
    <n v="5484"/>
    <n v="5484"/>
    <n v="5484"/>
    <n v="5484"/>
    <n v="5484"/>
    <n v="5484"/>
    <n v="6742.4"/>
    <n v="6742.4"/>
    <n v="6742.4"/>
    <n v="6742.4"/>
    <n v="6742.4"/>
    <n v="6742.4"/>
    <n v="6742.4"/>
    <n v="6742.4"/>
    <n v="6742.4"/>
    <n v="6742.4"/>
    <n v="67424"/>
    <n v="12226.4"/>
    <n v="12226.4"/>
    <n v="12226.4"/>
    <n v="12226.4"/>
    <n v="12226.4"/>
    <n v="12226.4"/>
    <n v="12226.4"/>
    <n v="12226.4"/>
    <n v="12226.4"/>
    <n v="12226.4"/>
    <n v="122263.99999999997"/>
  </r>
  <r>
    <n v="33099073"/>
    <x v="10"/>
    <x v="78"/>
    <s v="CIEP 199 GP CHARLES CHAPLIN"/>
    <e v="#N/A"/>
    <s v="01.469.250/0001-38"/>
    <s v="2620 - 0000012009"/>
    <n v="9"/>
    <m/>
    <m/>
    <m/>
    <m/>
    <n v="287"/>
    <m/>
    <n v="42"/>
    <m/>
    <m/>
    <m/>
    <m/>
    <m/>
    <m/>
    <n v="116"/>
    <m/>
    <n v="209"/>
    <n v="206"/>
    <m/>
    <m/>
    <m/>
    <n v="860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14090.4"/>
    <n v="14090.4"/>
    <n v="14090.4"/>
    <n v="14090.4"/>
    <n v="14090.4"/>
    <n v="14090.4"/>
    <n v="14090.4"/>
    <n v="14090.4"/>
    <n v="14090.4"/>
    <n v="14090.4"/>
    <n v="140903.99999999997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3.99999999997"/>
  </r>
  <r>
    <n v="33099111"/>
    <x v="1"/>
    <x v="12"/>
    <s v="CIEP 463 JOAO BORGES BARRETO"/>
    <e v="#N/A"/>
    <s v="00.777.269/0001-89"/>
    <s v="1857 - 0000034673"/>
    <n v="21"/>
    <m/>
    <m/>
    <m/>
    <m/>
    <n v="312"/>
    <m/>
    <n v="57"/>
    <m/>
    <m/>
    <m/>
    <m/>
    <m/>
    <m/>
    <n v="177"/>
    <m/>
    <n v="146"/>
    <n v="94"/>
    <m/>
    <m/>
    <m/>
    <n v="786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10543.2"/>
    <n v="10543.2"/>
    <n v="10543.2"/>
    <n v="10543.2"/>
    <n v="10543.2"/>
    <n v="10543.2"/>
    <n v="10543.2"/>
    <n v="10543.2"/>
    <n v="10543.2"/>
    <n v="10543.2"/>
    <n v="105431.99999999999"/>
    <n v="19062"/>
    <n v="19062"/>
    <n v="19062"/>
    <n v="19062"/>
    <n v="19062"/>
    <n v="19062"/>
    <n v="19062"/>
    <n v="19062"/>
    <n v="19062"/>
    <n v="19062"/>
    <n v="190620"/>
  </r>
  <r>
    <n v="33099189"/>
    <x v="10"/>
    <x v="78"/>
    <s v="CIEP 434 PROFESSORA MARIA JOSE MACHADO"/>
    <e v="#N/A"/>
    <s v="00.987.976/0001-08"/>
    <s v="2236 - 0000020834"/>
    <n v="11"/>
    <m/>
    <m/>
    <m/>
    <m/>
    <n v="166"/>
    <m/>
    <m/>
    <m/>
    <m/>
    <m/>
    <m/>
    <m/>
    <m/>
    <n v="287"/>
    <m/>
    <n v="41"/>
    <m/>
    <m/>
    <m/>
    <m/>
    <n v="494"/>
    <n v="3187.6"/>
    <n v="3187.6"/>
    <n v="3187.6"/>
    <n v="3187.6"/>
    <n v="3187.6"/>
    <n v="3187.6"/>
    <n v="3187.6"/>
    <n v="3187.6"/>
    <n v="3187.6"/>
    <n v="3187.6"/>
    <n v="3187.6"/>
    <n v="6166.4"/>
    <n v="6166.4"/>
    <n v="6166.4"/>
    <n v="6166.4"/>
    <n v="6166.4"/>
    <n v="6166.4"/>
    <n v="6166.4"/>
    <n v="6166.4"/>
    <n v="6166.4"/>
    <n v="6166.4"/>
    <n v="61664.000000000007"/>
    <n v="9354"/>
    <n v="9354"/>
    <n v="9354"/>
    <n v="9354"/>
    <n v="9354"/>
    <n v="9354"/>
    <n v="9354"/>
    <n v="9354"/>
    <n v="9354"/>
    <n v="9354"/>
    <n v="93540"/>
  </r>
  <r>
    <n v="33099200"/>
    <x v="10"/>
    <x v="78"/>
    <s v="CIEP 229 CANDIDO PORTINARI"/>
    <e v="#N/A"/>
    <s v="02.032.003/0001-32"/>
    <s v="2814 - 0000407488"/>
    <n v="14"/>
    <m/>
    <m/>
    <m/>
    <m/>
    <n v="405"/>
    <m/>
    <m/>
    <m/>
    <m/>
    <m/>
    <m/>
    <m/>
    <m/>
    <n v="387"/>
    <m/>
    <n v="61"/>
    <n v="268"/>
    <m/>
    <m/>
    <m/>
    <n v="1121"/>
    <n v="7001.6"/>
    <n v="7001.6"/>
    <n v="7001.6"/>
    <n v="7001.6"/>
    <n v="7001.6"/>
    <n v="7001.6"/>
    <n v="7001.6"/>
    <n v="7001.6"/>
    <n v="7001.6"/>
    <n v="7001.6"/>
    <n v="7001.6"/>
    <n v="12640"/>
    <n v="12640"/>
    <n v="12640"/>
    <n v="12640"/>
    <n v="12640"/>
    <n v="12640"/>
    <n v="12640"/>
    <n v="12640"/>
    <n v="12640"/>
    <n v="12640"/>
    <n v="126400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6.00000000003"/>
  </r>
  <r>
    <n v="33099227"/>
    <x v="10"/>
    <x v="78"/>
    <s v="CIEP 370 PROFESSOR SYLVIO GNECCO DE CARVALHO"/>
    <e v="#N/A"/>
    <s v="00.869.971/0001-72"/>
    <s v="1284 - 0000056561"/>
    <n v="5"/>
    <m/>
    <m/>
    <m/>
    <m/>
    <n v="171"/>
    <m/>
    <m/>
    <m/>
    <m/>
    <m/>
    <m/>
    <m/>
    <m/>
    <n v="133"/>
    <m/>
    <m/>
    <n v="79"/>
    <m/>
    <m/>
    <m/>
    <n v="383"/>
    <n v="2901.2"/>
    <n v="2901.2"/>
    <n v="2901.2"/>
    <n v="2901.2"/>
    <n v="2901.2"/>
    <n v="2901.2"/>
    <n v="2901.2"/>
    <n v="2901.2"/>
    <n v="2901.2"/>
    <n v="2901.2"/>
    <n v="2901.2"/>
    <n v="3222.4"/>
    <n v="3222.4"/>
    <n v="3222.4"/>
    <n v="3222.4"/>
    <n v="3222.4"/>
    <n v="3222.4"/>
    <n v="3222.4"/>
    <n v="3222.4"/>
    <n v="3222.4"/>
    <n v="3222.4"/>
    <n v="32224.000000000007"/>
    <n v="6123.6"/>
    <n v="6123.6"/>
    <n v="6123.6"/>
    <n v="6123.6"/>
    <n v="6123.6"/>
    <n v="6123.6"/>
    <n v="6123.6"/>
    <n v="6123.6"/>
    <n v="6123.6"/>
    <n v="6123.6"/>
    <n v="61235.999999999993"/>
  </r>
  <r>
    <n v="33099235"/>
    <x v="10"/>
    <x v="78"/>
    <s v="CIEP 218 MINISTRO HERMES LIMA BRASILTURQUIA"/>
    <e v="#N/A"/>
    <s v="01.264.823/0001-97"/>
    <s v="2236 - 0000020826"/>
    <n v="1"/>
    <m/>
    <m/>
    <m/>
    <m/>
    <m/>
    <m/>
    <m/>
    <m/>
    <m/>
    <m/>
    <m/>
    <m/>
    <m/>
    <m/>
    <m/>
    <n v="332"/>
    <m/>
    <m/>
    <m/>
    <m/>
    <n v="332"/>
    <n v="60.4"/>
    <n v="60.4"/>
    <n v="60.4"/>
    <n v="60.4"/>
    <n v="60.4"/>
    <n v="60.4"/>
    <n v="60.4"/>
    <n v="60.4"/>
    <n v="60.4"/>
    <n v="60.4"/>
    <n v="60.4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0.00000000003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3.99999999997"/>
  </r>
  <r>
    <n v="33099243"/>
    <x v="10"/>
    <x v="78"/>
    <s v="CIEP 171 JOSE AMERICO PESSANHA"/>
    <e v="#N/A"/>
    <s v="01.119.480/0001-77"/>
    <s v="1284 - 0000056049"/>
    <n v="5"/>
    <m/>
    <m/>
    <m/>
    <m/>
    <n v="140"/>
    <m/>
    <m/>
    <m/>
    <m/>
    <m/>
    <m/>
    <m/>
    <m/>
    <n v="145"/>
    <m/>
    <n v="42"/>
    <m/>
    <m/>
    <m/>
    <m/>
    <n v="327"/>
    <n v="2430"/>
    <n v="2430"/>
    <n v="2430"/>
    <n v="2430"/>
    <n v="2430"/>
    <n v="2430"/>
    <n v="2430"/>
    <n v="2430"/>
    <n v="2430"/>
    <n v="2430"/>
    <n v="2430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0.000000000007"/>
    <n v="6482"/>
    <n v="6482"/>
    <n v="6482"/>
    <n v="6482"/>
    <n v="6482"/>
    <n v="6482"/>
    <n v="6482"/>
    <n v="6482"/>
    <n v="6482"/>
    <n v="6482"/>
    <n v="64820"/>
  </r>
  <r>
    <n v="33099278"/>
    <x v="0"/>
    <x v="9"/>
    <s v="CIEP 275 LENINE CORTES FALANTE"/>
    <e v="#N/A"/>
    <s v="00.793.124/0001-71"/>
    <s v="2090 - 0000103047"/>
    <n v="12"/>
    <m/>
    <m/>
    <m/>
    <m/>
    <n v="284"/>
    <m/>
    <m/>
    <m/>
    <m/>
    <m/>
    <m/>
    <m/>
    <m/>
    <n v="148"/>
    <m/>
    <n v="70"/>
    <m/>
    <m/>
    <m/>
    <m/>
    <n v="502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329.6"/>
    <n v="5329.6"/>
    <n v="5329.6"/>
    <n v="5329.6"/>
    <n v="5329.6"/>
    <n v="5329.6"/>
    <n v="5329.6"/>
    <n v="5329.6"/>
    <n v="5329.6"/>
    <n v="5329.6"/>
    <n v="53295.999999999993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1.99999999999"/>
  </r>
  <r>
    <n v="33099286"/>
    <x v="10"/>
    <x v="78"/>
    <s v="CIEP 350 TULIO ROBERTO QUINTILIANO CARDOSO"/>
    <e v="#N/A"/>
    <s v="00.769.087/0001-66"/>
    <s v="0129 - 0001973916"/>
    <n v="14"/>
    <m/>
    <m/>
    <m/>
    <m/>
    <n v="424"/>
    <m/>
    <m/>
    <m/>
    <m/>
    <m/>
    <m/>
    <m/>
    <m/>
    <n v="292"/>
    <m/>
    <m/>
    <m/>
    <m/>
    <m/>
    <m/>
    <n v="716"/>
    <n v="7290.4"/>
    <n v="7290.4"/>
    <n v="7290.4"/>
    <n v="7290.4"/>
    <n v="7290.4"/>
    <n v="7290.4"/>
    <n v="7290.4"/>
    <n v="7290.4"/>
    <n v="7290.4"/>
    <n v="7290.4"/>
    <n v="729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11728.8"/>
    <n v="11728.8"/>
    <n v="11728.8"/>
    <n v="11728.8"/>
    <n v="11728.8"/>
    <n v="11728.8"/>
    <n v="11728.8"/>
    <n v="11728.8"/>
    <n v="11728.8"/>
    <n v="11728.8"/>
    <n v="117288.00000000001"/>
  </r>
  <r>
    <n v="33099758"/>
    <x v="1"/>
    <x v="12"/>
    <s v="CIEP 417 JOSE DO PATROCINIO"/>
    <e v="#N/A"/>
    <s v="01.923.174/0001-99"/>
    <s v="0065 - 0002102870"/>
    <n v="10"/>
    <m/>
    <m/>
    <m/>
    <m/>
    <n v="289"/>
    <m/>
    <n v="71"/>
    <m/>
    <m/>
    <m/>
    <m/>
    <m/>
    <m/>
    <n v="96"/>
    <m/>
    <n v="109"/>
    <n v="45"/>
    <m/>
    <m/>
    <m/>
    <n v="610"/>
    <n v="8120.8"/>
    <n v="8120.8"/>
    <n v="8120.8"/>
    <n v="8120.8"/>
    <n v="8120.8"/>
    <n v="8120.8"/>
    <n v="8120.8"/>
    <n v="8120.8"/>
    <n v="8120.8"/>
    <n v="8120.8"/>
    <n v="8120.8"/>
    <n v="6939.2"/>
    <n v="6939.2"/>
    <n v="6939.2"/>
    <n v="6939.2"/>
    <n v="6939.2"/>
    <n v="6939.2"/>
    <n v="6939.2"/>
    <n v="6939.2"/>
    <n v="6939.2"/>
    <n v="6939.2"/>
    <n v="69391.999999999985"/>
    <n v="15060"/>
    <n v="15060"/>
    <n v="15060"/>
    <n v="15060"/>
    <n v="15060"/>
    <n v="15060"/>
    <n v="15060"/>
    <n v="15060"/>
    <n v="15060"/>
    <n v="15060"/>
    <n v="150600"/>
  </r>
  <r>
    <n v="33099766"/>
    <x v="10"/>
    <x v="78"/>
    <s v="CIEP 209 ATAULFO ALVES"/>
    <e v="#N/A"/>
    <s v="00.854.203/0001-45"/>
    <s v="2236 - 0000020680"/>
    <n v="11"/>
    <m/>
    <m/>
    <m/>
    <m/>
    <n v="25"/>
    <m/>
    <n v="203"/>
    <m/>
    <m/>
    <m/>
    <m/>
    <m/>
    <m/>
    <m/>
    <m/>
    <m/>
    <m/>
    <m/>
    <m/>
    <m/>
    <n v="228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0"/>
    <n v="0"/>
    <n v="0"/>
    <n v="0"/>
    <n v="0"/>
    <n v="0"/>
    <n v="0"/>
    <n v="0"/>
    <n v="0"/>
    <n v="0"/>
    <n v="0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4"/>
  </r>
  <r>
    <n v="33099898"/>
    <x v="9"/>
    <x v="89"/>
    <s v="CIEP 346 BELARMINO ALFREDO DOS SANTOS"/>
    <e v="#N/A"/>
    <s v="01.916.460/0001-27"/>
    <s v="1174 - 0000050300"/>
    <n v="26"/>
    <m/>
    <m/>
    <m/>
    <m/>
    <n v="538"/>
    <m/>
    <m/>
    <m/>
    <m/>
    <m/>
    <m/>
    <m/>
    <m/>
    <m/>
    <m/>
    <n v="226"/>
    <n v="304"/>
    <m/>
    <m/>
    <m/>
    <n v="1068"/>
    <n v="9748"/>
    <n v="9748"/>
    <n v="9748"/>
    <n v="9748"/>
    <n v="9748"/>
    <n v="9748"/>
    <n v="9748"/>
    <n v="9748"/>
    <n v="9748"/>
    <n v="9748"/>
    <n v="9748"/>
    <n v="14564.8"/>
    <n v="14564.8"/>
    <n v="14564.8"/>
    <n v="14564.8"/>
    <n v="14564.8"/>
    <n v="14564.8"/>
    <n v="14564.8"/>
    <n v="14564.8"/>
    <n v="14564.8"/>
    <n v="14564.8"/>
    <n v="145648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7.99999999994"/>
  </r>
  <r>
    <n v="33099901"/>
    <x v="9"/>
    <x v="89"/>
    <s v="CIEP 335 PROFESSOR JOAQUIM DE FREITAS"/>
    <e v="#N/A"/>
    <s v="02.377.316/0001-22"/>
    <s v="2089 - 0000397563"/>
    <n v="23"/>
    <m/>
    <m/>
    <m/>
    <m/>
    <n v="298"/>
    <m/>
    <n v="71"/>
    <m/>
    <m/>
    <m/>
    <m/>
    <m/>
    <m/>
    <n v="102"/>
    <m/>
    <n v="92"/>
    <m/>
    <m/>
    <m/>
    <m/>
    <n v="56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4.000000000007"/>
    <n v="14641.2"/>
    <n v="14641.2"/>
    <n v="14641.2"/>
    <n v="14641.2"/>
    <n v="14641.2"/>
    <n v="14641.2"/>
    <n v="14641.2"/>
    <n v="14641.2"/>
    <n v="14641.2"/>
    <n v="14641.2"/>
    <n v="146412"/>
  </r>
  <r>
    <n v="33099936"/>
    <x v="11"/>
    <x v="83"/>
    <s v="CIEP 252 JOAO BAPTISTA CAFFARO"/>
    <e v="#N/A"/>
    <s v="01.943.609/0001-67"/>
    <s v="6856 - 0000004316"/>
    <n v="8"/>
    <m/>
    <m/>
    <m/>
    <m/>
    <m/>
    <m/>
    <m/>
    <m/>
    <m/>
    <m/>
    <m/>
    <m/>
    <m/>
    <n v="308"/>
    <m/>
    <n v="130"/>
    <n v="81"/>
    <m/>
    <m/>
    <m/>
    <n v="519"/>
    <n v="483.2"/>
    <n v="483.2"/>
    <n v="483.2"/>
    <n v="483.2"/>
    <n v="483.2"/>
    <n v="483.2"/>
    <n v="483.2"/>
    <n v="483.2"/>
    <n v="483.2"/>
    <n v="483.2"/>
    <n v="483.2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8.00000000003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0.00000000001"/>
  </r>
  <r>
    <n v="33100080"/>
    <x v="9"/>
    <x v="84"/>
    <s v="CIEP 207 GILSON AMADO"/>
    <e v="#N/A"/>
    <s v="01.063.621/0001-87"/>
    <s v="6792 - 0000001651"/>
    <n v="11"/>
    <m/>
    <m/>
    <m/>
    <m/>
    <m/>
    <m/>
    <m/>
    <m/>
    <m/>
    <m/>
    <m/>
    <m/>
    <m/>
    <n v="525"/>
    <m/>
    <n v="111"/>
    <m/>
    <m/>
    <m/>
    <m/>
    <n v="636"/>
    <n v="664.4"/>
    <n v="664.4"/>
    <n v="664.4"/>
    <n v="664.4"/>
    <n v="664.4"/>
    <n v="664.4"/>
    <n v="664.4"/>
    <n v="664.4"/>
    <n v="664.4"/>
    <n v="664.4"/>
    <n v="664.4"/>
    <n v="12864"/>
    <n v="12864"/>
    <n v="12864"/>
    <n v="12864"/>
    <n v="12864"/>
    <n v="12864"/>
    <n v="12864"/>
    <n v="12864"/>
    <n v="12864"/>
    <n v="12864"/>
    <n v="128640"/>
    <n v="13528.4"/>
    <n v="13528.4"/>
    <n v="13528.4"/>
    <n v="13528.4"/>
    <n v="13528.4"/>
    <n v="13528.4"/>
    <n v="13528.4"/>
    <n v="13528.4"/>
    <n v="13528.4"/>
    <n v="13528.4"/>
    <n v="135283.99999999997"/>
  </r>
  <r>
    <n v="33100217"/>
    <x v="9"/>
    <x v="84"/>
    <s v="CIEP 402 APARICIO TORELLI"/>
    <e v="#N/A"/>
    <s v="00.843.200/0001-06"/>
    <s v="2362 - 0000091014"/>
    <n v="1"/>
    <m/>
    <m/>
    <m/>
    <m/>
    <m/>
    <m/>
    <m/>
    <m/>
    <m/>
    <m/>
    <m/>
    <m/>
    <m/>
    <n v="447"/>
    <m/>
    <n v="97"/>
    <n v="206"/>
    <m/>
    <m/>
    <m/>
    <n v="750"/>
    <n v="60.4"/>
    <n v="60.4"/>
    <n v="60.4"/>
    <n v="60.4"/>
    <n v="60.4"/>
    <n v="60.4"/>
    <n v="60.4"/>
    <n v="60.4"/>
    <n v="60.4"/>
    <n v="60.4"/>
    <n v="60.4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6.00000000003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0.00000000003"/>
  </r>
  <r>
    <n v="33100322"/>
    <x v="9"/>
    <x v="76"/>
    <s v="CIEP 168 HILDA SILVEIRA RODRIGUES"/>
    <e v="#N/A"/>
    <s v="00.795.853/0001-67"/>
    <s v="0406 - 0001855115"/>
    <n v="11"/>
    <m/>
    <m/>
    <m/>
    <m/>
    <m/>
    <m/>
    <m/>
    <m/>
    <m/>
    <m/>
    <m/>
    <m/>
    <m/>
    <n v="177"/>
    <m/>
    <n v="294"/>
    <n v="187"/>
    <m/>
    <m/>
    <m/>
    <n v="658"/>
    <n v="664.4"/>
    <n v="664.4"/>
    <n v="664.4"/>
    <n v="664.4"/>
    <n v="664.4"/>
    <n v="664.4"/>
    <n v="664.4"/>
    <n v="664.4"/>
    <n v="664.4"/>
    <n v="664.4"/>
    <n v="664.4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8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2.00000000009"/>
  </r>
  <r>
    <n v="33100411"/>
    <x v="1"/>
    <x v="12"/>
    <s v="CIEP 268 LUIZ CARLOS DE LACERDA"/>
    <e v="#N/A"/>
    <s v="00.665.960/0001-70"/>
    <s v="2850 - 0000267082"/>
    <n v="12"/>
    <m/>
    <m/>
    <m/>
    <m/>
    <n v="394"/>
    <m/>
    <m/>
    <m/>
    <m/>
    <m/>
    <m/>
    <m/>
    <m/>
    <n v="130"/>
    <m/>
    <m/>
    <m/>
    <m/>
    <m/>
    <m/>
    <n v="524"/>
    <n v="6713.6"/>
    <n v="6713.6"/>
    <n v="6713.6"/>
    <n v="6713.6"/>
    <n v="6713.6"/>
    <n v="6713.6"/>
    <n v="6713.6"/>
    <n v="6713.6"/>
    <n v="6713.6"/>
    <n v="6713.6"/>
    <n v="6713.6"/>
    <n v="1976"/>
    <n v="1976"/>
    <n v="1976"/>
    <n v="1976"/>
    <n v="1976"/>
    <n v="1976"/>
    <n v="1976"/>
    <n v="1976"/>
    <n v="1976"/>
    <n v="1976"/>
    <n v="19760"/>
    <n v="8689.6"/>
    <n v="8689.6"/>
    <n v="8689.6"/>
    <n v="8689.6"/>
    <n v="8689.6"/>
    <n v="8689.6"/>
    <n v="8689.6"/>
    <n v="8689.6"/>
    <n v="8689.6"/>
    <n v="8689.6"/>
    <n v="86896.000000000015"/>
  </r>
  <r>
    <n v="33100608"/>
    <x v="4"/>
    <x v="36"/>
    <s v="CIEP 279 PROFESSORA GUIOMAR GONCALVES NEVES"/>
    <e v="#N/A"/>
    <s v="01.869.814/0001-20"/>
    <s v="6769 - 1300806"/>
    <n v="1"/>
    <m/>
    <m/>
    <m/>
    <m/>
    <n v="58"/>
    <m/>
    <m/>
    <m/>
    <m/>
    <m/>
    <m/>
    <m/>
    <m/>
    <m/>
    <m/>
    <n v="177"/>
    <m/>
    <m/>
    <m/>
    <m/>
    <n v="235"/>
    <n v="942"/>
    <n v="942"/>
    <n v="942"/>
    <n v="942"/>
    <n v="942"/>
    <n v="942"/>
    <n v="942"/>
    <n v="942"/>
    <n v="942"/>
    <n v="942"/>
    <n v="942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0.000000000015"/>
    <n v="8730"/>
    <n v="8730"/>
    <n v="8730"/>
    <n v="8730"/>
    <n v="8730"/>
    <n v="8730"/>
    <n v="8730"/>
    <n v="8730"/>
    <n v="8730"/>
    <n v="8730"/>
    <n v="87300"/>
  </r>
  <r>
    <n v="33100659"/>
    <x v="7"/>
    <x v="90"/>
    <s v="CAIC NACOES UNIDAS"/>
    <e v="#N/A"/>
    <s v="02.437.159/0001-01"/>
    <s v="0868 - 0000068209"/>
    <n v="23"/>
    <m/>
    <m/>
    <m/>
    <m/>
    <m/>
    <m/>
    <m/>
    <m/>
    <m/>
    <m/>
    <m/>
    <m/>
    <m/>
    <n v="724"/>
    <m/>
    <n v="35"/>
    <m/>
    <m/>
    <m/>
    <m/>
    <n v="759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544.8"/>
    <n v="12544.8"/>
    <n v="12544.8"/>
    <n v="12544.8"/>
    <n v="12544.8"/>
    <n v="12544.8"/>
    <n v="12544.8"/>
    <n v="12544.8"/>
    <n v="12544.8"/>
    <n v="12544.8"/>
    <n v="125448.00000000001"/>
    <n v="13934"/>
    <n v="13934"/>
    <n v="13934"/>
    <n v="13934"/>
    <n v="13934"/>
    <n v="13934"/>
    <n v="13934"/>
    <n v="13934"/>
    <n v="13934"/>
    <n v="13934"/>
    <n v="139340"/>
  </r>
  <r>
    <n v="33100675"/>
    <x v="7"/>
    <x v="90"/>
    <s v="CE RAYMUNDO CORREA"/>
    <e v="#N/A"/>
    <s v="13.820.851/0001-22"/>
    <s v="3248 - 0000133310"/>
    <n v="8"/>
    <m/>
    <m/>
    <m/>
    <m/>
    <m/>
    <m/>
    <m/>
    <m/>
    <m/>
    <m/>
    <m/>
    <m/>
    <m/>
    <m/>
    <m/>
    <m/>
    <n v="218"/>
    <m/>
    <m/>
    <m/>
    <n v="218"/>
    <n v="483.2"/>
    <n v="483.2"/>
    <n v="483.2"/>
    <n v="483.2"/>
    <n v="483.2"/>
    <n v="483.2"/>
    <n v="483.2"/>
    <n v="483.2"/>
    <n v="483.2"/>
    <n v="483.2"/>
    <n v="483.2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3796.8"/>
    <n v="3796.8"/>
    <n v="3796.8"/>
    <n v="3796.8"/>
    <n v="3796.8"/>
    <n v="3796.8"/>
    <n v="3796.8"/>
    <n v="3796.8"/>
    <n v="3796.8"/>
    <n v="3796.8"/>
    <n v="37968"/>
  </r>
  <r>
    <n v="33101078"/>
    <x v="8"/>
    <x v="86"/>
    <s v="CIEP 389 GP HAROLDO BARBOSA"/>
    <e v="#N/A"/>
    <s v="01.884.542/0001-37"/>
    <s v="1642 - 0000344079"/>
    <n v="11"/>
    <m/>
    <m/>
    <m/>
    <m/>
    <n v="423"/>
    <m/>
    <m/>
    <m/>
    <m/>
    <m/>
    <m/>
    <m/>
    <m/>
    <n v="265"/>
    <m/>
    <m/>
    <m/>
    <m/>
    <m/>
    <m/>
    <n v="688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4028"/>
    <n v="4028"/>
    <n v="4028"/>
    <n v="4028"/>
    <n v="4028"/>
    <n v="4028"/>
    <n v="4028"/>
    <n v="4028"/>
    <n v="4028"/>
    <n v="4028"/>
    <n v="40280"/>
    <n v="11122"/>
    <n v="11122"/>
    <n v="11122"/>
    <n v="11122"/>
    <n v="11122"/>
    <n v="11122"/>
    <n v="11122"/>
    <n v="11122"/>
    <n v="11122"/>
    <n v="11122"/>
    <n v="111220"/>
  </r>
  <r>
    <n v="33101620"/>
    <x v="10"/>
    <x v="78"/>
    <s v="CIEP 176 CHICO MENDES"/>
    <e v="#N/A"/>
    <s v="00.785.863/0001-11"/>
    <s v="1284 - 0000055905"/>
    <n v="3"/>
    <m/>
    <m/>
    <m/>
    <m/>
    <n v="51"/>
    <m/>
    <n v="13"/>
    <m/>
    <m/>
    <m/>
    <m/>
    <m/>
    <m/>
    <n v="26"/>
    <m/>
    <n v="26"/>
    <m/>
    <m/>
    <m/>
    <m/>
    <n v="116"/>
    <n v="1528.4"/>
    <n v="1528.4"/>
    <n v="1528.4"/>
    <n v="1528.4"/>
    <n v="1528.4"/>
    <n v="1528.4"/>
    <n v="1528.4"/>
    <n v="1528.4"/>
    <n v="1528.4"/>
    <n v="1528.4"/>
    <n v="1528.4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2.000000000005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6"/>
  </r>
  <r>
    <n v="33101655"/>
    <x v="10"/>
    <x v="78"/>
    <s v="CIEP 320 ERCILIA ANTONIA DA SILVA"/>
    <e v="#N/A"/>
    <s v="01.427.105/0001-94"/>
    <s v="2236 - 0000020990"/>
    <n v="17"/>
    <m/>
    <m/>
    <m/>
    <m/>
    <n v="345"/>
    <m/>
    <m/>
    <m/>
    <m/>
    <m/>
    <m/>
    <m/>
    <m/>
    <n v="642"/>
    <m/>
    <m/>
    <m/>
    <m/>
    <m/>
    <m/>
    <n v="987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9758.4"/>
    <n v="9758.4"/>
    <n v="9758.4"/>
    <n v="9758.4"/>
    <n v="9758.4"/>
    <n v="9758.4"/>
    <n v="9758.4"/>
    <n v="9758.4"/>
    <n v="9758.4"/>
    <n v="9758.4"/>
    <n v="97583.999999999985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2"/>
  </r>
  <r>
    <n v="33101671"/>
    <x v="9"/>
    <x v="84"/>
    <s v="CIEP 206 PROFESSORA CYRENE MORAES COSTA"/>
    <e v="#N/A"/>
    <s v="00.960.550/0001-52"/>
    <s v="2362 - 0000090603"/>
    <n v="9"/>
    <m/>
    <m/>
    <m/>
    <m/>
    <m/>
    <m/>
    <m/>
    <m/>
    <m/>
    <m/>
    <m/>
    <m/>
    <m/>
    <n v="195"/>
    <m/>
    <m/>
    <n v="189"/>
    <m/>
    <m/>
    <m/>
    <n v="384"/>
    <n v="543.6"/>
    <n v="543.6"/>
    <n v="543.6"/>
    <n v="543.6"/>
    <n v="543.6"/>
    <n v="543.6"/>
    <n v="543.6"/>
    <n v="543.6"/>
    <n v="543.6"/>
    <n v="543.6"/>
    <n v="543.6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4.000000000015"/>
  </r>
  <r>
    <n v="33102090"/>
    <x v="4"/>
    <x v="32"/>
    <s v="CE DOUTOR FELICIANO COSTA"/>
    <e v="#N/A"/>
    <s v="30.591.283/0001-54"/>
    <s v="1332 - 0000023604"/>
    <n v="23"/>
    <m/>
    <m/>
    <m/>
    <m/>
    <n v="470"/>
    <m/>
    <m/>
    <n v="110"/>
    <m/>
    <m/>
    <m/>
    <m/>
    <m/>
    <n v="277"/>
    <m/>
    <m/>
    <n v="82"/>
    <m/>
    <m/>
    <m/>
    <n v="939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8.00000000002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0.00000000003"/>
  </r>
  <r>
    <n v="33102210"/>
    <x v="13"/>
    <x v="90"/>
    <s v="CIEP 241 NACAO MANGUEIRENSE GOVERNADOR LEONEL DE MOURA BRIZOLA"/>
    <e v="#N/A"/>
    <s v="02.266.852/0001-50"/>
    <s v="0583 - 0000528480"/>
    <n v="17"/>
    <m/>
    <m/>
    <m/>
    <m/>
    <m/>
    <m/>
    <m/>
    <m/>
    <m/>
    <m/>
    <m/>
    <m/>
    <m/>
    <n v="1163"/>
    <m/>
    <m/>
    <m/>
    <m/>
    <m/>
    <m/>
    <n v="116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6.00000000003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3.99999999997"/>
  </r>
  <r>
    <n v="33102414"/>
    <x v="5"/>
    <x v="85"/>
    <s v="CIEP 259 PROFESSORA MARIA DO AMPARO RANGEL DE SOUZA"/>
    <e v="#N/A"/>
    <s v="00.879.954/0001-16"/>
    <s v="2143 - 0000191485"/>
    <n v="22"/>
    <m/>
    <m/>
    <m/>
    <m/>
    <m/>
    <m/>
    <m/>
    <m/>
    <m/>
    <m/>
    <m/>
    <m/>
    <m/>
    <n v="1292"/>
    <m/>
    <m/>
    <m/>
    <m/>
    <m/>
    <m/>
    <n v="1292"/>
    <n v="1328.8"/>
    <n v="1328.8"/>
    <n v="1328.8"/>
    <n v="1328.8"/>
    <n v="1328.8"/>
    <n v="1328.8"/>
    <n v="1328.8"/>
    <n v="1328.8"/>
    <n v="1328.8"/>
    <n v="1328.8"/>
    <n v="1328.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3.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2"/>
  </r>
  <r>
    <n v="33102490"/>
    <x v="5"/>
    <x v="87"/>
    <s v="CIEP 450 DI CAVALCANTI"/>
    <e v="#N/A"/>
    <s v="01.880.373/0001-67"/>
    <s v="2187 - 0000212237"/>
    <n v="16"/>
    <m/>
    <m/>
    <m/>
    <m/>
    <n v="516"/>
    <m/>
    <m/>
    <m/>
    <m/>
    <m/>
    <m/>
    <m/>
    <m/>
    <m/>
    <m/>
    <m/>
    <m/>
    <m/>
    <m/>
    <m/>
    <n v="516"/>
    <n v="8809.6"/>
    <n v="8809.6"/>
    <n v="8809.6"/>
    <n v="8809.6"/>
    <n v="8809.6"/>
    <n v="8809.6"/>
    <n v="8809.6"/>
    <n v="8809.6"/>
    <n v="8809.6"/>
    <n v="8809.6"/>
    <n v="8809.6"/>
    <n v="0"/>
    <n v="0"/>
    <n v="0"/>
    <n v="0"/>
    <n v="0"/>
    <n v="0"/>
    <n v="0"/>
    <n v="0"/>
    <n v="0"/>
    <n v="0"/>
    <n v="0"/>
    <n v="8809.6"/>
    <n v="8809.6"/>
    <n v="8809.6"/>
    <n v="8809.6"/>
    <n v="8809.6"/>
    <n v="8809.6"/>
    <n v="8809.6"/>
    <n v="8809.6"/>
    <n v="8809.6"/>
    <n v="8809.6"/>
    <n v="88096.000000000015"/>
  </r>
  <r>
    <n v="33102503"/>
    <x v="5"/>
    <x v="87"/>
    <s v="CE DAVID CAPISTRANO"/>
    <e v="#N/A"/>
    <s v="02.699.750/0001-29"/>
    <s v="2809 - 0000178985"/>
    <n v="22"/>
    <m/>
    <m/>
    <m/>
    <m/>
    <m/>
    <m/>
    <m/>
    <m/>
    <m/>
    <m/>
    <m/>
    <m/>
    <m/>
    <n v="654"/>
    <m/>
    <m/>
    <m/>
    <m/>
    <m/>
    <m/>
    <n v="654"/>
    <n v="1328.8"/>
    <n v="1328.8"/>
    <n v="1328.8"/>
    <n v="1328.8"/>
    <n v="1328.8"/>
    <n v="1328.8"/>
    <n v="1328.8"/>
    <n v="1328.8"/>
    <n v="1328.8"/>
    <n v="1328.8"/>
    <n v="1328.8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8.000000000015"/>
    <n v="11269.6"/>
    <n v="11269.6"/>
    <n v="11269.6"/>
    <n v="11269.6"/>
    <n v="11269.6"/>
    <n v="11269.6"/>
    <n v="11269.6"/>
    <n v="11269.6"/>
    <n v="11269.6"/>
    <n v="11269.6"/>
    <n v="112696.00000000003"/>
  </r>
  <r>
    <n v="33102520"/>
    <x v="5"/>
    <x v="87"/>
    <s v="CIEP 307 DJANIRA"/>
    <e v="#N/A"/>
    <s v="01.107.453/0001-84"/>
    <s v="0309 - 06814476"/>
    <n v="15"/>
    <m/>
    <m/>
    <m/>
    <m/>
    <n v="365"/>
    <m/>
    <m/>
    <m/>
    <m/>
    <m/>
    <m/>
    <m/>
    <m/>
    <n v="180"/>
    <m/>
    <n v="25"/>
    <m/>
    <m/>
    <m/>
    <m/>
    <n v="570"/>
    <n v="6454"/>
    <n v="6454"/>
    <n v="6454"/>
    <n v="6454"/>
    <n v="6454"/>
    <n v="6454"/>
    <n v="6454"/>
    <n v="6454"/>
    <n v="6454"/>
    <n v="6454"/>
    <n v="6454"/>
    <n v="3836"/>
    <n v="3836"/>
    <n v="3836"/>
    <n v="3836"/>
    <n v="3836"/>
    <n v="3836"/>
    <n v="3836"/>
    <n v="3836"/>
    <n v="3836"/>
    <n v="3836"/>
    <n v="38360"/>
    <n v="10290"/>
    <n v="10290"/>
    <n v="10290"/>
    <n v="10290"/>
    <n v="10290"/>
    <n v="10290"/>
    <n v="10290"/>
    <n v="10290"/>
    <n v="10290"/>
    <n v="10290"/>
    <n v="102900"/>
  </r>
  <r>
    <n v="33102791"/>
    <x v="4"/>
    <x v="32"/>
    <s v="CENTRO FAMILIAR DE FORMACAO POR ALTERNANCIA COLEGIO ESTADUAL AGRICOLA REI ALBERTO I"/>
    <e v="#N/A"/>
    <s v="08.732.991/0001-09"/>
    <s v="6755 - 0000000248"/>
    <n v="3"/>
    <m/>
    <m/>
    <m/>
    <m/>
    <m/>
    <m/>
    <m/>
    <m/>
    <m/>
    <m/>
    <m/>
    <n v="159"/>
    <m/>
    <m/>
    <m/>
    <m/>
    <m/>
    <m/>
    <m/>
    <m/>
    <n v="15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653"/>
    <n v="10653"/>
    <n v="10653"/>
    <n v="10653"/>
    <n v="10653"/>
    <n v="10653"/>
    <n v="10653"/>
    <n v="10653"/>
    <n v="10653"/>
    <n v="10653"/>
    <n v="106530"/>
    <n v="10834.2"/>
    <n v="10834.2"/>
    <n v="10834.2"/>
    <n v="10834.2"/>
    <n v="10834.2"/>
    <n v="10834.2"/>
    <n v="10834.2"/>
    <n v="10834.2"/>
    <n v="10834.2"/>
    <n v="10834.2"/>
    <n v="108341.99999999999"/>
  </r>
  <r>
    <n v="33103097"/>
    <x v="6"/>
    <x v="55"/>
    <s v="CIEP 403 MARIA DE LOURDES GIOVANETTI"/>
    <s v="CRIADA EM 2022"/>
    <s v="-"/>
    <s v="-"/>
    <n v="2"/>
    <m/>
    <m/>
    <m/>
    <m/>
    <m/>
    <m/>
    <m/>
    <m/>
    <m/>
    <m/>
    <m/>
    <m/>
    <m/>
    <m/>
    <m/>
    <n v="98"/>
    <m/>
    <m/>
    <m/>
    <m/>
    <n v="98"/>
    <n v="120.8"/>
    <n v="120.8"/>
    <n v="120.8"/>
    <n v="120.8"/>
    <n v="120.8"/>
    <n v="120.8"/>
    <n v="120.8"/>
    <n v="120.8"/>
    <n v="120.8"/>
    <n v="120.8"/>
    <n v="120.8"/>
    <n v="4312"/>
    <n v="4312"/>
    <n v="4312"/>
    <n v="4312"/>
    <n v="4312"/>
    <n v="4312"/>
    <n v="4312"/>
    <n v="4312"/>
    <n v="4312"/>
    <n v="4312"/>
    <n v="43120"/>
    <n v="4432.8"/>
    <n v="4432.8"/>
    <n v="4432.8"/>
    <n v="4432.8"/>
    <n v="4432.8"/>
    <n v="4432.8"/>
    <n v="4432.8"/>
    <n v="4432.8"/>
    <n v="4432.8"/>
    <n v="4432.8"/>
    <n v="44328.000000000007"/>
  </r>
  <r>
    <n v="33103119"/>
    <x v="1"/>
    <x v="18"/>
    <s v="CIEP 393 PREFEITO CARLOS EMIR MUSSI"/>
    <e v="#N/A"/>
    <s v="01.077.520/0001-65"/>
    <s v="1545 - 0001148400"/>
    <n v="16"/>
    <m/>
    <m/>
    <m/>
    <m/>
    <m/>
    <m/>
    <m/>
    <m/>
    <m/>
    <m/>
    <m/>
    <m/>
    <m/>
    <n v="635"/>
    <m/>
    <n v="62"/>
    <n v="90"/>
    <m/>
    <m/>
    <m/>
    <n v="787"/>
    <n v="966.4"/>
    <n v="966.4"/>
    <n v="966.4"/>
    <n v="966.4"/>
    <n v="966.4"/>
    <n v="966.4"/>
    <n v="966.4"/>
    <n v="966.4"/>
    <n v="966.4"/>
    <n v="966.4"/>
    <n v="966.4"/>
    <n v="13748"/>
    <n v="13748"/>
    <n v="13748"/>
    <n v="13748"/>
    <n v="13748"/>
    <n v="13748"/>
    <n v="13748"/>
    <n v="13748"/>
    <n v="13748"/>
    <n v="13748"/>
    <n v="137480"/>
    <n v="14714.4"/>
    <n v="14714.4"/>
    <n v="14714.4"/>
    <n v="14714.4"/>
    <n v="14714.4"/>
    <n v="14714.4"/>
    <n v="14714.4"/>
    <n v="14714.4"/>
    <n v="14714.4"/>
    <n v="14714.4"/>
    <n v="147143.99999999997"/>
  </r>
  <r>
    <n v="33103771"/>
    <x v="3"/>
    <x v="65"/>
    <s v="CIEP 278 JOAQUIM OSORIO DUQUE ESTRADA"/>
    <e v="#N/A"/>
    <s v="00.764.385/0001-63"/>
    <s v="6793 - 0000000795"/>
    <n v="26"/>
    <m/>
    <m/>
    <m/>
    <m/>
    <m/>
    <m/>
    <m/>
    <n v="74"/>
    <m/>
    <m/>
    <m/>
    <m/>
    <m/>
    <n v="378"/>
    <m/>
    <n v="59"/>
    <n v="96"/>
    <m/>
    <m/>
    <m/>
    <n v="607"/>
    <n v="2695.2"/>
    <n v="2695.2"/>
    <n v="2695.2"/>
    <n v="2695.2"/>
    <n v="2695.2"/>
    <n v="2695.2"/>
    <n v="2695.2"/>
    <n v="2695.2"/>
    <n v="2695.2"/>
    <n v="2695.2"/>
    <n v="2695.2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8.000000000015"/>
    <n v="12496"/>
    <n v="12496"/>
    <n v="12496"/>
    <n v="12496"/>
    <n v="12496"/>
    <n v="12496"/>
    <n v="12496"/>
    <n v="12496"/>
    <n v="12496"/>
    <n v="12496"/>
    <n v="124960"/>
  </r>
  <r>
    <n v="33103879"/>
    <x v="11"/>
    <x v="82"/>
    <s v="CIEP 413 ADAO PEREIRA NUNES BRASIL MEXICO"/>
    <e v="#N/A"/>
    <s v="00.903.139/0001-45"/>
    <s v="6023 - 0000006351"/>
    <n v="26"/>
    <m/>
    <m/>
    <m/>
    <m/>
    <n v="112"/>
    <m/>
    <n v="245"/>
    <m/>
    <m/>
    <m/>
    <m/>
    <m/>
    <m/>
    <n v="146"/>
    <m/>
    <n v="72"/>
    <n v="67"/>
    <m/>
    <m/>
    <m/>
    <n v="642"/>
    <n v="14052.8"/>
    <n v="14052.8"/>
    <n v="14052.8"/>
    <n v="14052.8"/>
    <n v="14052.8"/>
    <n v="14052.8"/>
    <n v="14052.8"/>
    <n v="14052.8"/>
    <n v="14052.8"/>
    <n v="14052.8"/>
    <n v="14052.8"/>
    <n v="6405.6"/>
    <n v="6405.6"/>
    <n v="6405.6"/>
    <n v="6405.6"/>
    <n v="6405.6"/>
    <n v="6405.6"/>
    <n v="6405.6"/>
    <n v="6405.6"/>
    <n v="6405.6"/>
    <n v="6405.6"/>
    <n v="64055.999999999993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3.99999999997"/>
  </r>
  <r>
    <n v="33103887"/>
    <x v="11"/>
    <x v="82"/>
    <s v="CIEP 408 SERGIO CARDOSO"/>
    <e v="#N/A"/>
    <s v="02.675.492/0001-40"/>
    <s v="1128 - 0000043001"/>
    <n v="3"/>
    <m/>
    <m/>
    <m/>
    <m/>
    <n v="82"/>
    <m/>
    <m/>
    <m/>
    <m/>
    <m/>
    <m/>
    <m/>
    <m/>
    <n v="77"/>
    <m/>
    <m/>
    <m/>
    <m/>
    <m/>
    <m/>
    <n v="159"/>
    <n v="1427.6"/>
    <n v="1427.6"/>
    <n v="1427.6"/>
    <n v="1427.6"/>
    <n v="1427.6"/>
    <n v="1427.6"/>
    <n v="1427.6"/>
    <n v="1427.6"/>
    <n v="1427.6"/>
    <n v="1427.6"/>
    <n v="1427.6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2598"/>
    <n v="2598"/>
    <n v="2598"/>
    <n v="2598"/>
    <n v="2598"/>
    <n v="2598"/>
    <n v="2598"/>
    <n v="2598"/>
    <n v="2598"/>
    <n v="2598"/>
    <n v="25980"/>
  </r>
  <r>
    <n v="33103909"/>
    <x v="11"/>
    <x v="82"/>
    <s v="CIEP BRIZOLAO 238 DOUTOR ILTON FARIA DA COSTA"/>
    <e v="#N/A"/>
    <s v="00.920.695/0001-20"/>
    <s v="2095 - 0000016942"/>
    <n v="21"/>
    <m/>
    <m/>
    <m/>
    <m/>
    <n v="372"/>
    <m/>
    <m/>
    <m/>
    <m/>
    <m/>
    <m/>
    <m/>
    <m/>
    <n v="283"/>
    <m/>
    <m/>
    <n v="129"/>
    <m/>
    <m/>
    <m/>
    <n v="784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262.4"/>
    <n v="6262.4"/>
    <n v="6262.4"/>
    <n v="6262.4"/>
    <n v="6262.4"/>
    <n v="6262.4"/>
    <n v="6262.4"/>
    <n v="6262.4"/>
    <n v="6262.4"/>
    <n v="6262.4"/>
    <n v="62624.000000000007"/>
    <n v="13185.2"/>
    <n v="13185.2"/>
    <n v="13185.2"/>
    <n v="13185.2"/>
    <n v="13185.2"/>
    <n v="13185.2"/>
    <n v="13185.2"/>
    <n v="13185.2"/>
    <n v="13185.2"/>
    <n v="13185.2"/>
    <n v="131852"/>
  </r>
  <r>
    <n v="33103917"/>
    <x v="11"/>
    <x v="82"/>
    <s v="CIEP 423 MORA GUIMARAES"/>
    <e v="#N/A"/>
    <s v="01.465.170/0001-04"/>
    <s v="2095 - 0000017019"/>
    <n v="10"/>
    <m/>
    <m/>
    <m/>
    <m/>
    <n v="333"/>
    <m/>
    <m/>
    <m/>
    <m/>
    <m/>
    <m/>
    <m/>
    <m/>
    <n v="86"/>
    <m/>
    <m/>
    <m/>
    <m/>
    <m/>
    <m/>
    <n v="419"/>
    <n v="5665.6"/>
    <n v="5665.6"/>
    <n v="5665.6"/>
    <n v="5665.6"/>
    <n v="5665.6"/>
    <n v="5665.6"/>
    <n v="5665.6"/>
    <n v="5665.6"/>
    <n v="5665.6"/>
    <n v="5665.6"/>
    <n v="5665.6"/>
    <n v="1307.2"/>
    <n v="1307.2"/>
    <n v="1307.2"/>
    <n v="1307.2"/>
    <n v="1307.2"/>
    <n v="1307.2"/>
    <n v="1307.2"/>
    <n v="1307.2"/>
    <n v="1307.2"/>
    <n v="1307.2"/>
    <n v="13072.000000000002"/>
    <n v="6972.8"/>
    <n v="6972.8"/>
    <n v="6972.8"/>
    <n v="6972.8"/>
    <n v="6972.8"/>
    <n v="6972.8"/>
    <n v="6972.8"/>
    <n v="6972.8"/>
    <n v="6972.8"/>
    <n v="6972.8"/>
    <n v="69728.000000000015"/>
  </r>
  <r>
    <n v="33103925"/>
    <x v="11"/>
    <x v="82"/>
    <s v="CIEP 421 DEPUTADA CRISTINA TAVARES"/>
    <e v="#N/A"/>
    <s v="01.276.594/0001-20"/>
    <s v="2095 - 0000017060"/>
    <n v="2"/>
    <m/>
    <m/>
    <m/>
    <m/>
    <n v="154"/>
    <m/>
    <m/>
    <m/>
    <m/>
    <m/>
    <m/>
    <m/>
    <m/>
    <m/>
    <m/>
    <n v="62"/>
    <m/>
    <m/>
    <m/>
    <m/>
    <n v="216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728"/>
    <n v="2728"/>
    <n v="2728"/>
    <n v="2728"/>
    <n v="2728"/>
    <n v="2728"/>
    <n v="2728"/>
    <n v="2728"/>
    <n v="2728"/>
    <n v="2728"/>
    <n v="27280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5.999999999993"/>
  </r>
  <r>
    <n v="33103941"/>
    <x v="11"/>
    <x v="82"/>
    <s v="CIEP 422 NICANOR FERREIRA NUNES"/>
    <e v="#N/A"/>
    <s v="00.780.711/0001-26"/>
    <s v="6666 - 0000001953"/>
    <n v="8"/>
    <m/>
    <m/>
    <m/>
    <m/>
    <n v="73"/>
    <m/>
    <m/>
    <m/>
    <m/>
    <m/>
    <m/>
    <m/>
    <m/>
    <n v="30"/>
    <m/>
    <m/>
    <m/>
    <m/>
    <m/>
    <m/>
    <n v="103"/>
    <n v="1592.8"/>
    <n v="1592.8"/>
    <n v="1592.8"/>
    <n v="1592.8"/>
    <n v="1592.8"/>
    <n v="1592.8"/>
    <n v="1592.8"/>
    <n v="1592.8"/>
    <n v="1592.8"/>
    <n v="1592.8"/>
    <n v="1592.8"/>
    <n v="456"/>
    <n v="456"/>
    <n v="456"/>
    <n v="456"/>
    <n v="456"/>
    <n v="456"/>
    <n v="456"/>
    <n v="456"/>
    <n v="456"/>
    <n v="456"/>
    <n v="4560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7.999999999996"/>
  </r>
  <r>
    <n v="33103968"/>
    <x v="11"/>
    <x v="82"/>
    <s v="CIEP 439 LUIZ GONZAGA JUNIOR GONZAGUINHA"/>
    <e v="#N/A"/>
    <s v="00.793.728/0001-18"/>
    <s v="1128 - 0000042501"/>
    <n v="16"/>
    <m/>
    <m/>
    <m/>
    <m/>
    <n v="192"/>
    <m/>
    <m/>
    <m/>
    <m/>
    <m/>
    <m/>
    <m/>
    <m/>
    <n v="193"/>
    <m/>
    <n v="7"/>
    <m/>
    <m/>
    <m/>
    <m/>
    <n v="392"/>
    <n v="3884.8"/>
    <n v="3884.8"/>
    <n v="3884.8"/>
    <n v="3884.8"/>
    <n v="3884.8"/>
    <n v="3884.8"/>
    <n v="3884.8"/>
    <n v="3884.8"/>
    <n v="3884.8"/>
    <n v="3884.8"/>
    <n v="3884.8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6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4"/>
  </r>
  <r>
    <n v="33104182"/>
    <x v="11"/>
    <x v="82"/>
    <s v="CIEP BRIZOLAO 409 PROFESSORA ALAIDE DE FIGUEREDO SANTOS"/>
    <e v="#N/A"/>
    <s v="00.975.802/0001-17"/>
    <s v="2095 - 0000017086"/>
    <n v="12"/>
    <m/>
    <m/>
    <m/>
    <m/>
    <n v="389"/>
    <m/>
    <m/>
    <m/>
    <m/>
    <m/>
    <m/>
    <m/>
    <m/>
    <n v="309"/>
    <m/>
    <m/>
    <m/>
    <m/>
    <m/>
    <m/>
    <n v="698"/>
    <n v="6637.6"/>
    <n v="6637.6"/>
    <n v="6637.6"/>
    <n v="6637.6"/>
    <n v="6637.6"/>
    <n v="6637.6"/>
    <n v="6637.6"/>
    <n v="6637.6"/>
    <n v="6637.6"/>
    <n v="6637.6"/>
    <n v="6637.6"/>
    <n v="4696.8"/>
    <n v="4696.8"/>
    <n v="4696.8"/>
    <n v="4696.8"/>
    <n v="4696.8"/>
    <n v="4696.8"/>
    <n v="4696.8"/>
    <n v="4696.8"/>
    <n v="4696.8"/>
    <n v="4696.8"/>
    <n v="46968.000000000007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4"/>
  </r>
  <r>
    <n v="33104204"/>
    <x v="5"/>
    <x v="46"/>
    <s v="CIEP 258 ASTROGILDO PEREIRA"/>
    <e v="#N/A"/>
    <s v="00.945.841/0001-71"/>
    <s v="2122 - 0000188301"/>
    <n v="59"/>
    <m/>
    <m/>
    <m/>
    <m/>
    <m/>
    <m/>
    <m/>
    <m/>
    <m/>
    <m/>
    <m/>
    <m/>
    <m/>
    <n v="1115"/>
    <m/>
    <n v="80"/>
    <m/>
    <m/>
    <m/>
    <m/>
    <n v="1195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20468"/>
    <n v="20468"/>
    <n v="20468"/>
    <n v="20468"/>
    <n v="20468"/>
    <n v="20468"/>
    <n v="20468"/>
    <n v="20468"/>
    <n v="20468"/>
    <n v="20468"/>
    <n v="204680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6.00000000003"/>
  </r>
  <r>
    <n v="33104271"/>
    <x v="8"/>
    <x v="77"/>
    <s v="CIEP 397 PAULO PONTES"/>
    <e v="#N/A"/>
    <s v="01.547.403/0001-18"/>
    <s v="0544 - 0001381547"/>
    <n v="11"/>
    <m/>
    <m/>
    <m/>
    <m/>
    <m/>
    <m/>
    <m/>
    <m/>
    <m/>
    <m/>
    <m/>
    <m/>
    <m/>
    <m/>
    <m/>
    <n v="381"/>
    <m/>
    <m/>
    <m/>
    <m/>
    <n v="381"/>
    <n v="664.4"/>
    <n v="664.4"/>
    <n v="664.4"/>
    <n v="664.4"/>
    <n v="664.4"/>
    <n v="664.4"/>
    <n v="664.4"/>
    <n v="664.4"/>
    <n v="664.4"/>
    <n v="664.4"/>
    <n v="664.4"/>
    <n v="16764"/>
    <n v="16764"/>
    <n v="16764"/>
    <n v="16764"/>
    <n v="16764"/>
    <n v="16764"/>
    <n v="16764"/>
    <n v="16764"/>
    <n v="16764"/>
    <n v="16764"/>
    <n v="167640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3.99999999997"/>
  </r>
  <r>
    <n v="33104298"/>
    <x v="8"/>
    <x v="77"/>
    <s v="CIEP 399 JEAN BAPTISTE DEBRET"/>
    <e v="#N/A"/>
    <s v="00.979.776/0001-03"/>
    <s v="0544 - 0001339540"/>
    <n v="10"/>
    <m/>
    <m/>
    <m/>
    <m/>
    <n v="463"/>
    <m/>
    <m/>
    <m/>
    <m/>
    <m/>
    <m/>
    <m/>
    <m/>
    <n v="290"/>
    <m/>
    <m/>
    <m/>
    <m/>
    <m/>
    <m/>
    <n v="753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4408"/>
    <n v="4408"/>
    <n v="4408"/>
    <n v="4408"/>
    <n v="4408"/>
    <n v="4408"/>
    <n v="4408"/>
    <n v="4408"/>
    <n v="4408"/>
    <n v="4408"/>
    <n v="44080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6"/>
  </r>
  <r>
    <n v="33104301"/>
    <x v="8"/>
    <x v="77"/>
    <s v="CIEP 400 GP OSWALD DE ANDRADE"/>
    <e v="#N/A"/>
    <s v="01.219.018/0001-41"/>
    <s v="0544 - 0001381490"/>
    <n v="16"/>
    <m/>
    <m/>
    <m/>
    <m/>
    <n v="407"/>
    <m/>
    <m/>
    <m/>
    <m/>
    <m/>
    <m/>
    <m/>
    <m/>
    <n v="245"/>
    <m/>
    <n v="5"/>
    <m/>
    <m/>
    <m/>
    <m/>
    <n v="657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3944"/>
    <n v="3944"/>
    <n v="3944"/>
    <n v="3944"/>
    <n v="3944"/>
    <n v="3944"/>
    <n v="3944"/>
    <n v="3944"/>
    <n v="3944"/>
    <n v="3944"/>
    <n v="39440"/>
    <n v="11096.8"/>
    <n v="11096.8"/>
    <n v="11096.8"/>
    <n v="11096.8"/>
    <n v="11096.8"/>
    <n v="11096.8"/>
    <n v="11096.8"/>
    <n v="11096.8"/>
    <n v="11096.8"/>
    <n v="11096.8"/>
    <n v="110968.00000000001"/>
  </r>
  <r>
    <n v="33104328"/>
    <x v="8"/>
    <x v="77"/>
    <s v="EE VILAR DOS TELES"/>
    <e v="#N/A"/>
    <s v="01.238.315/0001-34"/>
    <s v="2051 - 0000314706"/>
    <n v="9"/>
    <m/>
    <m/>
    <m/>
    <m/>
    <n v="502"/>
    <m/>
    <m/>
    <m/>
    <m/>
    <m/>
    <m/>
    <m/>
    <m/>
    <m/>
    <m/>
    <m/>
    <m/>
    <m/>
    <m/>
    <m/>
    <n v="502"/>
    <n v="8174"/>
    <n v="8174"/>
    <n v="8174"/>
    <n v="8174"/>
    <n v="8174"/>
    <n v="8174"/>
    <n v="8174"/>
    <n v="8174"/>
    <n v="8174"/>
    <n v="8174"/>
    <n v="8174"/>
    <n v="0"/>
    <n v="0"/>
    <n v="0"/>
    <n v="0"/>
    <n v="0"/>
    <n v="0"/>
    <n v="0"/>
    <n v="0"/>
    <n v="0"/>
    <n v="0"/>
    <n v="0"/>
    <n v="8174"/>
    <n v="8174"/>
    <n v="8174"/>
    <n v="8174"/>
    <n v="8174"/>
    <n v="8174"/>
    <n v="8174"/>
    <n v="8174"/>
    <n v="8174"/>
    <n v="8174"/>
    <n v="81740"/>
  </r>
  <r>
    <n v="33104344"/>
    <x v="8"/>
    <x v="77"/>
    <s v="CIEP 169 MARIA AUGUSTA CORREIA"/>
    <e v="#N/A"/>
    <s v="01.436.257/0001-53"/>
    <s v="6730 - 0000001422"/>
    <n v="6"/>
    <m/>
    <m/>
    <m/>
    <m/>
    <m/>
    <m/>
    <m/>
    <m/>
    <m/>
    <m/>
    <m/>
    <m/>
    <m/>
    <n v="990"/>
    <m/>
    <m/>
    <m/>
    <m/>
    <m/>
    <m/>
    <n v="99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5048"/>
    <n v="15048"/>
    <n v="15048"/>
    <n v="15048"/>
    <n v="15048"/>
    <n v="15048"/>
    <n v="15048"/>
    <n v="15048"/>
    <n v="15048"/>
    <n v="15048"/>
    <n v="150480"/>
    <n v="15410.4"/>
    <n v="15410.4"/>
    <n v="15410.4"/>
    <n v="15410.4"/>
    <n v="15410.4"/>
    <n v="15410.4"/>
    <n v="15410.4"/>
    <n v="15410.4"/>
    <n v="15410.4"/>
    <n v="15410.4"/>
    <n v="154103.99999999997"/>
  </r>
  <r>
    <n v="33104352"/>
    <x v="8"/>
    <x v="77"/>
    <s v="CIEP 170 GREGORIO BEZERRA"/>
    <e v="#N/A"/>
    <s v="01.229.258/0001-27"/>
    <s v="2051 - 0000314471"/>
    <n v="19"/>
    <m/>
    <m/>
    <m/>
    <m/>
    <n v="421"/>
    <m/>
    <m/>
    <m/>
    <m/>
    <m/>
    <m/>
    <m/>
    <m/>
    <n v="223"/>
    <m/>
    <n v="77"/>
    <m/>
    <m/>
    <m/>
    <m/>
    <n v="721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6777.6"/>
    <n v="6777.6"/>
    <n v="6777.6"/>
    <n v="6777.6"/>
    <n v="6777.6"/>
    <n v="6777.6"/>
    <n v="6777.6"/>
    <n v="6777.6"/>
    <n v="6777.6"/>
    <n v="6777.6"/>
    <n v="67776"/>
    <n v="14324.4"/>
    <n v="14324.4"/>
    <n v="14324.4"/>
    <n v="14324.4"/>
    <n v="14324.4"/>
    <n v="14324.4"/>
    <n v="14324.4"/>
    <n v="14324.4"/>
    <n v="14324.4"/>
    <n v="14324.4"/>
    <n v="143243.99999999997"/>
  </r>
  <r>
    <n v="33104379"/>
    <x v="8"/>
    <x v="77"/>
    <s v="CIEP 175 JOSE LINS DO REGO"/>
    <e v="#N/A"/>
    <s v="00.862.576/0001-68"/>
    <s v="0544 - 0001381555"/>
    <n v="11"/>
    <m/>
    <m/>
    <m/>
    <m/>
    <n v="675"/>
    <m/>
    <m/>
    <m/>
    <m/>
    <m/>
    <m/>
    <m/>
    <m/>
    <n v="707"/>
    <m/>
    <m/>
    <n v="436"/>
    <m/>
    <m/>
    <m/>
    <n v="1818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6.00000000003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0.00000000006"/>
  </r>
  <r>
    <n v="33104638"/>
    <x v="12"/>
    <x v="90"/>
    <s v="CIEP 195 ANIBAL MACHADO"/>
    <e v="#N/A"/>
    <s v="01.598.691/0001-30"/>
    <s v="2751 - 0000320145"/>
    <n v="3"/>
    <m/>
    <m/>
    <m/>
    <m/>
    <m/>
    <m/>
    <m/>
    <m/>
    <m/>
    <m/>
    <m/>
    <m/>
    <m/>
    <n v="68"/>
    <m/>
    <n v="5"/>
    <n v="121"/>
    <m/>
    <m/>
    <m/>
    <n v="19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92.8"/>
    <n v="3092.8"/>
    <n v="3092.8"/>
    <n v="3092.8"/>
    <n v="3092.8"/>
    <n v="3092.8"/>
    <n v="3092.8"/>
    <n v="3092.8"/>
    <n v="3092.8"/>
    <n v="3092.8"/>
    <n v="30927.999999999996"/>
    <n v="3274"/>
    <n v="3274"/>
    <n v="3274"/>
    <n v="3274"/>
    <n v="3274"/>
    <n v="3274"/>
    <n v="3274"/>
    <n v="3274"/>
    <n v="3274"/>
    <n v="3274"/>
    <n v="32740"/>
  </r>
  <r>
    <n v="33105022"/>
    <x v="4"/>
    <x v="32"/>
    <s v="CIEP 480 PROFESSOR LUIZ CARLOS VERONESE"/>
    <e v="#N/A"/>
    <s v="00.959.318/0001-02"/>
    <s v="1332 - 0000230189"/>
    <n v="7"/>
    <m/>
    <m/>
    <m/>
    <m/>
    <n v="151"/>
    <m/>
    <n v="33"/>
    <m/>
    <m/>
    <m/>
    <m/>
    <m/>
    <m/>
    <m/>
    <m/>
    <n v="69"/>
    <m/>
    <m/>
    <m/>
    <m/>
    <n v="253"/>
    <n v="4170"/>
    <n v="4170"/>
    <n v="4170"/>
    <n v="4170"/>
    <n v="4170"/>
    <n v="4170"/>
    <n v="4170"/>
    <n v="4170"/>
    <n v="4170"/>
    <n v="4170"/>
    <n v="4170"/>
    <n v="3036"/>
    <n v="3036"/>
    <n v="3036"/>
    <n v="3036"/>
    <n v="3036"/>
    <n v="3036"/>
    <n v="3036"/>
    <n v="3036"/>
    <n v="3036"/>
    <n v="3036"/>
    <n v="30360"/>
    <n v="7206"/>
    <n v="7206"/>
    <n v="7206"/>
    <n v="7206"/>
    <n v="7206"/>
    <n v="7206"/>
    <n v="7206"/>
    <n v="7206"/>
    <n v="7206"/>
    <n v="7206"/>
    <n v="72060"/>
  </r>
  <r>
    <n v="33105065"/>
    <x v="13"/>
    <x v="90"/>
    <s v="CAIC EUCLYDES DA CUNHA"/>
    <e v="#N/A"/>
    <s v="02.797.345/0001-43"/>
    <s v="6629 - 1511475"/>
    <n v="34"/>
    <m/>
    <m/>
    <m/>
    <m/>
    <m/>
    <m/>
    <m/>
    <m/>
    <m/>
    <m/>
    <m/>
    <m/>
    <m/>
    <n v="2309"/>
    <m/>
    <m/>
    <n v="123"/>
    <m/>
    <m/>
    <m/>
    <n v="243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4.00000000006"/>
    <n v="39020"/>
    <n v="39020"/>
    <n v="39020"/>
    <n v="39020"/>
    <n v="39020"/>
    <n v="39020"/>
    <n v="39020"/>
    <n v="39020"/>
    <n v="39020"/>
    <n v="39020"/>
    <n v="390200"/>
  </r>
  <r>
    <n v="33105103"/>
    <x v="13"/>
    <x v="90"/>
    <s v="CIEP 303 AYRTON SENNA DA SILVA"/>
    <e v="#N/A"/>
    <s v="01.286.704/0001-35"/>
    <s v="0900 - 0000139394"/>
    <n v="23"/>
    <m/>
    <m/>
    <m/>
    <m/>
    <m/>
    <m/>
    <m/>
    <m/>
    <m/>
    <m/>
    <m/>
    <m/>
    <m/>
    <n v="1217"/>
    <m/>
    <n v="56"/>
    <n v="142"/>
    <m/>
    <m/>
    <m/>
    <n v="1415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7.99999999994"/>
    <n v="24510"/>
    <n v="24510"/>
    <n v="24510"/>
    <n v="24510"/>
    <n v="24510"/>
    <n v="24510"/>
    <n v="24510"/>
    <n v="24510"/>
    <n v="24510"/>
    <n v="24510"/>
    <n v="245100"/>
  </r>
  <r>
    <n v="33105219"/>
    <x v="12"/>
    <x v="90"/>
    <s v="CIEP 379 RAUL SEIXAS"/>
    <e v="#N/A"/>
    <s v="02.755.227/0001-72"/>
    <s v="2845 - 0000134082"/>
    <n v="18"/>
    <m/>
    <m/>
    <m/>
    <m/>
    <m/>
    <m/>
    <m/>
    <m/>
    <m/>
    <m/>
    <m/>
    <m/>
    <m/>
    <n v="467"/>
    <m/>
    <m/>
    <n v="198"/>
    <m/>
    <m/>
    <m/>
    <n v="665"/>
    <n v="1087.2"/>
    <n v="1087.2"/>
    <n v="1087.2"/>
    <n v="1087.2"/>
    <n v="1087.2"/>
    <n v="1087.2"/>
    <n v="1087.2"/>
    <n v="1087.2"/>
    <n v="1087.2"/>
    <n v="1087.2"/>
    <n v="1087.2"/>
    <n v="10108"/>
    <n v="10108"/>
    <n v="10108"/>
    <n v="10108"/>
    <n v="10108"/>
    <n v="10108"/>
    <n v="10108"/>
    <n v="10108"/>
    <n v="10108"/>
    <n v="10108"/>
    <n v="101080"/>
    <n v="11195.2"/>
    <n v="11195.2"/>
    <n v="11195.2"/>
    <n v="11195.2"/>
    <n v="11195.2"/>
    <n v="11195.2"/>
    <n v="11195.2"/>
    <n v="11195.2"/>
    <n v="11195.2"/>
    <n v="11195.2"/>
    <n v="111951.99999999999"/>
  </r>
  <r>
    <n v="33105294"/>
    <x v="7"/>
    <x v="90"/>
    <s v="CIEP 311 DEPUTADO BOCAYUVA CUNHA"/>
    <e v="#N/A"/>
    <s v="03.270.391/0001-52"/>
    <s v="3431 - 0000293687"/>
    <n v="47"/>
    <m/>
    <m/>
    <m/>
    <m/>
    <m/>
    <m/>
    <m/>
    <m/>
    <m/>
    <m/>
    <m/>
    <m/>
    <m/>
    <n v="1796"/>
    <m/>
    <m/>
    <m/>
    <m/>
    <m/>
    <m/>
    <n v="1796"/>
    <n v="2838.8"/>
    <n v="2838.8"/>
    <n v="2838.8"/>
    <n v="2838.8"/>
    <n v="2838.8"/>
    <n v="2838.8"/>
    <n v="2838.8"/>
    <n v="2838.8"/>
    <n v="2838.8"/>
    <n v="2838.8"/>
    <n v="2838.8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2.00000000006"/>
    <n v="30138"/>
    <n v="30138"/>
    <n v="30138"/>
    <n v="30138"/>
    <n v="30138"/>
    <n v="30138"/>
    <n v="30138"/>
    <n v="30138"/>
    <n v="30138"/>
    <n v="30138"/>
    <n v="301380"/>
  </r>
  <r>
    <n v="33106550"/>
    <x v="7"/>
    <x v="90"/>
    <s v="CIEP 223 OLYMPIO MARQUES DOS SANTOS"/>
    <e v="#N/A"/>
    <s v="02.010.985/0001-61"/>
    <s v="2751 - 0000299030"/>
    <n v="21"/>
    <m/>
    <m/>
    <m/>
    <m/>
    <m/>
    <m/>
    <m/>
    <m/>
    <m/>
    <m/>
    <m/>
    <m/>
    <m/>
    <n v="1038"/>
    <m/>
    <m/>
    <n v="191"/>
    <m/>
    <m/>
    <m/>
    <n v="1229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8680.8"/>
    <n v="18680.8"/>
    <n v="18680.8"/>
    <n v="18680.8"/>
    <n v="18680.8"/>
    <n v="18680.8"/>
    <n v="18680.8"/>
    <n v="18680.8"/>
    <n v="18680.8"/>
    <n v="18680.8"/>
    <n v="186807.99999999997"/>
    <n v="19949.2"/>
    <n v="19949.2"/>
    <n v="19949.2"/>
    <n v="19949.2"/>
    <n v="19949.2"/>
    <n v="19949.2"/>
    <n v="19949.2"/>
    <n v="19949.2"/>
    <n v="19949.2"/>
    <n v="19949.2"/>
    <n v="199492.00000000003"/>
  </r>
  <r>
    <n v="33106584"/>
    <x v="7"/>
    <x v="90"/>
    <s v="CIEP 336 OCTAVIO MALTA"/>
    <e v="#N/A"/>
    <s v="03.411.966/0001-00"/>
    <s v="0868 - 0000068314"/>
    <n v="24"/>
    <m/>
    <m/>
    <m/>
    <m/>
    <m/>
    <m/>
    <m/>
    <m/>
    <m/>
    <m/>
    <m/>
    <m/>
    <m/>
    <n v="1567"/>
    <m/>
    <m/>
    <m/>
    <m/>
    <m/>
    <m/>
    <n v="156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3.99999999997"/>
    <n v="25268"/>
    <n v="25268"/>
    <n v="25268"/>
    <n v="25268"/>
    <n v="25268"/>
    <n v="25268"/>
    <n v="25268"/>
    <n v="25268"/>
    <n v="25268"/>
    <n v="25268"/>
    <n v="252680"/>
  </r>
  <r>
    <n v="33106592"/>
    <x v="7"/>
    <x v="90"/>
    <s v="CIEP 435 HELIO PELLEGRINO"/>
    <e v="#N/A"/>
    <s v="01.846.107/0001-18"/>
    <s v="2751 - 0000299090"/>
    <n v="27"/>
    <m/>
    <m/>
    <m/>
    <m/>
    <m/>
    <m/>
    <m/>
    <m/>
    <m/>
    <m/>
    <m/>
    <m/>
    <m/>
    <n v="1118"/>
    <m/>
    <m/>
    <m/>
    <m/>
    <m/>
    <m/>
    <n v="1118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6.00000000003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3.99999999997"/>
  </r>
  <r>
    <n v="33106606"/>
    <x v="7"/>
    <x v="90"/>
    <s v="CIEP 224 TARSO DE CASTRO"/>
    <e v="#N/A"/>
    <s v="02.797.117/0001-73"/>
    <s v="0955 - 0000059854"/>
    <n v="12"/>
    <m/>
    <m/>
    <m/>
    <m/>
    <m/>
    <m/>
    <m/>
    <m/>
    <m/>
    <m/>
    <m/>
    <m/>
    <m/>
    <n v="855"/>
    <m/>
    <m/>
    <n v="212"/>
    <m/>
    <m/>
    <m/>
    <n v="106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218.4"/>
    <n v="16218.4"/>
    <n v="16218.4"/>
    <n v="16218.4"/>
    <n v="16218.4"/>
    <n v="16218.4"/>
    <n v="16218.4"/>
    <n v="16218.4"/>
    <n v="16218.4"/>
    <n v="16218.4"/>
    <n v="162183.99999999997"/>
    <n v="16943.2"/>
    <n v="16943.2"/>
    <n v="16943.2"/>
    <n v="16943.2"/>
    <n v="16943.2"/>
    <n v="16943.2"/>
    <n v="16943.2"/>
    <n v="16943.2"/>
    <n v="16943.2"/>
    <n v="16943.2"/>
    <n v="169432.00000000003"/>
  </r>
  <r>
    <n v="33106614"/>
    <x v="7"/>
    <x v="90"/>
    <s v="CIEP 386 GUILHERME DA SILVEIRA FILHO"/>
    <e v="#N/A"/>
    <s v="02.260.533/0001-38"/>
    <s v="0955 - 0000061085"/>
    <n v="15"/>
    <m/>
    <m/>
    <m/>
    <m/>
    <m/>
    <m/>
    <m/>
    <m/>
    <m/>
    <m/>
    <m/>
    <m/>
    <m/>
    <n v="1834"/>
    <m/>
    <m/>
    <n v="177"/>
    <m/>
    <m/>
    <m/>
    <n v="2011"/>
    <n v="906"/>
    <n v="906"/>
    <n v="906"/>
    <n v="906"/>
    <n v="906"/>
    <n v="906"/>
    <n v="906"/>
    <n v="906"/>
    <n v="906"/>
    <n v="906"/>
    <n v="906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2.00000000006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2.00000000006"/>
  </r>
  <r>
    <n v="33106630"/>
    <x v="7"/>
    <x v="90"/>
    <s v="CIEP 382 ASPIRANTE FRANCISCO MEGA"/>
    <e v="#N/A"/>
    <s v="02.952.636/0001-69"/>
    <s v="2490 - 0000405515"/>
    <n v="18"/>
    <m/>
    <m/>
    <m/>
    <m/>
    <m/>
    <m/>
    <m/>
    <m/>
    <m/>
    <m/>
    <m/>
    <m/>
    <m/>
    <n v="1673"/>
    <m/>
    <m/>
    <n v="185"/>
    <m/>
    <m/>
    <m/>
    <n v="1858"/>
    <n v="1087.2"/>
    <n v="1087.2"/>
    <n v="1087.2"/>
    <n v="1087.2"/>
    <n v="1087.2"/>
    <n v="1087.2"/>
    <n v="1087.2"/>
    <n v="1087.2"/>
    <n v="1087.2"/>
    <n v="1087.2"/>
    <n v="1087.2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6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7.99999999994"/>
  </r>
  <r>
    <n v="33106649"/>
    <x v="7"/>
    <x v="90"/>
    <s v="CIEP 312 RAUL RYFF"/>
    <e v="#N/A"/>
    <s v="02.917.195/0001-64"/>
    <s v="0552 - 0001465139"/>
    <n v="26"/>
    <m/>
    <m/>
    <m/>
    <m/>
    <m/>
    <m/>
    <m/>
    <m/>
    <m/>
    <m/>
    <m/>
    <m/>
    <m/>
    <n v="410"/>
    <m/>
    <n v="332"/>
    <n v="230"/>
    <m/>
    <m/>
    <m/>
    <n v="97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336"/>
    <n v="24336"/>
    <n v="24336"/>
    <n v="24336"/>
    <n v="24336"/>
    <n v="24336"/>
    <n v="24336"/>
    <n v="24336"/>
    <n v="24336"/>
    <n v="24336"/>
    <n v="243360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3.99999999997"/>
  </r>
  <r>
    <n v="33106657"/>
    <x v="7"/>
    <x v="90"/>
    <s v="CIEP 183 JOAO VITTA"/>
    <e v="#N/A"/>
    <s v="02.748.905/0001-70"/>
    <s v="6735 - 0000002143"/>
    <n v="30"/>
    <m/>
    <m/>
    <m/>
    <m/>
    <m/>
    <m/>
    <m/>
    <m/>
    <m/>
    <m/>
    <m/>
    <m/>
    <m/>
    <n v="1503"/>
    <m/>
    <m/>
    <n v="441"/>
    <m/>
    <m/>
    <m/>
    <n v="1944"/>
    <n v="1812"/>
    <n v="1812"/>
    <n v="1812"/>
    <n v="1812"/>
    <n v="1812"/>
    <n v="1812"/>
    <n v="1812"/>
    <n v="1812"/>
    <n v="1812"/>
    <n v="1812"/>
    <n v="1812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7.99999999994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7.99999999994"/>
  </r>
  <r>
    <n v="33106665"/>
    <x v="7"/>
    <x v="90"/>
    <s v="CIEP 432 ALBERTO CAVALCANTI"/>
    <e v="#N/A"/>
    <s v="04.422.296/0001-90"/>
    <s v="3248 - 0000133256"/>
    <n v="6"/>
    <m/>
    <m/>
    <m/>
    <m/>
    <m/>
    <m/>
    <m/>
    <m/>
    <m/>
    <m/>
    <m/>
    <m/>
    <m/>
    <n v="447"/>
    <m/>
    <n v="91"/>
    <m/>
    <m/>
    <m/>
    <m/>
    <n v="53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4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8.00000000001"/>
  </r>
  <r>
    <n v="33106673"/>
    <x v="7"/>
    <x v="90"/>
    <s v="CIEP 392 MARIO DE ANDRADE"/>
    <e v="#N/A"/>
    <s v="01.661.004/0001-83"/>
    <s v="6735 - 0000001708"/>
    <n v="18"/>
    <m/>
    <m/>
    <m/>
    <m/>
    <m/>
    <m/>
    <m/>
    <m/>
    <m/>
    <m/>
    <m/>
    <m/>
    <m/>
    <n v="1433"/>
    <m/>
    <m/>
    <n v="298"/>
    <m/>
    <m/>
    <m/>
    <n v="1731"/>
    <n v="1087.2"/>
    <n v="1087.2"/>
    <n v="1087.2"/>
    <n v="1087.2"/>
    <n v="1087.2"/>
    <n v="1087.2"/>
    <n v="1087.2"/>
    <n v="1087.2"/>
    <n v="1087.2"/>
    <n v="1087.2"/>
    <n v="1087.2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2.00000000006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4"/>
  </r>
  <r>
    <n v="33106681"/>
    <x v="7"/>
    <x v="90"/>
    <s v="CIEP 305 HEITOR DOS PRAZERES"/>
    <e v="#N/A"/>
    <s v="01.421.530/0001-76"/>
    <s v="6876 - 0000001910"/>
    <n v="30"/>
    <m/>
    <m/>
    <m/>
    <m/>
    <m/>
    <m/>
    <m/>
    <m/>
    <m/>
    <m/>
    <m/>
    <m/>
    <m/>
    <n v="2202"/>
    <m/>
    <m/>
    <n v="294"/>
    <m/>
    <m/>
    <m/>
    <n v="2496"/>
    <n v="1812"/>
    <n v="1812"/>
    <n v="1812"/>
    <n v="1812"/>
    <n v="1812"/>
    <n v="1812"/>
    <n v="1812"/>
    <n v="1812"/>
    <n v="1812"/>
    <n v="1812"/>
    <n v="1812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2.00000000006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2.00000000006"/>
  </r>
  <r>
    <n v="33106690"/>
    <x v="7"/>
    <x v="90"/>
    <s v="CIEP 225 MARIO QUINTANA"/>
    <e v="#N/A"/>
    <s v="02.372.141/0001-60"/>
    <s v="0868 - 0000068608"/>
    <n v="29"/>
    <m/>
    <m/>
    <m/>
    <m/>
    <m/>
    <m/>
    <m/>
    <m/>
    <m/>
    <m/>
    <m/>
    <m/>
    <m/>
    <n v="1883"/>
    <m/>
    <m/>
    <n v="152"/>
    <m/>
    <m/>
    <m/>
    <n v="2035"/>
    <n v="1751.6"/>
    <n v="1751.6"/>
    <n v="1751.6"/>
    <n v="1751.6"/>
    <n v="1751.6"/>
    <n v="1751.6"/>
    <n v="1751.6"/>
    <n v="1751.6"/>
    <n v="1751.6"/>
    <n v="1751.6"/>
    <n v="1751.6"/>
    <n v="30932"/>
    <n v="30932"/>
    <n v="30932"/>
    <n v="30932"/>
    <n v="30932"/>
    <n v="30932"/>
    <n v="30932"/>
    <n v="30932"/>
    <n v="30932"/>
    <n v="30932"/>
    <n v="309320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6"/>
  </r>
  <r>
    <n v="33106703"/>
    <x v="7"/>
    <x v="90"/>
    <s v="CIEP 244 OSWALDO ARANHA"/>
    <e v="#N/A"/>
    <s v="04.326.979/0001-43"/>
    <s v="6889 - 0000003310"/>
    <n v="8"/>
    <m/>
    <m/>
    <m/>
    <m/>
    <m/>
    <m/>
    <m/>
    <m/>
    <m/>
    <m/>
    <m/>
    <m/>
    <m/>
    <n v="701"/>
    <m/>
    <n v="4"/>
    <n v="104"/>
    <m/>
    <m/>
    <m/>
    <n v="809"/>
    <n v="483.2"/>
    <n v="483.2"/>
    <n v="483.2"/>
    <n v="483.2"/>
    <n v="483.2"/>
    <n v="483.2"/>
    <n v="483.2"/>
    <n v="483.2"/>
    <n v="483.2"/>
    <n v="483.2"/>
    <n v="483.2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9.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1.99999999999"/>
  </r>
  <r>
    <n v="33106711"/>
    <x v="7"/>
    <x v="90"/>
    <s v="CIEP 362 ROBERTO BURLE MARX"/>
    <e v="#N/A"/>
    <s v="03.019.208/0001-40"/>
    <s v="0552 - 0001462636"/>
    <n v="17"/>
    <m/>
    <m/>
    <m/>
    <m/>
    <m/>
    <m/>
    <m/>
    <m/>
    <m/>
    <m/>
    <m/>
    <m/>
    <m/>
    <n v="1184"/>
    <m/>
    <m/>
    <m/>
    <m/>
    <m/>
    <m/>
    <n v="11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996.8"/>
    <n v="17996.8"/>
    <n v="17996.8"/>
    <n v="17996.8"/>
    <n v="17996.8"/>
    <n v="17996.8"/>
    <n v="17996.8"/>
    <n v="17996.8"/>
    <n v="17996.8"/>
    <n v="17996.8"/>
    <n v="179967.99999999997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6.00000000003"/>
  </r>
  <r>
    <n v="33106720"/>
    <x v="7"/>
    <x v="90"/>
    <s v="CIEP 313 RUBEM BRAGA"/>
    <e v="#N/A"/>
    <s v="02.863.318/0001-21"/>
    <s v="1453 - 0000678490"/>
    <n v="4"/>
    <m/>
    <m/>
    <m/>
    <m/>
    <m/>
    <m/>
    <m/>
    <m/>
    <m/>
    <m/>
    <m/>
    <m/>
    <m/>
    <n v="962"/>
    <m/>
    <m/>
    <n v="363"/>
    <m/>
    <m/>
    <m/>
    <n v="1325"/>
    <n v="241.6"/>
    <n v="241.6"/>
    <n v="241.6"/>
    <n v="241.6"/>
    <n v="241.6"/>
    <n v="241.6"/>
    <n v="241.6"/>
    <n v="241.6"/>
    <n v="241.6"/>
    <n v="241.6"/>
    <n v="241.6"/>
    <n v="20140"/>
    <n v="20140"/>
    <n v="20140"/>
    <n v="20140"/>
    <n v="20140"/>
    <n v="20140"/>
    <n v="20140"/>
    <n v="20140"/>
    <n v="20140"/>
    <n v="20140"/>
    <n v="201400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6.00000000003"/>
  </r>
  <r>
    <n v="33106738"/>
    <x v="7"/>
    <x v="90"/>
    <s v="CIEP 433 TOGO RENAN SOARES KANELA"/>
    <e v="#N/A"/>
    <s v="01.414.621/0001-84"/>
    <s v="3248 - 01200097"/>
    <n v="26"/>
    <m/>
    <m/>
    <m/>
    <m/>
    <m/>
    <m/>
    <m/>
    <m/>
    <m/>
    <m/>
    <m/>
    <m/>
    <m/>
    <n v="1726"/>
    <m/>
    <m/>
    <m/>
    <m/>
    <m/>
    <m/>
    <n v="1726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2.00000000006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6"/>
  </r>
  <r>
    <n v="33106746"/>
    <x v="7"/>
    <x v="90"/>
    <s v="CIEP 165 BRIGADEIRO SERGIO CARVALHO"/>
    <e v="#N/A"/>
    <s v="02.381.660/0001-95"/>
    <s v="3431 - 0000291552"/>
    <n v="34"/>
    <m/>
    <m/>
    <m/>
    <m/>
    <m/>
    <m/>
    <m/>
    <m/>
    <m/>
    <m/>
    <m/>
    <m/>
    <m/>
    <n v="1320"/>
    <m/>
    <m/>
    <n v="199"/>
    <m/>
    <m/>
    <m/>
    <n v="1519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3.99999999997"/>
  </r>
  <r>
    <n v="33108579"/>
    <x v="5"/>
    <x v="87"/>
    <s v="CIEP 448 RUY FRAZAO SOARES"/>
    <e v="#N/A"/>
    <s v="02.231.817/0001-04"/>
    <s v="1186 - 0000037362"/>
    <n v="12"/>
    <m/>
    <m/>
    <m/>
    <m/>
    <n v="277"/>
    <m/>
    <n v="103"/>
    <n v="119"/>
    <m/>
    <m/>
    <m/>
    <m/>
    <m/>
    <n v="196"/>
    <m/>
    <m/>
    <n v="126"/>
    <m/>
    <m/>
    <m/>
    <n v="821"/>
    <n v="11276"/>
    <n v="11276"/>
    <n v="11276"/>
    <n v="11276"/>
    <n v="11276"/>
    <n v="11276"/>
    <n v="11276"/>
    <n v="11276"/>
    <n v="11276"/>
    <n v="11276"/>
    <n v="11276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4.000000000007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3.99999999997"/>
  </r>
  <r>
    <n v="33110220"/>
    <x v="10"/>
    <x v="78"/>
    <s v="CIEP 201 AARAO STEINBRUCH"/>
    <e v="#N/A"/>
    <s v="03.056.664/0001-60"/>
    <s v="2284 - 0000029610"/>
    <n v="20"/>
    <m/>
    <m/>
    <m/>
    <m/>
    <n v="83"/>
    <m/>
    <m/>
    <m/>
    <m/>
    <m/>
    <m/>
    <m/>
    <m/>
    <n v="922"/>
    <m/>
    <n v="46"/>
    <m/>
    <m/>
    <m/>
    <m/>
    <n v="1051"/>
    <n v="2469.6"/>
    <n v="2469.6"/>
    <n v="2469.6"/>
    <n v="2469.6"/>
    <n v="2469.6"/>
    <n v="2469.6"/>
    <n v="2469.6"/>
    <n v="2469.6"/>
    <n v="2469.6"/>
    <n v="2469.6"/>
    <n v="2469.6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3.99999999997"/>
    <n v="18508"/>
    <n v="18508"/>
    <n v="18508"/>
    <n v="18508"/>
    <n v="18508"/>
    <n v="18508"/>
    <n v="18508"/>
    <n v="18508"/>
    <n v="18508"/>
    <n v="18508"/>
    <n v="185080"/>
  </r>
  <r>
    <n v="33110476"/>
    <x v="7"/>
    <x v="90"/>
    <s v="CIEP 418 ANTONIO CARLOS BERNARDES MUSSUM"/>
    <e v="#N/A"/>
    <s v="02.823.644/0001-05"/>
    <s v="2845 - 0000133973"/>
    <n v="7"/>
    <m/>
    <m/>
    <m/>
    <m/>
    <m/>
    <m/>
    <m/>
    <m/>
    <m/>
    <m/>
    <m/>
    <m/>
    <m/>
    <n v="105"/>
    <m/>
    <n v="47"/>
    <n v="100"/>
    <m/>
    <m/>
    <m/>
    <n v="252"/>
    <n v="422.8"/>
    <n v="422.8"/>
    <n v="422.8"/>
    <n v="422.8"/>
    <n v="422.8"/>
    <n v="422.8"/>
    <n v="422.8"/>
    <n v="422.8"/>
    <n v="422.8"/>
    <n v="422.8"/>
    <n v="422.8"/>
    <n v="5184"/>
    <n v="5184"/>
    <n v="5184"/>
    <n v="5184"/>
    <n v="5184"/>
    <n v="5184"/>
    <n v="5184"/>
    <n v="5184"/>
    <n v="5184"/>
    <n v="5184"/>
    <n v="51840"/>
    <n v="5606.8"/>
    <n v="5606.8"/>
    <n v="5606.8"/>
    <n v="5606.8"/>
    <n v="5606.8"/>
    <n v="5606.8"/>
    <n v="5606.8"/>
    <n v="5606.8"/>
    <n v="5606.8"/>
    <n v="5606.8"/>
    <n v="56068.000000000015"/>
  </r>
  <r>
    <n v="33110638"/>
    <x v="13"/>
    <x v="90"/>
    <s v="CIEP 205 FREI AGOSTINHO FINCIAS"/>
    <e v="#N/A"/>
    <s v="02.526.076/0001-80"/>
    <s v="7097 - 00250392"/>
    <n v="8"/>
    <m/>
    <m/>
    <m/>
    <m/>
    <m/>
    <m/>
    <m/>
    <m/>
    <m/>
    <m/>
    <m/>
    <m/>
    <m/>
    <n v="496"/>
    <m/>
    <m/>
    <n v="116"/>
    <m/>
    <m/>
    <m/>
    <n v="612"/>
    <n v="483.2"/>
    <n v="483.2"/>
    <n v="483.2"/>
    <n v="483.2"/>
    <n v="483.2"/>
    <n v="483.2"/>
    <n v="483.2"/>
    <n v="483.2"/>
    <n v="483.2"/>
    <n v="483.2"/>
    <n v="483.2"/>
    <n v="9302.4"/>
    <n v="9302.4"/>
    <n v="9302.4"/>
    <n v="9302.4"/>
    <n v="9302.4"/>
    <n v="9302.4"/>
    <n v="9302.4"/>
    <n v="9302.4"/>
    <n v="9302.4"/>
    <n v="9302.4"/>
    <n v="93023.999999999985"/>
    <n v="9785.6"/>
    <n v="9785.6"/>
    <n v="9785.6"/>
    <n v="9785.6"/>
    <n v="9785.6"/>
    <n v="9785.6"/>
    <n v="9785.6"/>
    <n v="9785.6"/>
    <n v="9785.6"/>
    <n v="9785.6"/>
    <n v="97856.000000000015"/>
  </r>
  <r>
    <n v="33110646"/>
    <x v="12"/>
    <x v="90"/>
    <s v="CIEP 323 MARIA WERNECK DE CASTRO"/>
    <e v="#N/A"/>
    <s v="03.150.514/0001-11"/>
    <s v="2507 - 0000323624"/>
    <n v="10"/>
    <m/>
    <m/>
    <m/>
    <m/>
    <m/>
    <m/>
    <m/>
    <m/>
    <m/>
    <m/>
    <m/>
    <m/>
    <m/>
    <n v="270"/>
    <m/>
    <n v="338"/>
    <n v="238"/>
    <m/>
    <m/>
    <m/>
    <n v="846"/>
    <n v="604"/>
    <n v="604"/>
    <n v="604"/>
    <n v="604"/>
    <n v="604"/>
    <n v="604"/>
    <n v="604"/>
    <n v="604"/>
    <n v="604"/>
    <n v="604"/>
    <n v="604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6.00000000003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6.00000000003"/>
  </r>
  <r>
    <n v="33110654"/>
    <x v="12"/>
    <x v="90"/>
    <s v="CIEP 092 FEDERICO FELLINI"/>
    <e v="#N/A"/>
    <s v="11.429.723/0001-27"/>
    <s v="0958 - 0000065714"/>
    <n v="14"/>
    <m/>
    <m/>
    <m/>
    <m/>
    <m/>
    <m/>
    <m/>
    <m/>
    <m/>
    <m/>
    <m/>
    <m/>
    <m/>
    <n v="680"/>
    <m/>
    <n v="38"/>
    <n v="115"/>
    <m/>
    <m/>
    <m/>
    <n v="833"/>
    <n v="845.6"/>
    <n v="845.6"/>
    <n v="845.6"/>
    <n v="845.6"/>
    <n v="845.6"/>
    <n v="845.6"/>
    <n v="845.6"/>
    <n v="845.6"/>
    <n v="845.6"/>
    <n v="845.6"/>
    <n v="845.6"/>
    <n v="13756"/>
    <n v="13756"/>
    <n v="13756"/>
    <n v="13756"/>
    <n v="13756"/>
    <n v="13756"/>
    <n v="13756"/>
    <n v="13756"/>
    <n v="13756"/>
    <n v="13756"/>
    <n v="137560"/>
    <n v="14601.6"/>
    <n v="14601.6"/>
    <n v="14601.6"/>
    <n v="14601.6"/>
    <n v="14601.6"/>
    <n v="14601.6"/>
    <n v="14601.6"/>
    <n v="14601.6"/>
    <n v="14601.6"/>
    <n v="14601.6"/>
    <n v="146016.00000000003"/>
  </r>
  <r>
    <n v="33111626"/>
    <x v="14"/>
    <x v="90"/>
    <s v="CE LUIZA MAHIN"/>
    <e v="#N/A"/>
    <s v="19.951.036/0001-89"/>
    <s v="3184 - 0000029351"/>
    <n v="1"/>
    <m/>
    <m/>
    <m/>
    <m/>
    <n v="20"/>
    <m/>
    <m/>
    <m/>
    <m/>
    <m/>
    <m/>
    <m/>
    <m/>
    <n v="8"/>
    <m/>
    <m/>
    <m/>
    <m/>
    <m/>
    <m/>
    <n v="28"/>
    <n v="364.4"/>
    <n v="364.4"/>
    <n v="364.4"/>
    <n v="364.4"/>
    <n v="364.4"/>
    <n v="364.4"/>
    <n v="364.4"/>
    <n v="364.4"/>
    <n v="364.4"/>
    <n v="364.4"/>
    <n v="364.4"/>
    <n v="121.6"/>
    <n v="121.6"/>
    <n v="121.6"/>
    <n v="121.6"/>
    <n v="121.6"/>
    <n v="121.6"/>
    <n v="121.6"/>
    <n v="121.6"/>
    <n v="121.6"/>
    <n v="121.6"/>
    <n v="1216"/>
    <n v="486"/>
    <n v="486"/>
    <n v="486"/>
    <n v="486"/>
    <n v="486"/>
    <n v="486"/>
    <n v="486"/>
    <n v="486"/>
    <n v="486"/>
    <n v="486"/>
    <n v="4860"/>
  </r>
  <r>
    <n v="33111707"/>
    <x v="14"/>
    <x v="90"/>
    <s v="CE CANDEIA"/>
    <e v="#N/A"/>
    <s v="19.031.690/0001-74"/>
    <s v="1699 - 1301497"/>
    <n v="0"/>
    <m/>
    <m/>
    <m/>
    <m/>
    <n v="54"/>
    <m/>
    <m/>
    <m/>
    <m/>
    <m/>
    <m/>
    <m/>
    <m/>
    <n v="9"/>
    <m/>
    <m/>
    <m/>
    <m/>
    <m/>
    <m/>
    <n v="63"/>
    <n v="820.8"/>
    <n v="820.8"/>
    <n v="820.8"/>
    <n v="820.8"/>
    <n v="820.8"/>
    <n v="820.8"/>
    <n v="820.8"/>
    <n v="820.8"/>
    <n v="820.8"/>
    <n v="820.8"/>
    <n v="820.8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6.0000000000018"/>
  </r>
  <r>
    <n v="33113319"/>
    <x v="8"/>
    <x v="88"/>
    <s v="CE POETA MARIO QUINTANA"/>
    <e v="#N/A"/>
    <s v="02.084.090/0001-71"/>
    <s v="1642 - 0000344095"/>
    <n v="12"/>
    <m/>
    <m/>
    <m/>
    <m/>
    <n v="163"/>
    <m/>
    <n v="57"/>
    <m/>
    <m/>
    <m/>
    <m/>
    <m/>
    <m/>
    <n v="42"/>
    <m/>
    <n v="50"/>
    <m/>
    <m/>
    <m/>
    <m/>
    <n v="312"/>
    <n v="5710.4"/>
    <n v="5710.4"/>
    <n v="5710.4"/>
    <n v="5710.4"/>
    <n v="5710.4"/>
    <n v="5710.4"/>
    <n v="5710.4"/>
    <n v="5710.4"/>
    <n v="5710.4"/>
    <n v="5710.4"/>
    <n v="5710.4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4.000000000011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8.000000000015"/>
  </r>
  <r>
    <n v="33114366"/>
    <x v="11"/>
    <x v="82"/>
    <s v="CE MARIO TAMBORINDEGUY"/>
    <e v="#N/A"/>
    <s v="02.937.821/0001-84"/>
    <s v="2095 - 0000016810"/>
    <n v="6"/>
    <m/>
    <m/>
    <m/>
    <m/>
    <n v="187"/>
    <m/>
    <m/>
    <m/>
    <m/>
    <m/>
    <m/>
    <m/>
    <m/>
    <n v="83"/>
    <m/>
    <m/>
    <n v="113"/>
    <m/>
    <m/>
    <m/>
    <n v="383"/>
    <n v="3204.8"/>
    <n v="3204.8"/>
    <n v="3204.8"/>
    <n v="3204.8"/>
    <n v="3204.8"/>
    <n v="3204.8"/>
    <n v="3204.8"/>
    <n v="3204.8"/>
    <n v="3204.8"/>
    <n v="3204.8"/>
    <n v="3204.8"/>
    <n v="2979.2"/>
    <n v="2979.2"/>
    <n v="2979.2"/>
    <n v="2979.2"/>
    <n v="2979.2"/>
    <n v="2979.2"/>
    <n v="2979.2"/>
    <n v="2979.2"/>
    <n v="2979.2"/>
    <n v="2979.2"/>
    <n v="29792.000000000004"/>
    <n v="6184"/>
    <n v="6184"/>
    <n v="6184"/>
    <n v="6184"/>
    <n v="6184"/>
    <n v="6184"/>
    <n v="6184"/>
    <n v="6184"/>
    <n v="6184"/>
    <n v="6184"/>
    <n v="61840"/>
  </r>
  <r>
    <n v="33115001"/>
    <x v="6"/>
    <x v="52"/>
    <s v="CE ANTONIO QUIRINO"/>
    <e v="#N/A"/>
    <s v="01.152.835/0001-20"/>
    <s v="0539 - 0000883182"/>
    <n v="9"/>
    <m/>
    <m/>
    <m/>
    <m/>
    <n v="175"/>
    <m/>
    <m/>
    <m/>
    <m/>
    <m/>
    <m/>
    <m/>
    <m/>
    <n v="151"/>
    <m/>
    <m/>
    <m/>
    <m/>
    <m/>
    <m/>
    <n v="326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8.000000000022"/>
  </r>
  <r>
    <n v="33117675"/>
    <x v="6"/>
    <x v="55"/>
    <s v="CIESP DIOGO LEVENHAGEN"/>
    <e v="#N/A"/>
    <s v="09.291.704/0001-35"/>
    <s v="0431 - 0001115812"/>
    <n v="25"/>
    <m/>
    <m/>
    <m/>
    <n v="25"/>
    <m/>
    <m/>
    <m/>
    <m/>
    <m/>
    <m/>
    <m/>
    <m/>
    <m/>
    <m/>
    <m/>
    <m/>
    <m/>
    <m/>
    <m/>
    <m/>
    <n v="25"/>
    <n v="3020"/>
    <n v="3020"/>
    <n v="3020"/>
    <n v="3020"/>
    <n v="3020"/>
    <n v="3020"/>
    <n v="3020"/>
    <n v="3020"/>
    <n v="3020"/>
    <n v="3020"/>
    <n v="3020"/>
    <n v="0"/>
    <n v="0"/>
    <n v="0"/>
    <n v="0"/>
    <n v="0"/>
    <n v="0"/>
    <n v="0"/>
    <n v="0"/>
    <n v="0"/>
    <n v="0"/>
    <n v="0"/>
    <n v="3020"/>
    <n v="3020"/>
    <n v="3020"/>
    <n v="3020"/>
    <n v="3020"/>
    <n v="3020"/>
    <n v="3020"/>
    <n v="3020"/>
    <n v="3020"/>
    <n v="3020"/>
    <n v="30200"/>
  </r>
  <r>
    <n v="33117764"/>
    <x v="9"/>
    <x v="76"/>
    <s v="CE PROFESSORA MARIA HELENA AMARAL ALARCAO"/>
    <e v="#N/A"/>
    <s v="02.821.297/0001-81"/>
    <s v="0876 - 0000098604"/>
    <n v="3"/>
    <m/>
    <m/>
    <m/>
    <m/>
    <n v="116"/>
    <m/>
    <m/>
    <m/>
    <m/>
    <m/>
    <m/>
    <m/>
    <m/>
    <m/>
    <m/>
    <n v="58"/>
    <m/>
    <m/>
    <m/>
    <m/>
    <n v="174"/>
    <n v="1944.4"/>
    <n v="1944.4"/>
    <n v="1944.4"/>
    <n v="1944.4"/>
    <n v="1944.4"/>
    <n v="1944.4"/>
    <n v="1944.4"/>
    <n v="1944.4"/>
    <n v="1944.4"/>
    <n v="1944.4"/>
    <n v="1944.4"/>
    <n v="2552"/>
    <n v="2552"/>
    <n v="2552"/>
    <n v="2552"/>
    <n v="2552"/>
    <n v="2552"/>
    <n v="2552"/>
    <n v="2552"/>
    <n v="2552"/>
    <n v="2552"/>
    <n v="25520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4.000000000007"/>
  </r>
  <r>
    <n v="33117950"/>
    <x v="12"/>
    <x v="90"/>
    <s v="CE PROFESSOR AUGUSTO MOTTA"/>
    <e v="#N/A"/>
    <s v="16.611.051/0001-90"/>
    <s v="2804 - 0000209414"/>
    <n v="1"/>
    <m/>
    <m/>
    <m/>
    <m/>
    <m/>
    <m/>
    <m/>
    <m/>
    <m/>
    <m/>
    <m/>
    <m/>
    <m/>
    <n v="132"/>
    <m/>
    <m/>
    <m/>
    <m/>
    <m/>
    <m/>
    <n v="132"/>
    <n v="60.4"/>
    <n v="60.4"/>
    <n v="60.4"/>
    <n v="60.4"/>
    <n v="60.4"/>
    <n v="60.4"/>
    <n v="60.4"/>
    <n v="60.4"/>
    <n v="60.4"/>
    <n v="60.4"/>
    <n v="60.4"/>
    <n v="2006.4"/>
    <n v="2006.4"/>
    <n v="2006.4"/>
    <n v="2006.4"/>
    <n v="2006.4"/>
    <n v="2006.4"/>
    <n v="2006.4"/>
    <n v="2006.4"/>
    <n v="2006.4"/>
    <n v="2006.4"/>
    <n v="20064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7.999999999996"/>
  </r>
  <r>
    <n v="33120692"/>
    <x v="12"/>
    <x v="90"/>
    <s v="CAIC THEOPHILO DE SOUZA PINTO"/>
    <e v="#N/A"/>
    <s v="11.426.342/0001-94"/>
    <s v="2043 - 0000384135"/>
    <n v="14"/>
    <m/>
    <m/>
    <m/>
    <m/>
    <m/>
    <m/>
    <m/>
    <m/>
    <m/>
    <m/>
    <m/>
    <m/>
    <m/>
    <n v="838"/>
    <m/>
    <n v="54"/>
    <n v="113"/>
    <m/>
    <m/>
    <m/>
    <n v="1005"/>
    <n v="845.6"/>
    <n v="845.6"/>
    <n v="845.6"/>
    <n v="845.6"/>
    <n v="845.6"/>
    <n v="845.6"/>
    <n v="845.6"/>
    <n v="845.6"/>
    <n v="845.6"/>
    <n v="845.6"/>
    <n v="845.6"/>
    <n v="16831.2"/>
    <n v="16831.2"/>
    <n v="16831.2"/>
    <n v="16831.2"/>
    <n v="16831.2"/>
    <n v="16831.2"/>
    <n v="16831.2"/>
    <n v="16831.2"/>
    <n v="16831.2"/>
    <n v="16831.2"/>
    <n v="168312.00000000003"/>
    <n v="17676.8"/>
    <n v="17676.8"/>
    <n v="17676.8"/>
    <n v="17676.8"/>
    <n v="17676.8"/>
    <n v="17676.8"/>
    <n v="17676.8"/>
    <n v="17676.8"/>
    <n v="17676.8"/>
    <n v="17676.8"/>
    <n v="176767.99999999997"/>
  </r>
  <r>
    <n v="33124620"/>
    <x v="14"/>
    <x v="90"/>
    <s v="CE PADRE CARLOS LEONCIO DA SILVA"/>
    <e v="#N/A"/>
    <s v="16.986.316/0001-34"/>
    <s v="1699 - 1301489"/>
    <n v="3"/>
    <m/>
    <m/>
    <m/>
    <m/>
    <n v="190"/>
    <m/>
    <m/>
    <m/>
    <m/>
    <m/>
    <m/>
    <m/>
    <m/>
    <n v="30"/>
    <m/>
    <m/>
    <m/>
    <m/>
    <m/>
    <m/>
    <n v="220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456"/>
    <n v="456"/>
    <n v="456"/>
    <n v="456"/>
    <n v="456"/>
    <n v="456"/>
    <n v="456"/>
    <n v="456"/>
    <n v="456"/>
    <n v="456"/>
    <n v="4560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2"/>
  </r>
  <r>
    <n v="33124922"/>
    <x v="12"/>
    <x v="90"/>
    <s v="CE OLAVO JOSINO DE SALLES"/>
    <e v="#N/A"/>
    <s v="12.048.410/0001-91"/>
    <s v="0958 - 0000065749"/>
    <n v="2"/>
    <m/>
    <m/>
    <m/>
    <m/>
    <m/>
    <m/>
    <m/>
    <m/>
    <m/>
    <m/>
    <m/>
    <m/>
    <m/>
    <n v="412"/>
    <m/>
    <m/>
    <m/>
    <m/>
    <m/>
    <m/>
    <n v="412"/>
    <n v="120.8"/>
    <n v="120.8"/>
    <n v="120.8"/>
    <n v="120.8"/>
    <n v="120.8"/>
    <n v="120.8"/>
    <n v="120.8"/>
    <n v="120.8"/>
    <n v="120.8"/>
    <n v="120.8"/>
    <n v="120.8"/>
    <n v="6262.4"/>
    <n v="6262.4"/>
    <n v="6262.4"/>
    <n v="6262.4"/>
    <n v="6262.4"/>
    <n v="6262.4"/>
    <n v="6262.4"/>
    <n v="6262.4"/>
    <n v="6262.4"/>
    <n v="6262.4"/>
    <n v="62624.000000000007"/>
    <n v="6383.2"/>
    <n v="6383.2"/>
    <n v="6383.2"/>
    <n v="6383.2"/>
    <n v="6383.2"/>
    <n v="6383.2"/>
    <n v="6383.2"/>
    <n v="6383.2"/>
    <n v="6383.2"/>
    <n v="6383.2"/>
    <n v="63831.999999999985"/>
  </r>
  <r>
    <n v="33125304"/>
    <x v="7"/>
    <x v="90"/>
    <s v="CE MISSIONARIO MARIO WAY"/>
    <e v="#N/A"/>
    <s v="12.165.150/0001-34"/>
    <s v="3248 - 0000133396"/>
    <n v="26"/>
    <m/>
    <m/>
    <m/>
    <m/>
    <m/>
    <m/>
    <m/>
    <m/>
    <m/>
    <m/>
    <m/>
    <m/>
    <m/>
    <n v="1570"/>
    <m/>
    <m/>
    <n v="257"/>
    <m/>
    <m/>
    <m/>
    <n v="1827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4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7.99999999994"/>
  </r>
  <r>
    <n v="33125317"/>
    <x v="12"/>
    <x v="90"/>
    <s v="CE PROFESSORA LUIZA MARINHO"/>
    <e v="#N/A"/>
    <s v="16.638.121/0001-01"/>
    <s v="0087 - 0001875779"/>
    <n v="16"/>
    <m/>
    <m/>
    <m/>
    <m/>
    <m/>
    <m/>
    <m/>
    <m/>
    <m/>
    <m/>
    <m/>
    <m/>
    <m/>
    <n v="1359"/>
    <m/>
    <m/>
    <m/>
    <m/>
    <m/>
    <m/>
    <n v="1359"/>
    <n v="966.4"/>
    <n v="966.4"/>
    <n v="966.4"/>
    <n v="966.4"/>
    <n v="966.4"/>
    <n v="966.4"/>
    <n v="966.4"/>
    <n v="966.4"/>
    <n v="966.4"/>
    <n v="966.4"/>
    <n v="966.4"/>
    <n v="20656.8"/>
    <n v="20656.8"/>
    <n v="20656.8"/>
    <n v="20656.8"/>
    <n v="20656.8"/>
    <n v="20656.8"/>
    <n v="20656.8"/>
    <n v="20656.8"/>
    <n v="20656.8"/>
    <n v="20656.8"/>
    <n v="206567.99999999997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2.00000000003"/>
  </r>
  <r>
    <n v="33125325"/>
    <x v="2"/>
    <x v="79"/>
    <s v="CIEP 260 BARBOSA PORTO"/>
    <e v="#N/A"/>
    <s v="05.031.253/0001-46"/>
    <s v="6791 - 0000002607"/>
    <n v="6"/>
    <m/>
    <m/>
    <m/>
    <m/>
    <m/>
    <m/>
    <m/>
    <m/>
    <m/>
    <m/>
    <m/>
    <m/>
    <m/>
    <n v="150"/>
    <m/>
    <n v="2"/>
    <n v="94"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796.8"/>
    <n v="3796.8"/>
    <n v="3796.8"/>
    <n v="3796.8"/>
    <n v="3796.8"/>
    <n v="3796.8"/>
    <n v="3796.8"/>
    <n v="3796.8"/>
    <n v="3796.8"/>
    <n v="3796.8"/>
    <n v="37968"/>
    <n v="4159.2"/>
    <n v="4159.2"/>
    <n v="4159.2"/>
    <n v="4159.2"/>
    <n v="4159.2"/>
    <n v="4159.2"/>
    <n v="4159.2"/>
    <n v="4159.2"/>
    <n v="4159.2"/>
    <n v="4159.2"/>
    <n v="41591.999999999993"/>
  </r>
  <r>
    <n v="33125333"/>
    <x v="7"/>
    <x v="90"/>
    <s v="CE IRINEU JOSE FERREIRA"/>
    <e v="#N/A"/>
    <s v="11.879.980/0001-60"/>
    <s v="3248 - 01200208"/>
    <n v="8"/>
    <m/>
    <m/>
    <m/>
    <m/>
    <m/>
    <m/>
    <m/>
    <m/>
    <m/>
    <m/>
    <m/>
    <m/>
    <m/>
    <n v="1180"/>
    <m/>
    <m/>
    <m/>
    <m/>
    <m/>
    <m/>
    <n v="1180"/>
    <n v="483.2"/>
    <n v="483.2"/>
    <n v="483.2"/>
    <n v="483.2"/>
    <n v="483.2"/>
    <n v="483.2"/>
    <n v="483.2"/>
    <n v="483.2"/>
    <n v="483.2"/>
    <n v="483.2"/>
    <n v="483.2"/>
    <n v="17936"/>
    <n v="17936"/>
    <n v="17936"/>
    <n v="17936"/>
    <n v="17936"/>
    <n v="17936"/>
    <n v="17936"/>
    <n v="17936"/>
    <n v="17936"/>
    <n v="17936"/>
    <n v="179360"/>
    <n v="18419.2"/>
    <n v="18419.2"/>
    <n v="18419.2"/>
    <n v="18419.2"/>
    <n v="18419.2"/>
    <n v="18419.2"/>
    <n v="18419.2"/>
    <n v="18419.2"/>
    <n v="18419.2"/>
    <n v="18419.2"/>
    <n v="184192.00000000003"/>
  </r>
  <r>
    <n v="33125341"/>
    <x v="7"/>
    <x v="90"/>
    <s v="CE CORA CORALINA"/>
    <e v="#N/A"/>
    <s v="11.306.194/0001-74"/>
    <s v="2751 - 0000299707"/>
    <n v="4"/>
    <m/>
    <m/>
    <m/>
    <m/>
    <m/>
    <m/>
    <m/>
    <m/>
    <m/>
    <m/>
    <m/>
    <m/>
    <m/>
    <n v="255"/>
    <m/>
    <m/>
    <m/>
    <m/>
    <m/>
    <m/>
    <n v="255"/>
    <n v="241.6"/>
    <n v="241.6"/>
    <n v="241.6"/>
    <n v="241.6"/>
    <n v="241.6"/>
    <n v="241.6"/>
    <n v="241.6"/>
    <n v="241.6"/>
    <n v="241.6"/>
    <n v="241.6"/>
    <n v="241.6"/>
    <n v="3876"/>
    <n v="3876"/>
    <n v="3876"/>
    <n v="3876"/>
    <n v="3876"/>
    <n v="3876"/>
    <n v="3876"/>
    <n v="3876"/>
    <n v="3876"/>
    <n v="3876"/>
    <n v="38760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5.999999999993"/>
  </r>
  <r>
    <n v="33125449"/>
    <x v="6"/>
    <x v="59"/>
    <s v="CE BRIGADEIRO NOBREGA"/>
    <e v="#N/A"/>
    <s v="23.142.483/0001-64"/>
    <s v="6893 - 0000070718"/>
    <n v="4"/>
    <m/>
    <m/>
    <m/>
    <m/>
    <m/>
    <m/>
    <m/>
    <m/>
    <m/>
    <m/>
    <m/>
    <m/>
    <m/>
    <n v="104"/>
    <m/>
    <m/>
    <m/>
    <m/>
    <m/>
    <m/>
    <n v="104"/>
    <n v="241.6"/>
    <n v="241.6"/>
    <n v="241.6"/>
    <n v="241.6"/>
    <n v="241.6"/>
    <n v="241.6"/>
    <n v="241.6"/>
    <n v="241.6"/>
    <n v="241.6"/>
    <n v="241.6"/>
    <n v="241.6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1822.4"/>
    <n v="1822.4"/>
    <n v="1822.4"/>
    <n v="1822.4"/>
    <n v="1822.4"/>
    <n v="1822.4"/>
    <n v="1822.4"/>
    <n v="1822.4"/>
    <n v="1822.4"/>
    <n v="1822.4"/>
    <n v="18224"/>
  </r>
  <r>
    <n v="33125627"/>
    <x v="7"/>
    <x v="90"/>
    <s v="CE MINISTRO MARCOS FREIRE"/>
    <e v="#N/A"/>
    <s v="12.391.524/0001-30"/>
    <s v="1700 - 0000733202"/>
    <n v="12"/>
    <m/>
    <m/>
    <m/>
    <m/>
    <m/>
    <m/>
    <m/>
    <m/>
    <m/>
    <m/>
    <m/>
    <m/>
    <m/>
    <n v="508"/>
    <m/>
    <m/>
    <m/>
    <m/>
    <m/>
    <m/>
    <n v="5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6"/>
    <n v="8446.4"/>
    <n v="8446.4"/>
    <n v="8446.4"/>
    <n v="8446.4"/>
    <n v="8446.4"/>
    <n v="8446.4"/>
    <n v="8446.4"/>
    <n v="8446.4"/>
    <n v="8446.4"/>
    <n v="8446.4"/>
    <n v="84463.999999999985"/>
  </r>
  <r>
    <n v="33125740"/>
    <x v="12"/>
    <x v="90"/>
    <s v="CE PAULO FREIRE"/>
    <e v="#N/A"/>
    <s v="11.971.487/0001-76"/>
    <s v="2135 - 0000024805"/>
    <n v="11"/>
    <m/>
    <m/>
    <m/>
    <m/>
    <m/>
    <m/>
    <m/>
    <m/>
    <m/>
    <m/>
    <m/>
    <m/>
    <m/>
    <n v="631"/>
    <m/>
    <m/>
    <m/>
    <m/>
    <m/>
    <m/>
    <n v="631"/>
    <n v="664.4"/>
    <n v="664.4"/>
    <n v="664.4"/>
    <n v="664.4"/>
    <n v="664.4"/>
    <n v="664.4"/>
    <n v="664.4"/>
    <n v="664.4"/>
    <n v="664.4"/>
    <n v="664.4"/>
    <n v="664.4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255.6"/>
    <n v="10255.6"/>
    <n v="10255.6"/>
    <n v="10255.6"/>
    <n v="10255.6"/>
    <n v="10255.6"/>
    <n v="10255.6"/>
    <n v="10255.6"/>
    <n v="10255.6"/>
    <n v="10255.6"/>
    <n v="102556.00000000001"/>
  </r>
  <r>
    <n v="33125805"/>
    <x v="13"/>
    <x v="90"/>
    <s v="CE TEOFILO MOREIRA DA COSTA"/>
    <e v="#N/A"/>
    <s v="11.503.934/0001-62"/>
    <s v="3232 - 0000120987"/>
    <n v="1"/>
    <m/>
    <m/>
    <m/>
    <m/>
    <m/>
    <m/>
    <m/>
    <m/>
    <m/>
    <m/>
    <m/>
    <m/>
    <m/>
    <n v="355"/>
    <m/>
    <m/>
    <m/>
    <m/>
    <m/>
    <m/>
    <n v="355"/>
    <n v="60.4"/>
    <n v="60.4"/>
    <n v="60.4"/>
    <n v="60.4"/>
    <n v="60.4"/>
    <n v="60.4"/>
    <n v="60.4"/>
    <n v="60.4"/>
    <n v="60.4"/>
    <n v="60.4"/>
    <n v="60.4"/>
    <n v="5396"/>
    <n v="5396"/>
    <n v="5396"/>
    <n v="5396"/>
    <n v="5396"/>
    <n v="5396"/>
    <n v="5396"/>
    <n v="5396"/>
    <n v="5396"/>
    <n v="5396"/>
    <n v="53960"/>
    <n v="5456.4"/>
    <n v="5456.4"/>
    <n v="5456.4"/>
    <n v="5456.4"/>
    <n v="5456.4"/>
    <n v="5456.4"/>
    <n v="5456.4"/>
    <n v="5456.4"/>
    <n v="5456.4"/>
    <n v="5456.4"/>
    <n v="54564.000000000007"/>
  </r>
  <r>
    <n v="33126105"/>
    <x v="13"/>
    <x v="90"/>
    <s v="CE FINLANDIA"/>
    <e v="#N/A"/>
    <s v="11.384.592/0001-09"/>
    <s v="6875 - 0000002100"/>
    <n v="5"/>
    <m/>
    <m/>
    <m/>
    <m/>
    <m/>
    <m/>
    <m/>
    <m/>
    <m/>
    <m/>
    <m/>
    <m/>
    <m/>
    <n v="465"/>
    <m/>
    <m/>
    <m/>
    <m/>
    <m/>
    <m/>
    <n v="465"/>
    <n v="302"/>
    <n v="302"/>
    <n v="302"/>
    <n v="302"/>
    <n v="302"/>
    <n v="302"/>
    <n v="302"/>
    <n v="302"/>
    <n v="302"/>
    <n v="302"/>
    <n v="302"/>
    <n v="7068"/>
    <n v="7068"/>
    <n v="7068"/>
    <n v="7068"/>
    <n v="7068"/>
    <n v="7068"/>
    <n v="7068"/>
    <n v="7068"/>
    <n v="7068"/>
    <n v="7068"/>
    <n v="70680"/>
    <n v="7370"/>
    <n v="7370"/>
    <n v="7370"/>
    <n v="7370"/>
    <n v="7370"/>
    <n v="7370"/>
    <n v="7370"/>
    <n v="7370"/>
    <n v="7370"/>
    <n v="7370"/>
    <n v="73700"/>
  </r>
  <r>
    <n v="33126160"/>
    <x v="12"/>
    <x v="90"/>
    <s v="CE OLGA BENARIO PRESTES"/>
    <e v="#N/A"/>
    <s v="13.766.562/0001-92"/>
    <s v="2794 - 0000231240"/>
    <n v="39"/>
    <m/>
    <m/>
    <m/>
    <m/>
    <m/>
    <m/>
    <m/>
    <m/>
    <m/>
    <m/>
    <m/>
    <m/>
    <m/>
    <n v="2188"/>
    <m/>
    <m/>
    <n v="157"/>
    <m/>
    <m/>
    <m/>
    <n v="2345"/>
    <n v="2355.6"/>
    <n v="2355.6"/>
    <n v="2355.6"/>
    <n v="2355.6"/>
    <n v="2355.6"/>
    <n v="2355.6"/>
    <n v="2355.6"/>
    <n v="2355.6"/>
    <n v="2355.6"/>
    <n v="2355.6"/>
    <n v="2355.6"/>
    <n v="35644"/>
    <n v="35644"/>
    <n v="35644"/>
    <n v="35644"/>
    <n v="35644"/>
    <n v="35644"/>
    <n v="35644"/>
    <n v="35644"/>
    <n v="35644"/>
    <n v="35644"/>
    <n v="356440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5.99999999994"/>
  </r>
  <r>
    <n v="33126216"/>
    <x v="12"/>
    <x v="90"/>
    <s v="CE PROFESSORA DIUMA MADEIRA SALLES DE SOUZA"/>
    <e v="#N/A"/>
    <s v="13.269.312/0001-47"/>
    <s v="6872 - 0000001252"/>
    <n v="3"/>
    <m/>
    <m/>
    <m/>
    <m/>
    <m/>
    <m/>
    <m/>
    <m/>
    <m/>
    <m/>
    <m/>
    <m/>
    <m/>
    <n v="575"/>
    <m/>
    <n v="25"/>
    <m/>
    <m/>
    <m/>
    <m/>
    <n v="6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9840"/>
    <n v="9840"/>
    <n v="9840"/>
    <n v="9840"/>
    <n v="9840"/>
    <n v="9840"/>
    <n v="9840"/>
    <n v="9840"/>
    <n v="9840"/>
    <n v="9840"/>
    <n v="98400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1.99999999999"/>
  </r>
  <r>
    <n v="33126224"/>
    <x v="13"/>
    <x v="90"/>
    <s v="CE HERBERT DE SOUZA"/>
    <e v="#N/A"/>
    <s v="04.631.518/0001-84"/>
    <s v="0827 - 0000080594"/>
    <n v="13"/>
    <m/>
    <m/>
    <m/>
    <m/>
    <m/>
    <m/>
    <m/>
    <m/>
    <m/>
    <m/>
    <m/>
    <m/>
    <m/>
    <n v="125"/>
    <m/>
    <n v="338"/>
    <n v="169"/>
    <m/>
    <m/>
    <m/>
    <n v="632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9340.8"/>
    <n v="19340.8"/>
    <n v="19340.8"/>
    <n v="19340.8"/>
    <n v="19340.8"/>
    <n v="19340.8"/>
    <n v="19340.8"/>
    <n v="19340.8"/>
    <n v="19340.8"/>
    <n v="19340.8"/>
    <n v="193407.99999999997"/>
    <n v="20126"/>
    <n v="20126"/>
    <n v="20126"/>
    <n v="20126"/>
    <n v="20126"/>
    <n v="20126"/>
    <n v="20126"/>
    <n v="20126"/>
    <n v="20126"/>
    <n v="20126"/>
    <n v="201260"/>
  </r>
  <r>
    <n v="33126232"/>
    <x v="13"/>
    <x v="90"/>
    <s v="CE COMPOSITOR LUIZ GONZAGA"/>
    <e v="#N/A"/>
    <s v="11.358.155/0001-10"/>
    <s v="6643 - 0000001503"/>
    <n v="3"/>
    <m/>
    <m/>
    <m/>
    <m/>
    <m/>
    <m/>
    <m/>
    <m/>
    <m/>
    <m/>
    <m/>
    <m/>
    <m/>
    <n v="255"/>
    <m/>
    <m/>
    <n v="98"/>
    <m/>
    <m/>
    <m/>
    <n v="3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65.6"/>
    <n v="5365.6"/>
    <n v="5365.6"/>
    <n v="5365.6"/>
    <n v="5365.6"/>
    <n v="5365.6"/>
    <n v="5365.6"/>
    <n v="5365.6"/>
    <n v="5365.6"/>
    <n v="5365.6"/>
    <n v="53655.999999999993"/>
    <n v="5546.8"/>
    <n v="5546.8"/>
    <n v="5546.8"/>
    <n v="5546.8"/>
    <n v="5546.8"/>
    <n v="5546.8"/>
    <n v="5546.8"/>
    <n v="5546.8"/>
    <n v="5546.8"/>
    <n v="5546.8"/>
    <n v="55468.000000000015"/>
  </r>
  <r>
    <n v="33126259"/>
    <x v="12"/>
    <x v="90"/>
    <s v="CE ROSA LUXEMBURGO"/>
    <e v="#N/A"/>
    <s v="11.609.007/0001-21"/>
    <s v="1309 - 0000031216"/>
    <n v="3"/>
    <m/>
    <m/>
    <m/>
    <m/>
    <m/>
    <m/>
    <m/>
    <m/>
    <m/>
    <m/>
    <m/>
    <m/>
    <m/>
    <n v="123"/>
    <m/>
    <m/>
    <n v="84"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5.999999999993"/>
  </r>
  <r>
    <n v="33126267"/>
    <x v="12"/>
    <x v="90"/>
    <s v="CE PROFESSOR HORACIO MACEDO"/>
    <e v="#N/A"/>
    <s v="04.437.873/0001-17"/>
    <s v="2778 - 0000216704"/>
    <n v="4"/>
    <m/>
    <m/>
    <m/>
    <m/>
    <m/>
    <m/>
    <m/>
    <m/>
    <m/>
    <m/>
    <m/>
    <m/>
    <m/>
    <m/>
    <m/>
    <n v="229"/>
    <m/>
    <m/>
    <m/>
    <m/>
    <n v="229"/>
    <n v="241.6"/>
    <n v="241.6"/>
    <n v="241.6"/>
    <n v="241.6"/>
    <n v="241.6"/>
    <n v="241.6"/>
    <n v="241.6"/>
    <n v="241.6"/>
    <n v="241.6"/>
    <n v="241.6"/>
    <n v="241.6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0.00000000001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6.00000000004"/>
  </r>
  <r>
    <n v="33126747"/>
    <x v="7"/>
    <x v="90"/>
    <s v="CE MADRE TERESA DE CALCUTA"/>
    <e v="#N/A"/>
    <s v="13.686.053/0001-50"/>
    <s v="6690 - 0000013170"/>
    <n v="17"/>
    <m/>
    <m/>
    <m/>
    <m/>
    <m/>
    <m/>
    <m/>
    <m/>
    <m/>
    <m/>
    <m/>
    <m/>
    <m/>
    <n v="1350"/>
    <m/>
    <m/>
    <m/>
    <m/>
    <m/>
    <m/>
    <n v="13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520"/>
    <n v="20520"/>
    <n v="20520"/>
    <n v="20520"/>
    <n v="20520"/>
    <n v="20520"/>
    <n v="20520"/>
    <n v="20520"/>
    <n v="20520"/>
    <n v="20520"/>
    <n v="205200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7.99999999997"/>
  </r>
  <r>
    <n v="33126755"/>
    <x v="13"/>
    <x v="90"/>
    <s v="CE MONTEIRO DE CARVALHO"/>
    <e v="#N/A"/>
    <s v="05.343.705/0001-25"/>
    <s v="3835 - 0000001589"/>
    <n v="7"/>
    <m/>
    <m/>
    <m/>
    <m/>
    <m/>
    <m/>
    <m/>
    <m/>
    <m/>
    <m/>
    <m/>
    <m/>
    <m/>
    <m/>
    <m/>
    <n v="283"/>
    <n v="137"/>
    <m/>
    <m/>
    <m/>
    <n v="420"/>
    <n v="422.8"/>
    <n v="422.8"/>
    <n v="422.8"/>
    <n v="422.8"/>
    <n v="422.8"/>
    <n v="422.8"/>
    <n v="422.8"/>
    <n v="422.8"/>
    <n v="422.8"/>
    <n v="422.8"/>
    <n v="422.8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3.99999999997"/>
    <n v="14957.2"/>
    <n v="14957.2"/>
    <n v="14957.2"/>
    <n v="14957.2"/>
    <n v="14957.2"/>
    <n v="14957.2"/>
    <n v="14957.2"/>
    <n v="14957.2"/>
    <n v="14957.2"/>
    <n v="14957.2"/>
    <n v="149572"/>
  </r>
  <r>
    <n v="33126852"/>
    <x v="12"/>
    <x v="90"/>
    <s v="CE PROFESSORA MARIA NAZARETH CAVALCANTI SILVA"/>
    <e v="#N/A"/>
    <s v="11.439.592/0001-69"/>
    <s v="2784 - 0000160784"/>
    <n v="27"/>
    <m/>
    <m/>
    <m/>
    <m/>
    <m/>
    <m/>
    <m/>
    <m/>
    <m/>
    <m/>
    <m/>
    <m/>
    <m/>
    <n v="1176"/>
    <m/>
    <m/>
    <n v="105"/>
    <m/>
    <m/>
    <m/>
    <n v="128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2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9.99999999997"/>
  </r>
  <r>
    <n v="33126941"/>
    <x v="13"/>
    <x v="90"/>
    <s v="CE CHIQUINHA GONZAGA"/>
    <e v="#N/A"/>
    <s v="11.683.268/0001-91"/>
    <s v="2819 - 0000296309"/>
    <n v="2"/>
    <m/>
    <m/>
    <m/>
    <m/>
    <m/>
    <m/>
    <m/>
    <m/>
    <m/>
    <m/>
    <m/>
    <m/>
    <m/>
    <n v="236"/>
    <m/>
    <m/>
    <m/>
    <m/>
    <m/>
    <m/>
    <n v="236"/>
    <n v="120.8"/>
    <n v="120.8"/>
    <n v="120.8"/>
    <n v="120.8"/>
    <n v="120.8"/>
    <n v="120.8"/>
    <n v="120.8"/>
    <n v="120.8"/>
    <n v="120.8"/>
    <n v="120.8"/>
    <n v="120.8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2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0.000000000007"/>
  </r>
  <r>
    <n v="33127395"/>
    <x v="12"/>
    <x v="90"/>
    <s v="CE MINISTRO OROZIMBO NONATO"/>
    <e v="#N/A"/>
    <s v="11.503.937/0001-04"/>
    <s v="3262 - 0001760629"/>
    <n v="0"/>
    <m/>
    <m/>
    <m/>
    <m/>
    <m/>
    <m/>
    <m/>
    <m/>
    <m/>
    <m/>
    <m/>
    <m/>
    <m/>
    <n v="103"/>
    <m/>
    <m/>
    <m/>
    <m/>
    <m/>
    <m/>
    <n v="103"/>
    <n v="0"/>
    <n v="0"/>
    <n v="0"/>
    <n v="0"/>
    <n v="0"/>
    <n v="0"/>
    <n v="0"/>
    <n v="0"/>
    <n v="0"/>
    <n v="0"/>
    <n v="0"/>
    <n v="1565.6"/>
    <n v="1565.6"/>
    <n v="1565.6"/>
    <n v="1565.6"/>
    <n v="1565.6"/>
    <n v="1565.6"/>
    <n v="1565.6"/>
    <n v="1565.6"/>
    <n v="1565.6"/>
    <n v="1565.6"/>
    <n v="15656.000000000002"/>
    <n v="1565.6"/>
    <n v="1565.6"/>
    <n v="1565.6"/>
    <n v="1565.6"/>
    <n v="1565.6"/>
    <n v="1565.6"/>
    <n v="1565.6"/>
    <n v="1565.6"/>
    <n v="1565.6"/>
    <n v="1565.6"/>
    <n v="15656.000000000002"/>
  </r>
  <r>
    <n v="33127514"/>
    <x v="7"/>
    <x v="90"/>
    <s v="CE MARECHAL RONDON"/>
    <e v="#N/A"/>
    <s v="12.054.275/0001-97"/>
    <s v="2490 - 0000405582"/>
    <n v="8"/>
    <m/>
    <m/>
    <m/>
    <m/>
    <m/>
    <m/>
    <m/>
    <m/>
    <m/>
    <m/>
    <m/>
    <m/>
    <m/>
    <n v="329"/>
    <m/>
    <m/>
    <n v="100"/>
    <m/>
    <m/>
    <m/>
    <n v="429"/>
    <n v="483.2"/>
    <n v="483.2"/>
    <n v="483.2"/>
    <n v="483.2"/>
    <n v="483.2"/>
    <n v="483.2"/>
    <n v="483.2"/>
    <n v="483.2"/>
    <n v="483.2"/>
    <n v="483.2"/>
    <n v="483.2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8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9.999999999985"/>
  </r>
  <r>
    <n v="33128235"/>
    <x v="12"/>
    <x v="90"/>
    <s v="CIEP 339 MARIO TAMBORINDEGUY"/>
    <e v="#N/A"/>
    <s v="05.030.084/0001-20"/>
    <s v="1107 - 0000054755"/>
    <n v="26"/>
    <m/>
    <m/>
    <m/>
    <m/>
    <m/>
    <m/>
    <m/>
    <m/>
    <m/>
    <m/>
    <m/>
    <m/>
    <m/>
    <n v="1408"/>
    <m/>
    <m/>
    <m/>
    <m/>
    <m/>
    <m/>
    <n v="1408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6.00000000003"/>
    <n v="22972"/>
    <n v="22972"/>
    <n v="22972"/>
    <n v="22972"/>
    <n v="22972"/>
    <n v="22972"/>
    <n v="22972"/>
    <n v="22972"/>
    <n v="22972"/>
    <n v="22972"/>
    <n v="229720"/>
  </r>
  <r>
    <n v="33128600"/>
    <x v="7"/>
    <x v="90"/>
    <s v="CE BARAO DE ITARARE"/>
    <e v="#N/A"/>
    <s v="15.839.726/0001-90"/>
    <s v="6876 - 0000015849"/>
    <n v="2"/>
    <m/>
    <m/>
    <m/>
    <m/>
    <m/>
    <m/>
    <m/>
    <m/>
    <m/>
    <m/>
    <m/>
    <m/>
    <m/>
    <m/>
    <m/>
    <m/>
    <n v="195"/>
    <m/>
    <m/>
    <m/>
    <n v="195"/>
    <n v="120.8"/>
    <n v="120.8"/>
    <n v="120.8"/>
    <n v="120.8"/>
    <n v="120.8"/>
    <n v="120.8"/>
    <n v="120.8"/>
    <n v="120.8"/>
    <n v="120.8"/>
    <n v="120.8"/>
    <n v="120.8"/>
    <n v="2964"/>
    <n v="2964"/>
    <n v="2964"/>
    <n v="2964"/>
    <n v="2964"/>
    <n v="2964"/>
    <n v="2964"/>
    <n v="2964"/>
    <n v="2964"/>
    <n v="2964"/>
    <n v="29640"/>
    <n v="3084.8"/>
    <n v="3084.8"/>
    <n v="3084.8"/>
    <n v="3084.8"/>
    <n v="3084.8"/>
    <n v="3084.8"/>
    <n v="3084.8"/>
    <n v="3084.8"/>
    <n v="3084.8"/>
    <n v="3084.8"/>
    <n v="30847.999999999996"/>
  </r>
  <r>
    <n v="33128618"/>
    <x v="7"/>
    <x v="90"/>
    <s v="CE CARLOS MAGNO NAZARETH CERQUEIRA"/>
    <e v="#N/A"/>
    <s v="11.876.643/0001-10"/>
    <s v="1700 - 0000725129"/>
    <n v="13"/>
    <m/>
    <m/>
    <m/>
    <m/>
    <m/>
    <m/>
    <m/>
    <m/>
    <m/>
    <m/>
    <m/>
    <m/>
    <m/>
    <n v="561"/>
    <m/>
    <m/>
    <m/>
    <m/>
    <m/>
    <m/>
    <n v="5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1.99999999998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4"/>
  </r>
  <r>
    <n v="33131163"/>
    <x v="0"/>
    <x v="3"/>
    <s v="CE CORONEL JOSE ROSA DA SILVA"/>
    <e v="#N/A"/>
    <s v="04.517.269/0001-09"/>
    <s v="0587 - 2501953"/>
    <n v="1"/>
    <m/>
    <m/>
    <m/>
    <m/>
    <m/>
    <m/>
    <m/>
    <m/>
    <m/>
    <m/>
    <m/>
    <m/>
    <m/>
    <n v="38"/>
    <m/>
    <m/>
    <m/>
    <m/>
    <m/>
    <m/>
    <n v="38"/>
    <n v="60.4"/>
    <n v="60.4"/>
    <n v="60.4"/>
    <n v="60.4"/>
    <n v="60.4"/>
    <n v="60.4"/>
    <n v="60.4"/>
    <n v="60.4"/>
    <n v="60.4"/>
    <n v="60.4"/>
    <n v="60.4"/>
    <n v="577.6"/>
    <n v="577.6"/>
    <n v="577.6"/>
    <n v="577.6"/>
    <n v="577.6"/>
    <n v="577.6"/>
    <n v="577.6"/>
    <n v="577.6"/>
    <n v="577.6"/>
    <n v="577.6"/>
    <n v="5776.0000000000009"/>
    <n v="638"/>
    <n v="638"/>
    <n v="638"/>
    <n v="638"/>
    <n v="638"/>
    <n v="638"/>
    <n v="638"/>
    <n v="638"/>
    <n v="638"/>
    <n v="638"/>
    <n v="6380"/>
  </r>
  <r>
    <n v="33131422"/>
    <x v="14"/>
    <x v="75"/>
    <s v="CE JORNALISTA BARBOSA LIMA SOBRINHO"/>
    <e v="#N/A"/>
    <s v="09.324.175/0001-29"/>
    <s v="2079 - 0000424617"/>
    <n v="3"/>
    <m/>
    <m/>
    <m/>
    <m/>
    <n v="85"/>
    <m/>
    <m/>
    <m/>
    <m/>
    <m/>
    <m/>
    <m/>
    <m/>
    <n v="24"/>
    <m/>
    <m/>
    <m/>
    <m/>
    <m/>
    <m/>
    <n v="109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8.0000000000014"/>
    <n v="1838"/>
    <n v="1838"/>
    <n v="1838"/>
    <n v="1838"/>
    <n v="1838"/>
    <n v="1838"/>
    <n v="1838"/>
    <n v="1838"/>
    <n v="1838"/>
    <n v="1838"/>
    <n v="18380"/>
  </r>
  <r>
    <n v="33132879"/>
    <x v="12"/>
    <x v="90"/>
    <s v="CE DOM HELDER CAMARA"/>
    <e v="#N/A"/>
    <s v="13.092.419/0001-62"/>
    <s v="2795 - 0000338907"/>
    <n v="31"/>
    <m/>
    <m/>
    <m/>
    <m/>
    <m/>
    <m/>
    <m/>
    <m/>
    <m/>
    <m/>
    <m/>
    <m/>
    <m/>
    <n v="1134"/>
    <m/>
    <m/>
    <n v="125"/>
    <m/>
    <m/>
    <m/>
    <n v="1259"/>
    <n v="1872.4"/>
    <n v="1872.4"/>
    <n v="1872.4"/>
    <n v="1872.4"/>
    <n v="1872.4"/>
    <n v="1872.4"/>
    <n v="1872.4"/>
    <n v="1872.4"/>
    <n v="1872.4"/>
    <n v="1872.4"/>
    <n v="1872.4"/>
    <n v="19136.8"/>
    <n v="19136.8"/>
    <n v="19136.8"/>
    <n v="19136.8"/>
    <n v="19136.8"/>
    <n v="19136.8"/>
    <n v="19136.8"/>
    <n v="19136.8"/>
    <n v="19136.8"/>
    <n v="19136.8"/>
    <n v="191367.99999999997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2.00000000003"/>
  </r>
  <r>
    <n v="33132887"/>
    <x v="12"/>
    <x v="90"/>
    <s v="CE COMPOSITOR MANACEIA JOSE DE ANDRADE"/>
    <e v="#N/A"/>
    <s v="16.833.636/0001-54"/>
    <s v="2790 - 0000293164"/>
    <n v="6"/>
    <m/>
    <m/>
    <m/>
    <m/>
    <m/>
    <m/>
    <m/>
    <m/>
    <m/>
    <m/>
    <m/>
    <m/>
    <m/>
    <n v="794"/>
    <m/>
    <m/>
    <m/>
    <m/>
    <m/>
    <m/>
    <n v="7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8.00000000001"/>
    <n v="12431.2"/>
    <n v="12431.2"/>
    <n v="12431.2"/>
    <n v="12431.2"/>
    <n v="12431.2"/>
    <n v="12431.2"/>
    <n v="12431.2"/>
    <n v="12431.2"/>
    <n v="12431.2"/>
    <n v="12431.2"/>
    <n v="124311.99999999999"/>
  </r>
  <r>
    <n v="33134049"/>
    <x v="13"/>
    <x v="90"/>
    <s v="CE PROFESSORA MARIA TEREZINHA DE CARVALHO MACHADO"/>
    <e v="#N/A"/>
    <s v="11.307.718/0001-41"/>
    <s v="0952 - 0000064998"/>
    <n v="30"/>
    <m/>
    <m/>
    <m/>
    <m/>
    <m/>
    <m/>
    <m/>
    <m/>
    <m/>
    <m/>
    <m/>
    <m/>
    <m/>
    <n v="2054"/>
    <m/>
    <m/>
    <n v="163"/>
    <m/>
    <m/>
    <m/>
    <n v="2217"/>
    <n v="1812"/>
    <n v="1812"/>
    <n v="1812"/>
    <n v="1812"/>
    <n v="1812"/>
    <n v="1812"/>
    <n v="1812"/>
    <n v="1812"/>
    <n v="1812"/>
    <n v="1812"/>
    <n v="1812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4.00000000006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4.00000000006"/>
  </r>
  <r>
    <n v="33135193"/>
    <x v="12"/>
    <x v="90"/>
    <s v="CE PROFESSOR JOSE DE SOUZA MARQUES"/>
    <e v="#N/A"/>
    <s v="13.649.254/0001-87"/>
    <s v="1107 - 0000065870"/>
    <n v="13"/>
    <m/>
    <m/>
    <m/>
    <m/>
    <m/>
    <m/>
    <m/>
    <m/>
    <m/>
    <m/>
    <m/>
    <m/>
    <m/>
    <n v="861"/>
    <m/>
    <m/>
    <m/>
    <m/>
    <m/>
    <m/>
    <n v="8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087.2"/>
    <n v="13087.2"/>
    <n v="13087.2"/>
    <n v="13087.2"/>
    <n v="13087.2"/>
    <n v="13087.2"/>
    <n v="13087.2"/>
    <n v="13087.2"/>
    <n v="13087.2"/>
    <n v="13087.2"/>
    <n v="130871.99999999999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3.99999999997"/>
  </r>
  <r>
    <n v="33135860"/>
    <x v="6"/>
    <x v="59"/>
    <s v="CE PEDRO SOARES"/>
    <e v="#N/A"/>
    <s v="27.357.785/0001-00"/>
    <s v="6682 - 79510"/>
    <n v="0"/>
    <m/>
    <m/>
    <m/>
    <m/>
    <m/>
    <m/>
    <m/>
    <m/>
    <m/>
    <m/>
    <m/>
    <m/>
    <m/>
    <n v="71"/>
    <m/>
    <m/>
    <m/>
    <m/>
    <m/>
    <m/>
    <n v="71"/>
    <n v="0"/>
    <n v="0"/>
    <n v="0"/>
    <n v="0"/>
    <n v="0"/>
    <n v="0"/>
    <n v="0"/>
    <n v="0"/>
    <n v="0"/>
    <n v="0"/>
    <n v="0"/>
    <n v="1079.2"/>
    <n v="1079.2"/>
    <n v="1079.2"/>
    <n v="1079.2"/>
    <n v="1079.2"/>
    <n v="1079.2"/>
    <n v="1079.2"/>
    <n v="1079.2"/>
    <n v="1079.2"/>
    <n v="1079.2"/>
    <n v="10792.000000000002"/>
    <n v="1079.2"/>
    <n v="1079.2"/>
    <n v="1079.2"/>
    <n v="1079.2"/>
    <n v="1079.2"/>
    <n v="1079.2"/>
    <n v="1079.2"/>
    <n v="1079.2"/>
    <n v="1079.2"/>
    <n v="1079.2"/>
    <n v="10792.000000000002"/>
  </r>
  <r>
    <n v="33136424"/>
    <x v="7"/>
    <x v="90"/>
    <s v="CE PROFESSORA VILMA ATANAZIO"/>
    <e v="#N/A"/>
    <s v="12.296.784/0001-26"/>
    <s v="0868 - 0000083313"/>
    <n v="12"/>
    <m/>
    <m/>
    <m/>
    <m/>
    <m/>
    <m/>
    <m/>
    <m/>
    <m/>
    <m/>
    <m/>
    <m/>
    <m/>
    <n v="961"/>
    <m/>
    <m/>
    <m/>
    <m/>
    <m/>
    <m/>
    <n v="961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607.2"/>
    <n v="14607.2"/>
    <n v="14607.2"/>
    <n v="14607.2"/>
    <n v="14607.2"/>
    <n v="14607.2"/>
    <n v="14607.2"/>
    <n v="14607.2"/>
    <n v="14607.2"/>
    <n v="14607.2"/>
    <n v="146072"/>
    <n v="15332"/>
    <n v="15332"/>
    <n v="15332"/>
    <n v="15332"/>
    <n v="15332"/>
    <n v="15332"/>
    <n v="15332"/>
    <n v="15332"/>
    <n v="15332"/>
    <n v="15332"/>
    <n v="153320"/>
  </r>
  <r>
    <n v="33136432"/>
    <x v="7"/>
    <x v="90"/>
    <s v="CE PROFESSORA VANIA DO AMARAL MATIAS EDDE"/>
    <e v="#N/A"/>
    <s v="13.656.222/0001-09"/>
    <s v="6735 - 0000001660"/>
    <n v="23"/>
    <m/>
    <m/>
    <m/>
    <m/>
    <m/>
    <m/>
    <m/>
    <m/>
    <m/>
    <m/>
    <m/>
    <m/>
    <m/>
    <n v="1102"/>
    <m/>
    <m/>
    <m/>
    <m/>
    <m/>
    <m/>
    <n v="110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3.99999999997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6.00000000003"/>
  </r>
  <r>
    <n v="33136459"/>
    <x v="7"/>
    <x v="90"/>
    <s v="CE PROFESSORA ALBA CANIZARES DO NASCIMENTO"/>
    <e v="#N/A"/>
    <s v="11.358.377/0001-33"/>
    <s v="6874 - 0000001104"/>
    <n v="5"/>
    <m/>
    <m/>
    <m/>
    <m/>
    <m/>
    <m/>
    <m/>
    <m/>
    <m/>
    <m/>
    <m/>
    <m/>
    <m/>
    <n v="259"/>
    <m/>
    <m/>
    <m/>
    <m/>
    <m/>
    <m/>
    <n v="259"/>
    <n v="302"/>
    <n v="302"/>
    <n v="302"/>
    <n v="302"/>
    <n v="302"/>
    <n v="302"/>
    <n v="302"/>
    <n v="302"/>
    <n v="302"/>
    <n v="302"/>
    <n v="302"/>
    <n v="3936.8"/>
    <n v="3936.8"/>
    <n v="3936.8"/>
    <n v="3936.8"/>
    <n v="3936.8"/>
    <n v="3936.8"/>
    <n v="3936.8"/>
    <n v="3936.8"/>
    <n v="3936.8"/>
    <n v="3936.8"/>
    <n v="39368"/>
    <n v="4238.8"/>
    <n v="4238.8"/>
    <n v="4238.8"/>
    <n v="4238.8"/>
    <n v="4238.8"/>
    <n v="4238.8"/>
    <n v="4238.8"/>
    <n v="4238.8"/>
    <n v="4238.8"/>
    <n v="4238.8"/>
    <n v="42388.000000000007"/>
  </r>
  <r>
    <n v="33136467"/>
    <x v="14"/>
    <x v="90"/>
    <s v="CE PROFESSOR CARLOS DA COSTA"/>
    <e v="#N/A"/>
    <s v="14.235.405/0001-13"/>
    <s v="1453 - 2068885"/>
    <n v="0"/>
    <m/>
    <m/>
    <m/>
    <m/>
    <m/>
    <m/>
    <m/>
    <n v="141"/>
    <m/>
    <m/>
    <m/>
    <m/>
    <m/>
    <m/>
    <m/>
    <m/>
    <n v="59"/>
    <m/>
    <m/>
    <m/>
    <n v="200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3040"/>
    <n v="3040"/>
    <n v="3040"/>
    <n v="3040"/>
    <n v="3040"/>
    <n v="3040"/>
    <n v="3040"/>
    <n v="3040"/>
    <n v="3040"/>
    <n v="3040"/>
    <n v="30400"/>
  </r>
  <r>
    <n v="33136475"/>
    <x v="7"/>
    <x v="90"/>
    <s v="CE MONSENHOR MIGUEL DE SANTA MARIA MOCHON"/>
    <e v="#N/A"/>
    <s v="07.964.577/0001-62"/>
    <s v="0955 - 0000059501"/>
    <n v="5"/>
    <m/>
    <m/>
    <m/>
    <m/>
    <m/>
    <m/>
    <m/>
    <m/>
    <m/>
    <m/>
    <m/>
    <m/>
    <m/>
    <n v="88"/>
    <m/>
    <n v="203"/>
    <m/>
    <m/>
    <m/>
    <m/>
    <n v="291"/>
    <n v="302"/>
    <n v="302"/>
    <n v="302"/>
    <n v="302"/>
    <n v="302"/>
    <n v="302"/>
    <n v="302"/>
    <n v="302"/>
    <n v="302"/>
    <n v="302"/>
    <n v="302"/>
    <n v="10269.6"/>
    <n v="10269.6"/>
    <n v="10269.6"/>
    <n v="10269.6"/>
    <n v="10269.6"/>
    <n v="10269.6"/>
    <n v="10269.6"/>
    <n v="10269.6"/>
    <n v="10269.6"/>
    <n v="10269.6"/>
    <n v="102696.00000000001"/>
    <n v="10571.6"/>
    <n v="10571.6"/>
    <n v="10571.6"/>
    <n v="10571.6"/>
    <n v="10571.6"/>
    <n v="10571.6"/>
    <n v="10571.6"/>
    <n v="10571.6"/>
    <n v="10571.6"/>
    <n v="10571.6"/>
    <n v="105716.00000000001"/>
  </r>
  <r>
    <n v="33136483"/>
    <x v="7"/>
    <x v="90"/>
    <s v="CE GANDHI"/>
    <e v="#N/A"/>
    <s v="11.306.472/0001-93"/>
    <s v="2751 - 0000299669"/>
    <n v="4"/>
    <m/>
    <m/>
    <m/>
    <m/>
    <m/>
    <m/>
    <m/>
    <m/>
    <m/>
    <m/>
    <m/>
    <m/>
    <m/>
    <n v="222"/>
    <m/>
    <m/>
    <n v="150"/>
    <m/>
    <m/>
    <m/>
    <n v="372"/>
    <n v="241.6"/>
    <n v="241.6"/>
    <n v="241.6"/>
    <n v="241.6"/>
    <n v="241.6"/>
    <n v="241.6"/>
    <n v="241.6"/>
    <n v="241.6"/>
    <n v="241.6"/>
    <n v="241.6"/>
    <n v="241.6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0.000000000007"/>
  </r>
  <r>
    <n v="33136491"/>
    <x v="14"/>
    <x v="90"/>
    <s v="CE PROFESSORA ALDA LINS FREIRE"/>
    <e v="#N/A"/>
    <s v="10.359.906/0001-50"/>
    <s v="1453 - 2069032"/>
    <n v="0"/>
    <m/>
    <m/>
    <m/>
    <m/>
    <m/>
    <m/>
    <m/>
    <n v="159"/>
    <m/>
    <m/>
    <m/>
    <m/>
    <m/>
    <m/>
    <m/>
    <m/>
    <n v="80"/>
    <m/>
    <m/>
    <m/>
    <n v="239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1216"/>
    <n v="1216"/>
    <n v="1216"/>
    <n v="1216"/>
    <n v="1216"/>
    <n v="1216"/>
    <n v="1216"/>
    <n v="1216"/>
    <n v="1216"/>
    <n v="1216"/>
    <n v="12160"/>
    <n v="3632.8"/>
    <n v="3632.8"/>
    <n v="3632.8"/>
    <n v="3632.8"/>
    <n v="3632.8"/>
    <n v="3632.8"/>
    <n v="3632.8"/>
    <n v="3632.8"/>
    <n v="3632.8"/>
    <n v="3632.8"/>
    <n v="36328"/>
  </r>
  <r>
    <n v="33136505"/>
    <x v="7"/>
    <x v="90"/>
    <s v="CE PROFESSORA JEANNETTE DE SOUZA COELHO MANNARINO"/>
    <e v="#N/A"/>
    <s v="07.854.206/0001-28"/>
    <s v="3248 - 01200658"/>
    <n v="39"/>
    <m/>
    <m/>
    <m/>
    <m/>
    <m/>
    <m/>
    <m/>
    <m/>
    <m/>
    <m/>
    <m/>
    <m/>
    <m/>
    <n v="2472"/>
    <m/>
    <m/>
    <n v="132"/>
    <m/>
    <m/>
    <m/>
    <n v="2604"/>
    <n v="2355.6"/>
    <n v="2355.6"/>
    <n v="2355.6"/>
    <n v="2355.6"/>
    <n v="2355.6"/>
    <n v="2355.6"/>
    <n v="2355.6"/>
    <n v="2355.6"/>
    <n v="2355.6"/>
    <n v="2355.6"/>
    <n v="2355.6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7.99999999994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4.00000000006"/>
  </r>
  <r>
    <n v="33136513"/>
    <x v="7"/>
    <x v="90"/>
    <s v="CE ROSARIA TROTTA"/>
    <e v="#N/A"/>
    <s v="07.932.204/0001-00"/>
    <s v="2049 - 68896"/>
    <n v="3"/>
    <m/>
    <m/>
    <m/>
    <m/>
    <m/>
    <m/>
    <m/>
    <m/>
    <m/>
    <m/>
    <m/>
    <m/>
    <m/>
    <n v="203"/>
    <m/>
    <m/>
    <m/>
    <m/>
    <m/>
    <m/>
    <n v="20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85.6"/>
    <n v="3085.6"/>
    <n v="3085.6"/>
    <n v="3085.6"/>
    <n v="3085.6"/>
    <n v="3085.6"/>
    <n v="3085.6"/>
    <n v="3085.6"/>
    <n v="3085.6"/>
    <n v="3085.6"/>
    <n v="30855.999999999993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7.999999999996"/>
  </r>
  <r>
    <n v="33136521"/>
    <x v="14"/>
    <x v="90"/>
    <s v="CE PROFESSORA SONIA MARIA MENEZES SOARES"/>
    <e v="#N/A"/>
    <s v="15.839.759/0001-30"/>
    <s v="1453 - 2080206"/>
    <n v="0"/>
    <m/>
    <m/>
    <m/>
    <m/>
    <m/>
    <m/>
    <m/>
    <n v="127"/>
    <m/>
    <m/>
    <m/>
    <m/>
    <m/>
    <m/>
    <m/>
    <m/>
    <n v="60"/>
    <m/>
    <m/>
    <m/>
    <n v="187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912"/>
    <n v="912"/>
    <n v="912"/>
    <n v="912"/>
    <n v="912"/>
    <n v="912"/>
    <n v="912"/>
    <n v="912"/>
    <n v="912"/>
    <n v="912"/>
    <n v="9120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4"/>
  </r>
  <r>
    <n v="33136670"/>
    <x v="14"/>
    <x v="32"/>
    <s v="CE GILDO CANDIDO DA SILVA"/>
    <e v="#N/A"/>
    <s v="14.661.644/0001-35"/>
    <s v="1332 - 00079413"/>
    <n v="0"/>
    <m/>
    <m/>
    <m/>
    <m/>
    <n v="27"/>
    <m/>
    <m/>
    <m/>
    <m/>
    <m/>
    <m/>
    <m/>
    <m/>
    <n v="9"/>
    <m/>
    <m/>
    <m/>
    <m/>
    <m/>
    <m/>
    <n v="36"/>
    <n v="410.4"/>
    <n v="410.4"/>
    <n v="410.4"/>
    <n v="410.4"/>
    <n v="410.4"/>
    <n v="410.4"/>
    <n v="410.4"/>
    <n v="410.4"/>
    <n v="410.4"/>
    <n v="410.4"/>
    <n v="410.4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</r>
  <r>
    <n v="33136696"/>
    <x v="7"/>
    <x v="90"/>
    <s v="CE LIBERDADE"/>
    <e v="#N/A"/>
    <s v="15.839.786/0001-02"/>
    <s v="6735 - 0000013722"/>
    <n v="5"/>
    <m/>
    <m/>
    <m/>
    <m/>
    <m/>
    <m/>
    <m/>
    <m/>
    <m/>
    <m/>
    <m/>
    <m/>
    <m/>
    <n v="458"/>
    <m/>
    <m/>
    <m/>
    <m/>
    <m/>
    <m/>
    <n v="458"/>
    <n v="302"/>
    <n v="302"/>
    <n v="302"/>
    <n v="302"/>
    <n v="302"/>
    <n v="302"/>
    <n v="302"/>
    <n v="302"/>
    <n v="302"/>
    <n v="302"/>
    <n v="302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6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6"/>
  </r>
  <r>
    <n v="33137846"/>
    <x v="7"/>
    <x v="72"/>
    <s v="CE PROFESSORA MARIA IZABEL DO COUTO BRANDAO"/>
    <e v="#N/A"/>
    <s v="08.751.960/0001-03"/>
    <s v="1310 - 0000129305"/>
    <n v="7"/>
    <m/>
    <m/>
    <m/>
    <m/>
    <m/>
    <m/>
    <m/>
    <m/>
    <m/>
    <m/>
    <m/>
    <m/>
    <m/>
    <n v="139"/>
    <m/>
    <n v="56"/>
    <n v="56"/>
    <m/>
    <m/>
    <m/>
    <n v="251"/>
    <n v="422.8"/>
    <n v="422.8"/>
    <n v="422.8"/>
    <n v="422.8"/>
    <n v="422.8"/>
    <n v="422.8"/>
    <n v="422.8"/>
    <n v="422.8"/>
    <n v="422.8"/>
    <n v="422.8"/>
    <n v="422.8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0.000000000007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8.000000000022"/>
  </r>
  <r>
    <n v="33138354"/>
    <x v="7"/>
    <x v="90"/>
    <s v="CE PROFESSOR OZEAS GOMES LARANGEIRAS"/>
    <e v="#N/A"/>
    <s v="14.818.985/0001-71"/>
    <s v="1700 - 0000754625"/>
    <n v="10"/>
    <m/>
    <m/>
    <m/>
    <m/>
    <m/>
    <m/>
    <m/>
    <m/>
    <m/>
    <m/>
    <m/>
    <m/>
    <m/>
    <n v="638"/>
    <m/>
    <m/>
    <m/>
    <m/>
    <m/>
    <m/>
    <n v="638"/>
    <n v="604"/>
    <n v="604"/>
    <n v="604"/>
    <n v="604"/>
    <n v="604"/>
    <n v="604"/>
    <n v="604"/>
    <n v="604"/>
    <n v="604"/>
    <n v="604"/>
    <n v="604"/>
    <n v="9697.6"/>
    <n v="9697.6"/>
    <n v="9697.6"/>
    <n v="9697.6"/>
    <n v="9697.6"/>
    <n v="9697.6"/>
    <n v="9697.6"/>
    <n v="9697.6"/>
    <n v="9697.6"/>
    <n v="9697.6"/>
    <n v="96976.000000000015"/>
    <n v="10301.6"/>
    <n v="10301.6"/>
    <n v="10301.6"/>
    <n v="10301.6"/>
    <n v="10301.6"/>
    <n v="10301.6"/>
    <n v="10301.6"/>
    <n v="10301.6"/>
    <n v="10301.6"/>
    <n v="10301.6"/>
    <n v="103016.00000000001"/>
  </r>
  <r>
    <n v="33138648"/>
    <x v="13"/>
    <x v="90"/>
    <s v="CE STELLA MATUTINA"/>
    <e v="#N/A"/>
    <s v="08.017.199/0001-72"/>
    <s v="0952 - 0000064807"/>
    <n v="17"/>
    <m/>
    <m/>
    <m/>
    <m/>
    <m/>
    <m/>
    <m/>
    <m/>
    <m/>
    <m/>
    <m/>
    <m/>
    <m/>
    <n v="1085"/>
    <m/>
    <m/>
    <n v="88"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6.00000000003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3.99999999997"/>
  </r>
  <r>
    <n v="33139156"/>
    <x v="12"/>
    <x v="90"/>
    <s v="CE PROFESSORA SONIA REGINA SCUDESE DESSIMONI PINTO"/>
    <e v="#N/A"/>
    <s v="11.398.276/0001-96"/>
    <s v="1107 - 0000054526"/>
    <n v="7"/>
    <m/>
    <m/>
    <m/>
    <m/>
    <m/>
    <m/>
    <m/>
    <m/>
    <m/>
    <m/>
    <m/>
    <m/>
    <m/>
    <n v="626"/>
    <m/>
    <m/>
    <m/>
    <m/>
    <m/>
    <m/>
    <n v="626"/>
    <n v="422.8"/>
    <n v="422.8"/>
    <n v="422.8"/>
    <n v="422.8"/>
    <n v="422.8"/>
    <n v="422.8"/>
    <n v="422.8"/>
    <n v="422.8"/>
    <n v="422.8"/>
    <n v="422.8"/>
    <n v="422.8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1.999999999985"/>
    <n v="9938"/>
    <n v="9938"/>
    <n v="9938"/>
    <n v="9938"/>
    <n v="9938"/>
    <n v="9938"/>
    <n v="9938"/>
    <n v="9938"/>
    <n v="9938"/>
    <n v="9938"/>
    <n v="99380"/>
  </r>
  <r>
    <n v="33140030"/>
    <x v="12"/>
    <x v="90"/>
    <s v="CE CONDE PEREIRA CARNEIRO"/>
    <e v="#N/A"/>
    <s v="12.345.194/0001-46"/>
    <s v="1107 - 0000054747"/>
    <n v="6"/>
    <m/>
    <m/>
    <m/>
    <m/>
    <m/>
    <m/>
    <m/>
    <m/>
    <m/>
    <m/>
    <m/>
    <m/>
    <m/>
    <n v="289"/>
    <m/>
    <m/>
    <m/>
    <m/>
    <m/>
    <m/>
    <n v="28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4392.8"/>
    <n v="4392.8"/>
    <n v="4392.8"/>
    <n v="4392.8"/>
    <n v="4392.8"/>
    <n v="4392.8"/>
    <n v="4392.8"/>
    <n v="4392.8"/>
    <n v="4392.8"/>
    <n v="4392.8"/>
    <n v="43928.000000000007"/>
    <n v="4755.2"/>
    <n v="4755.2"/>
    <n v="4755.2"/>
    <n v="4755.2"/>
    <n v="4755.2"/>
    <n v="4755.2"/>
    <n v="4755.2"/>
    <n v="4755.2"/>
    <n v="4755.2"/>
    <n v="4755.2"/>
    <n v="47551.999999999993"/>
  </r>
  <r>
    <n v="33140049"/>
    <x v="12"/>
    <x v="90"/>
    <s v="CE OSWALDO TEIXEIRA"/>
    <e v="#N/A"/>
    <s v="16.985.275/0001-61"/>
    <s v="2784 - 0000260002"/>
    <n v="3"/>
    <m/>
    <m/>
    <m/>
    <m/>
    <m/>
    <m/>
    <m/>
    <m/>
    <m/>
    <m/>
    <m/>
    <m/>
    <m/>
    <n v="101"/>
    <m/>
    <m/>
    <n v="52"/>
    <m/>
    <m/>
    <m/>
    <n v="1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25.6"/>
    <n v="2325.6"/>
    <n v="2325.6"/>
    <n v="2325.6"/>
    <n v="2325.6"/>
    <n v="2325.6"/>
    <n v="2325.6"/>
    <n v="2325.6"/>
    <n v="2325.6"/>
    <n v="2325.6"/>
    <n v="23255.999999999996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7.999999999996"/>
  </r>
  <r>
    <n v="33140669"/>
    <x v="12"/>
    <x v="90"/>
    <s v="CE JORNALISTA TIM LOPES"/>
    <e v="#N/A"/>
    <s v="13.663.330/0001-09"/>
    <s v="2043 - 0000403989"/>
    <n v="18"/>
    <m/>
    <m/>
    <m/>
    <m/>
    <m/>
    <m/>
    <m/>
    <m/>
    <m/>
    <m/>
    <m/>
    <m/>
    <m/>
    <n v="1417"/>
    <m/>
    <m/>
    <n v="144"/>
    <m/>
    <m/>
    <m/>
    <n v="1561"/>
    <n v="1087.2"/>
    <n v="1087.2"/>
    <n v="1087.2"/>
    <n v="1087.2"/>
    <n v="1087.2"/>
    <n v="1087.2"/>
    <n v="1087.2"/>
    <n v="1087.2"/>
    <n v="1087.2"/>
    <n v="1087.2"/>
    <n v="1087.2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2.00000000009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4"/>
  </r>
  <r>
    <n v="33140715"/>
    <x v="12"/>
    <x v="90"/>
    <s v="CE ANTONIO HOUAISS"/>
    <e v="#N/A"/>
    <s v="11.815.946/0001-22"/>
    <s v="2778 - 0000218006"/>
    <n v="17"/>
    <m/>
    <m/>
    <m/>
    <m/>
    <m/>
    <m/>
    <m/>
    <m/>
    <m/>
    <m/>
    <m/>
    <m/>
    <m/>
    <n v="1255"/>
    <m/>
    <m/>
    <n v="120"/>
    <m/>
    <m/>
    <m/>
    <n v="1375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900"/>
    <n v="20900"/>
    <n v="20900"/>
    <n v="20900"/>
    <n v="20900"/>
    <n v="20900"/>
    <n v="20900"/>
    <n v="20900"/>
    <n v="20900"/>
    <n v="20900"/>
    <n v="209000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7.99999999994"/>
  </r>
  <r>
    <n v="33142270"/>
    <x v="9"/>
    <x v="76"/>
    <s v="CE DOM ADRIANO HIPOLITO"/>
    <e v="#N/A"/>
    <s v="05.655.735/0001-77"/>
    <s v="3402 - 0000526592"/>
    <n v="2"/>
    <m/>
    <m/>
    <m/>
    <m/>
    <m/>
    <m/>
    <m/>
    <m/>
    <m/>
    <m/>
    <m/>
    <m/>
    <m/>
    <n v="461"/>
    <m/>
    <m/>
    <n v="146"/>
    <m/>
    <m/>
    <m/>
    <n v="607"/>
    <n v="120.8"/>
    <n v="120.8"/>
    <n v="120.8"/>
    <n v="120.8"/>
    <n v="120.8"/>
    <n v="120.8"/>
    <n v="120.8"/>
    <n v="120.8"/>
    <n v="120.8"/>
    <n v="120.8"/>
    <n v="120.8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4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1.999999999985"/>
  </r>
  <r>
    <n v="33142319"/>
    <x v="0"/>
    <x v="11"/>
    <s v="CE JOAO MAURICIO BRUM"/>
    <e v="#N/A"/>
    <s v="05.821.207/0001-40"/>
    <s v="2047 - 0000127493"/>
    <n v="7"/>
    <m/>
    <m/>
    <m/>
    <m/>
    <m/>
    <m/>
    <m/>
    <m/>
    <m/>
    <m/>
    <m/>
    <m/>
    <m/>
    <n v="162"/>
    <m/>
    <m/>
    <m/>
    <m/>
    <m/>
    <m/>
    <n v="162"/>
    <n v="422.8"/>
    <n v="422.8"/>
    <n v="422.8"/>
    <n v="422.8"/>
    <n v="422.8"/>
    <n v="422.8"/>
    <n v="422.8"/>
    <n v="422.8"/>
    <n v="422.8"/>
    <n v="422.8"/>
    <n v="422.8"/>
    <n v="2462.4"/>
    <n v="2462.4"/>
    <n v="2462.4"/>
    <n v="2462.4"/>
    <n v="2462.4"/>
    <n v="2462.4"/>
    <n v="2462.4"/>
    <n v="2462.4"/>
    <n v="2462.4"/>
    <n v="2462.4"/>
    <n v="24624.000000000004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2.000000000004"/>
  </r>
  <r>
    <n v="33142351"/>
    <x v="4"/>
    <x v="31"/>
    <s v="CIEP 511 ALAIDE ARAUJO STORCK MELLOR MARQUES"/>
    <e v="#N/A"/>
    <s v="07.330.246/0001-70"/>
    <s v="6757 - 0000001503"/>
    <n v="5"/>
    <m/>
    <m/>
    <m/>
    <m/>
    <n v="65"/>
    <m/>
    <m/>
    <m/>
    <m/>
    <m/>
    <m/>
    <m/>
    <m/>
    <n v="128"/>
    <m/>
    <m/>
    <m/>
    <m/>
    <m/>
    <m/>
    <n v="193"/>
    <n v="1290"/>
    <n v="1290"/>
    <n v="1290"/>
    <n v="1290"/>
    <n v="1290"/>
    <n v="1290"/>
    <n v="1290"/>
    <n v="1290"/>
    <n v="1290"/>
    <n v="1290"/>
    <n v="1290"/>
    <n v="1945.6"/>
    <n v="1945.6"/>
    <n v="1945.6"/>
    <n v="1945.6"/>
    <n v="1945.6"/>
    <n v="1945.6"/>
    <n v="1945.6"/>
    <n v="1945.6"/>
    <n v="1945.6"/>
    <n v="1945.6"/>
    <n v="19456"/>
    <n v="3235.6"/>
    <n v="3235.6"/>
    <n v="3235.6"/>
    <n v="3235.6"/>
    <n v="3235.6"/>
    <n v="3235.6"/>
    <n v="3235.6"/>
    <n v="3235.6"/>
    <n v="3235.6"/>
    <n v="3235.6"/>
    <n v="32355.999999999993"/>
  </r>
  <r>
    <n v="33142882"/>
    <x v="10"/>
    <x v="78"/>
    <s v="CE PATRONO DUQUE DE CAXIAS"/>
    <e v="#N/A"/>
    <s v="07.355.663/0001-78"/>
    <s v="1284 - 0000055859"/>
    <n v="1"/>
    <m/>
    <m/>
    <m/>
    <m/>
    <m/>
    <m/>
    <m/>
    <m/>
    <m/>
    <m/>
    <m/>
    <m/>
    <m/>
    <n v="49"/>
    <m/>
    <n v="109"/>
    <n v="202"/>
    <m/>
    <m/>
    <m/>
    <n v="360"/>
    <n v="60.4"/>
    <n v="60.4"/>
    <n v="60.4"/>
    <n v="60.4"/>
    <n v="60.4"/>
    <n v="60.4"/>
    <n v="60.4"/>
    <n v="60.4"/>
    <n v="60.4"/>
    <n v="60.4"/>
    <n v="60.4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1.999999999985"/>
    <n v="8671.6"/>
    <n v="8671.6"/>
    <n v="8671.6"/>
    <n v="8671.6"/>
    <n v="8671.6"/>
    <n v="8671.6"/>
    <n v="8671.6"/>
    <n v="8671.6"/>
    <n v="8671.6"/>
    <n v="8671.6"/>
    <n v="86716.000000000015"/>
  </r>
  <r>
    <n v="33145440"/>
    <x v="12"/>
    <x v="90"/>
    <s v="CE SAO JOAO BATISTA"/>
    <e v="#N/A"/>
    <s v="15.803.327/0001-79"/>
    <s v="1107 - 0000068713"/>
    <n v="1"/>
    <m/>
    <m/>
    <m/>
    <m/>
    <m/>
    <m/>
    <m/>
    <m/>
    <m/>
    <m/>
    <m/>
    <m/>
    <m/>
    <m/>
    <m/>
    <m/>
    <n v="152"/>
    <m/>
    <m/>
    <m/>
    <n v="152"/>
    <n v="60.4"/>
    <n v="60.4"/>
    <n v="60.4"/>
    <n v="60.4"/>
    <n v="60.4"/>
    <n v="60.4"/>
    <n v="60.4"/>
    <n v="60.4"/>
    <n v="60.4"/>
    <n v="60.4"/>
    <n v="60.4"/>
    <n v="2310.4"/>
    <n v="2310.4"/>
    <n v="2310.4"/>
    <n v="2310.4"/>
    <n v="2310.4"/>
    <n v="2310.4"/>
    <n v="2310.4"/>
    <n v="2310.4"/>
    <n v="2310.4"/>
    <n v="2310.4"/>
    <n v="23104.000000000004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7.999999999996"/>
  </r>
  <r>
    <n v="33146160"/>
    <x v="14"/>
    <x v="90"/>
    <s v="CE JOSE LEWGOY"/>
    <e v="#N/A"/>
    <s v="23.634.936/0001-70"/>
    <s v="1453 - 2471833"/>
    <n v="1"/>
    <m/>
    <m/>
    <m/>
    <m/>
    <m/>
    <m/>
    <m/>
    <n v="121"/>
    <m/>
    <m/>
    <m/>
    <m/>
    <m/>
    <m/>
    <m/>
    <m/>
    <n v="52"/>
    <m/>
    <m/>
    <m/>
    <n v="173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2690"/>
    <n v="2690"/>
    <n v="2690"/>
    <n v="2690"/>
    <n v="2690"/>
    <n v="2690"/>
    <n v="2690"/>
    <n v="2690"/>
    <n v="2690"/>
    <n v="2690"/>
    <n v="26900"/>
  </r>
  <r>
    <n v="33146950"/>
    <x v="12"/>
    <x v="90"/>
    <s v="CE PROFESSORA MARIA DE LOURDES DE OLIVEIRA LAVOR TIA LAVOR"/>
    <e v="#N/A"/>
    <s v="12.993.253/0001-92"/>
    <s v="6689 - 0000004154"/>
    <n v="31"/>
    <m/>
    <m/>
    <m/>
    <m/>
    <m/>
    <m/>
    <m/>
    <m/>
    <m/>
    <m/>
    <m/>
    <m/>
    <m/>
    <n v="1531"/>
    <m/>
    <m/>
    <n v="174"/>
    <m/>
    <m/>
    <m/>
    <n v="1705"/>
    <n v="1872.4"/>
    <n v="1872.4"/>
    <n v="1872.4"/>
    <n v="1872.4"/>
    <n v="1872.4"/>
    <n v="1872.4"/>
    <n v="1872.4"/>
    <n v="1872.4"/>
    <n v="1872.4"/>
    <n v="1872.4"/>
    <n v="1872.4"/>
    <n v="25916"/>
    <n v="25916"/>
    <n v="25916"/>
    <n v="25916"/>
    <n v="25916"/>
    <n v="25916"/>
    <n v="25916"/>
    <n v="25916"/>
    <n v="25916"/>
    <n v="25916"/>
    <n v="259160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4"/>
  </r>
  <r>
    <n v="33149119"/>
    <x v="7"/>
    <x v="90"/>
    <s v="CE CARLOS ARNOLDO ABRUZZINI DA FONSECA"/>
    <e v="#N/A"/>
    <s v="11.357.637/0001-56"/>
    <s v="6735 - 0000001767"/>
    <n v="27"/>
    <m/>
    <m/>
    <m/>
    <m/>
    <m/>
    <m/>
    <m/>
    <m/>
    <m/>
    <m/>
    <m/>
    <m/>
    <m/>
    <n v="1596"/>
    <m/>
    <m/>
    <n v="295"/>
    <m/>
    <m/>
    <m/>
    <n v="189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2.00000000006"/>
    <n v="30374"/>
    <n v="30374"/>
    <n v="30374"/>
    <n v="30374"/>
    <n v="30374"/>
    <n v="30374"/>
    <n v="30374"/>
    <n v="30374"/>
    <n v="30374"/>
    <n v="30374"/>
    <n v="303740"/>
  </r>
  <r>
    <n v="33149178"/>
    <x v="4"/>
    <x v="33"/>
    <s v="CE CAMPINAS II"/>
    <e v="#N/A"/>
    <s v="16.482.782/0001-82"/>
    <s v="6755 - 0000005355"/>
    <n v="1"/>
    <m/>
    <m/>
    <m/>
    <m/>
    <m/>
    <m/>
    <m/>
    <m/>
    <m/>
    <m/>
    <m/>
    <m/>
    <m/>
    <n v="98"/>
    <m/>
    <m/>
    <m/>
    <m/>
    <m/>
    <m/>
    <n v="98"/>
    <n v="60.4"/>
    <n v="60.4"/>
    <n v="60.4"/>
    <n v="60.4"/>
    <n v="60.4"/>
    <n v="60.4"/>
    <n v="60.4"/>
    <n v="60.4"/>
    <n v="60.4"/>
    <n v="60.4"/>
    <n v="60.4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6.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0.000000000002"/>
  </r>
  <r>
    <n v="33153060"/>
    <x v="14"/>
    <x v="90"/>
    <s v="CE EVANDRO JOAO DA SILVA"/>
    <e v="#N/A"/>
    <s v="14.798.881/0001-42"/>
    <s v="1453 - 2074940"/>
    <n v="2"/>
    <m/>
    <m/>
    <m/>
    <m/>
    <m/>
    <m/>
    <m/>
    <n v="153"/>
    <m/>
    <m/>
    <m/>
    <m/>
    <m/>
    <m/>
    <m/>
    <m/>
    <n v="32"/>
    <m/>
    <m/>
    <m/>
    <n v="185"/>
    <n v="2446.4"/>
    <n v="2446.4"/>
    <n v="2446.4"/>
    <n v="2446.4"/>
    <n v="2446.4"/>
    <n v="2446.4"/>
    <n v="2446.4"/>
    <n v="2446.4"/>
    <n v="2446.4"/>
    <n v="2446.4"/>
    <n v="2446.4"/>
    <n v="486.4"/>
    <n v="486.4"/>
    <n v="486.4"/>
    <n v="486.4"/>
    <n v="486.4"/>
    <n v="486.4"/>
    <n v="486.4"/>
    <n v="486.4"/>
    <n v="486.4"/>
    <n v="486.4"/>
    <n v="4864"/>
    <n v="2932.8"/>
    <n v="2932.8"/>
    <n v="2932.8"/>
    <n v="2932.8"/>
    <n v="2932.8"/>
    <n v="2932.8"/>
    <n v="2932.8"/>
    <n v="2932.8"/>
    <n v="2932.8"/>
    <n v="2932.8"/>
    <n v="29327.999999999996"/>
  </r>
  <r>
    <n v="33156883"/>
    <x v="6"/>
    <x v="55"/>
    <s v="CE GECY VIEIRA GONCALVES"/>
    <e v="#N/A"/>
    <s v="13.378.886/0001-53"/>
    <s v="0431 - 0001115952"/>
    <n v="4"/>
    <m/>
    <m/>
    <m/>
    <m/>
    <m/>
    <m/>
    <m/>
    <m/>
    <m/>
    <m/>
    <m/>
    <m/>
    <m/>
    <n v="75"/>
    <m/>
    <m/>
    <n v="6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156999"/>
    <x v="6"/>
    <x v="55"/>
    <s v="CIEP 293 WALMIR DE FREITAS MONTEIRO"/>
    <e v="#N/A"/>
    <s v="11.206.868/0001-69"/>
    <s v="0431 - 0001111051"/>
    <n v="5"/>
    <m/>
    <m/>
    <m/>
    <m/>
    <m/>
    <m/>
    <m/>
    <m/>
    <m/>
    <m/>
    <m/>
    <m/>
    <m/>
    <n v="146"/>
    <m/>
    <m/>
    <m/>
    <m/>
    <m/>
    <m/>
    <n v="146"/>
    <n v="302"/>
    <n v="302"/>
    <n v="302"/>
    <n v="302"/>
    <n v="302"/>
    <n v="302"/>
    <n v="302"/>
    <n v="302"/>
    <n v="302"/>
    <n v="302"/>
    <n v="3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2.000000000004"/>
  </r>
  <r>
    <n v="33157065"/>
    <x v="7"/>
    <x v="90"/>
    <s v="CE ERICH WALTER HEINE"/>
    <e v="#N/A"/>
    <s v="14.798.741/0001-74"/>
    <s v="1700 - 0000726940"/>
    <n v="32"/>
    <m/>
    <m/>
    <m/>
    <m/>
    <m/>
    <m/>
    <m/>
    <m/>
    <m/>
    <m/>
    <m/>
    <m/>
    <m/>
    <m/>
    <m/>
    <n v="563"/>
    <m/>
    <m/>
    <m/>
    <m/>
    <n v="563"/>
    <n v="1932.8"/>
    <n v="1932.8"/>
    <n v="1932.8"/>
    <n v="1932.8"/>
    <n v="1932.8"/>
    <n v="1932.8"/>
    <n v="1932.8"/>
    <n v="1932.8"/>
    <n v="1932.8"/>
    <n v="1932.8"/>
    <n v="1932.8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7.99999999994"/>
  </r>
  <r>
    <n v="33166366"/>
    <x v="14"/>
    <x v="84"/>
    <s v="CE CARLOS PEREIRA GUIMARAES FILHO"/>
    <e v="#N/A"/>
    <s v="20.690.261/0001-98"/>
    <s v="2362 - 0000121479"/>
    <n v="2"/>
    <m/>
    <m/>
    <m/>
    <m/>
    <m/>
    <m/>
    <m/>
    <n v="47"/>
    <n v="371"/>
    <m/>
    <m/>
    <m/>
    <m/>
    <m/>
    <m/>
    <m/>
    <m/>
    <n v="106"/>
    <m/>
    <m/>
    <n v="52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322.24"/>
    <n v="322.24"/>
    <n v="322.24"/>
    <n v="322.24"/>
    <n v="322.24"/>
    <n v="322.24"/>
    <n v="322.24"/>
    <n v="322.24"/>
    <n v="322.24"/>
    <n v="322.24"/>
    <n v="3222.3999999999996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2.800000000003"/>
  </r>
  <r>
    <n v="33166382"/>
    <x v="7"/>
    <x v="73"/>
    <s v="CE BANANAL"/>
    <e v="#N/A"/>
    <s v="26.776.969/0001-42"/>
    <s v="6650 - 84832"/>
    <n v="1"/>
    <m/>
    <m/>
    <m/>
    <m/>
    <m/>
    <m/>
    <m/>
    <m/>
    <m/>
    <m/>
    <m/>
    <m/>
    <m/>
    <n v="97"/>
    <m/>
    <m/>
    <m/>
    <m/>
    <m/>
    <m/>
    <n v="97"/>
    <n v="60.4"/>
    <n v="60.4"/>
    <n v="60.4"/>
    <n v="60.4"/>
    <n v="60.4"/>
    <n v="60.4"/>
    <n v="60.4"/>
    <n v="60.4"/>
    <n v="60.4"/>
    <n v="60.4"/>
    <n v="60.4"/>
    <n v="1474.4"/>
    <n v="1474.4"/>
    <n v="1474.4"/>
    <n v="1474.4"/>
    <n v="1474.4"/>
    <n v="1474.4"/>
    <n v="1474.4"/>
    <n v="1474.4"/>
    <n v="1474.4"/>
    <n v="1474.4"/>
    <n v="14743.999999999998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8"/>
  </r>
  <r>
    <n v="33166412"/>
    <x v="6"/>
    <x v="74"/>
    <s v="CE CAETANO DE OLIVEIRA"/>
    <e v="#N/A"/>
    <s v="23.791.519/0001-30"/>
    <s v="1542 - 204927"/>
    <n v="3"/>
    <m/>
    <m/>
    <m/>
    <m/>
    <m/>
    <m/>
    <m/>
    <m/>
    <m/>
    <m/>
    <m/>
    <m/>
    <m/>
    <n v="145"/>
    <m/>
    <m/>
    <n v="44"/>
    <m/>
    <m/>
    <m/>
    <n v="1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7.999999999996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9.999999999996"/>
  </r>
  <r>
    <n v="33170150"/>
    <x v="7"/>
    <x v="90"/>
    <s v="CE HEBE CAMARGO"/>
    <e v="#N/A"/>
    <s v="20.476.361/0001-16"/>
    <s v="0868 - 0000111678"/>
    <n v="18"/>
    <m/>
    <m/>
    <m/>
    <m/>
    <m/>
    <m/>
    <m/>
    <m/>
    <m/>
    <m/>
    <m/>
    <m/>
    <m/>
    <m/>
    <m/>
    <n v="414"/>
    <m/>
    <m/>
    <m/>
    <m/>
    <n v="414"/>
    <n v="1087.2"/>
    <n v="1087.2"/>
    <n v="1087.2"/>
    <n v="1087.2"/>
    <n v="1087.2"/>
    <n v="1087.2"/>
    <n v="1087.2"/>
    <n v="1087.2"/>
    <n v="1087.2"/>
    <n v="1087.2"/>
    <n v="1087.2"/>
    <n v="18216"/>
    <n v="18216"/>
    <n v="18216"/>
    <n v="18216"/>
    <n v="18216"/>
    <n v="18216"/>
    <n v="18216"/>
    <n v="18216"/>
    <n v="18216"/>
    <n v="18216"/>
    <n v="182160"/>
    <n v="19303.2"/>
    <n v="19303.2"/>
    <n v="19303.2"/>
    <n v="19303.2"/>
    <n v="19303.2"/>
    <n v="19303.2"/>
    <n v="19303.2"/>
    <n v="19303.2"/>
    <n v="19303.2"/>
    <n v="19303.2"/>
    <n v="193032.00000000003"/>
  </r>
  <r>
    <n v="33170169"/>
    <x v="6"/>
    <x v="74"/>
    <s v="CE HERMINIA DE OLIVEIRA MATTOS"/>
    <e v="#N/A"/>
    <s v="27.128.912/0001-08"/>
    <s v="0886 - 190616"/>
    <n v="4"/>
    <m/>
    <m/>
    <m/>
    <m/>
    <m/>
    <m/>
    <m/>
    <m/>
    <m/>
    <m/>
    <m/>
    <m/>
    <m/>
    <n v="105"/>
    <m/>
    <m/>
    <n v="82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170185"/>
    <x v="1"/>
    <x v="15"/>
    <s v="CE CHRISANTO HENRIQUE DE SOUZA"/>
    <e v="#N/A"/>
    <s v="31.747.804/0001-82"/>
    <s v="6585 - 104949"/>
    <n v="2"/>
    <m/>
    <m/>
    <m/>
    <m/>
    <m/>
    <m/>
    <m/>
    <m/>
    <m/>
    <m/>
    <m/>
    <m/>
    <m/>
    <n v="45"/>
    <m/>
    <m/>
    <n v="48"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170193"/>
    <x v="14"/>
    <x v="90"/>
    <s v="CE MARIO LAGO"/>
    <e v="#N/A"/>
    <s v="22.417.452/0001-06"/>
    <s v="0955 - 0000097527"/>
    <n v="0"/>
    <m/>
    <m/>
    <m/>
    <m/>
    <m/>
    <m/>
    <m/>
    <n v="72"/>
    <m/>
    <m/>
    <m/>
    <m/>
    <m/>
    <m/>
    <m/>
    <m/>
    <n v="35"/>
    <m/>
    <m/>
    <m/>
    <n v="107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532"/>
    <n v="532"/>
    <n v="532"/>
    <n v="532"/>
    <n v="532"/>
    <n v="532"/>
    <n v="532"/>
    <n v="532"/>
    <n v="532"/>
    <n v="532"/>
    <n v="5320"/>
    <n v="1626.4"/>
    <n v="1626.4"/>
    <n v="1626.4"/>
    <n v="1626.4"/>
    <n v="1626.4"/>
    <n v="1626.4"/>
    <n v="1626.4"/>
    <n v="1626.4"/>
    <n v="1626.4"/>
    <n v="1626.4"/>
    <n v="16263.999999999998"/>
  </r>
  <r>
    <n v="33170215"/>
    <x v="14"/>
    <x v="90"/>
    <s v="CE MARIA MONTESSORI"/>
    <e v="#N/A"/>
    <s v="22.341.037/0001-16"/>
    <s v="0955 - 0000097551"/>
    <n v="0"/>
    <m/>
    <m/>
    <m/>
    <m/>
    <m/>
    <m/>
    <m/>
    <n v="84"/>
    <m/>
    <m/>
    <m/>
    <m/>
    <m/>
    <m/>
    <m/>
    <m/>
    <n v="40"/>
    <m/>
    <m/>
    <m/>
    <n v="124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608"/>
    <n v="608"/>
    <n v="608"/>
    <n v="608"/>
    <n v="608"/>
    <n v="608"/>
    <n v="608"/>
    <n v="608"/>
    <n v="608"/>
    <n v="608"/>
    <n v="6080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7.999999999996"/>
  </r>
  <r>
    <n v="33170223"/>
    <x v="14"/>
    <x v="12"/>
    <s v="CE RUI BARBOSA"/>
    <e v="#N/A"/>
    <s v="23.540.224/0001-91"/>
    <s v="6760 - 49581"/>
    <n v="3"/>
    <m/>
    <m/>
    <m/>
    <m/>
    <n v="65"/>
    <m/>
    <m/>
    <m/>
    <m/>
    <m/>
    <m/>
    <m/>
    <m/>
    <n v="10"/>
    <m/>
    <m/>
    <m/>
    <m/>
    <m/>
    <m/>
    <n v="75"/>
    <n v="1169.2"/>
    <n v="1169.2"/>
    <n v="1169.2"/>
    <n v="1169.2"/>
    <n v="1169.2"/>
    <n v="1169.2"/>
    <n v="1169.2"/>
    <n v="1169.2"/>
    <n v="1169.2"/>
    <n v="1169.2"/>
    <n v="1169.2"/>
    <n v="152"/>
    <n v="152"/>
    <n v="152"/>
    <n v="152"/>
    <n v="152"/>
    <n v="152"/>
    <n v="152"/>
    <n v="152"/>
    <n v="152"/>
    <n v="152"/>
    <n v="1520"/>
    <n v="1321.2"/>
    <n v="1321.2"/>
    <n v="1321.2"/>
    <n v="1321.2"/>
    <n v="1321.2"/>
    <n v="1321.2"/>
    <n v="1321.2"/>
    <n v="1321.2"/>
    <n v="1321.2"/>
    <n v="1321.2"/>
    <n v="13212.000000000002"/>
  </r>
  <r>
    <n v="33170231"/>
    <x v="14"/>
    <x v="12"/>
    <s v="CE THEODORO SAMPAIO"/>
    <e v="#N/A"/>
    <s v="23.643.669/0001-05"/>
    <s v="6760 - 51357"/>
    <n v="1"/>
    <m/>
    <m/>
    <m/>
    <m/>
    <m/>
    <m/>
    <m/>
    <n v="95"/>
    <m/>
    <m/>
    <m/>
    <m/>
    <m/>
    <m/>
    <m/>
    <m/>
    <m/>
    <m/>
    <m/>
    <m/>
    <n v="95"/>
    <n v="1504.4"/>
    <n v="1504.4"/>
    <n v="1504.4"/>
    <n v="1504.4"/>
    <n v="1504.4"/>
    <n v="1504.4"/>
    <n v="1504.4"/>
    <n v="1504.4"/>
    <n v="1504.4"/>
    <n v="1504.4"/>
    <n v="1504.4"/>
    <n v="0"/>
    <n v="0"/>
    <n v="0"/>
    <n v="0"/>
    <n v="0"/>
    <n v="0"/>
    <n v="0"/>
    <n v="0"/>
    <n v="0"/>
    <n v="0"/>
    <n v="0"/>
    <n v="1504.4"/>
    <n v="1504.4"/>
    <n v="1504.4"/>
    <n v="1504.4"/>
    <n v="1504.4"/>
    <n v="1504.4"/>
    <n v="1504.4"/>
    <n v="1504.4"/>
    <n v="1504.4"/>
    <n v="1504.4"/>
    <n v="15043.999999999998"/>
  </r>
  <r>
    <n v="33170240"/>
    <x v="14"/>
    <x v="55"/>
    <s v="CE IRMA TEREZINHA DE BARROS"/>
    <e v="#N/A"/>
    <s v="23.432.323/0001-50"/>
    <s v="1339 - 36560"/>
    <n v="5"/>
    <m/>
    <m/>
    <m/>
    <m/>
    <n v="60"/>
    <m/>
    <m/>
    <m/>
    <m/>
    <m/>
    <m/>
    <m/>
    <m/>
    <n v="10"/>
    <m/>
    <m/>
    <m/>
    <m/>
    <m/>
    <m/>
    <n v="70"/>
    <n v="1214"/>
    <n v="1214"/>
    <n v="1214"/>
    <n v="1214"/>
    <n v="1214"/>
    <n v="1214"/>
    <n v="1214"/>
    <n v="1214"/>
    <n v="1214"/>
    <n v="1214"/>
    <n v="1214"/>
    <n v="152"/>
    <n v="152"/>
    <n v="152"/>
    <n v="152"/>
    <n v="152"/>
    <n v="152"/>
    <n v="152"/>
    <n v="152"/>
    <n v="152"/>
    <n v="152"/>
    <n v="1520"/>
    <n v="1366"/>
    <n v="1366"/>
    <n v="1366"/>
    <n v="1366"/>
    <n v="1366"/>
    <n v="1366"/>
    <n v="1366"/>
    <n v="1366"/>
    <n v="1366"/>
    <n v="1366"/>
    <n v="13660"/>
  </r>
  <r>
    <n v="33172358"/>
    <x v="14"/>
    <x v="90"/>
    <s v="CE MARINHEIRO JOAO CANDIDO"/>
    <e v="#N/A"/>
    <s v="22.887.032/0001-93"/>
    <s v="2809 - 0000223964"/>
    <n v="0"/>
    <m/>
    <m/>
    <m/>
    <m/>
    <m/>
    <m/>
    <m/>
    <n v="32"/>
    <m/>
    <m/>
    <m/>
    <m/>
    <m/>
    <m/>
    <m/>
    <m/>
    <n v="19"/>
    <m/>
    <m/>
    <m/>
    <n v="51"/>
    <n v="486.4"/>
    <n v="486.4"/>
    <n v="486.4"/>
    <n v="486.4"/>
    <n v="486.4"/>
    <n v="486.4"/>
    <n v="486.4"/>
    <n v="486.4"/>
    <n v="486.4"/>
    <n v="486.4"/>
    <n v="486.4"/>
    <n v="288.8"/>
    <n v="288.8"/>
    <n v="288.8"/>
    <n v="288.8"/>
    <n v="288.8"/>
    <n v="288.8"/>
    <n v="288.8"/>
    <n v="288.8"/>
    <n v="288.8"/>
    <n v="288.8"/>
    <n v="2888.0000000000005"/>
    <n v="775.2"/>
    <n v="775.2"/>
    <n v="775.2"/>
    <n v="775.2"/>
    <n v="775.2"/>
    <n v="775.2"/>
    <n v="775.2"/>
    <n v="775.2"/>
    <n v="775.2"/>
    <n v="775.2"/>
    <n v="7751.9999999999991"/>
  </r>
  <r>
    <n v="33172919"/>
    <x v="5"/>
    <x v="87"/>
    <s v="CE MATEMATICO JOAQUIM GOMES DE SOUSA INTERCULTURAL BRASILCHINA"/>
    <e v="#N/A"/>
    <s v="25.462.833/0001-03"/>
    <s v="0309 - 06835813"/>
    <n v="12"/>
    <m/>
    <m/>
    <m/>
    <m/>
    <m/>
    <m/>
    <m/>
    <m/>
    <m/>
    <m/>
    <m/>
    <m/>
    <m/>
    <m/>
    <m/>
    <n v="252"/>
    <m/>
    <m/>
    <m/>
    <m/>
    <n v="252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0.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8.00000000001"/>
  </r>
  <r>
    <n v="33173010"/>
    <x v="13"/>
    <x v="90"/>
    <s v="CE JORNALISTA MAURICIO AZEDO"/>
    <e v="#N/A"/>
    <s v="23.792.081/0001-05"/>
    <s v="2819 - 614084"/>
    <n v="6"/>
    <m/>
    <m/>
    <m/>
    <m/>
    <m/>
    <m/>
    <m/>
    <m/>
    <m/>
    <m/>
    <m/>
    <m/>
    <m/>
    <m/>
    <m/>
    <n v="246"/>
    <m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824"/>
    <n v="10824"/>
    <n v="10824"/>
    <n v="10824"/>
    <n v="10824"/>
    <n v="10824"/>
    <n v="10824"/>
    <n v="10824"/>
    <n v="10824"/>
    <n v="10824"/>
    <n v="108240"/>
    <n v="11186.4"/>
    <n v="11186.4"/>
    <n v="11186.4"/>
    <n v="11186.4"/>
    <n v="11186.4"/>
    <n v="11186.4"/>
    <n v="11186.4"/>
    <n v="11186.4"/>
    <n v="11186.4"/>
    <n v="11186.4"/>
    <n v="111863.99999999997"/>
  </r>
  <r>
    <n v="33173346"/>
    <x v="4"/>
    <x v="32"/>
    <s v="CE RAPHAEL LUIZ DE SIQUEIRA JACCOUD"/>
    <e v="#N/A"/>
    <s v="25.071.818/0001-26"/>
    <s v="6755 - 43516"/>
    <n v="2"/>
    <m/>
    <m/>
    <m/>
    <m/>
    <m/>
    <m/>
    <m/>
    <m/>
    <m/>
    <m/>
    <m/>
    <m/>
    <m/>
    <n v="48"/>
    <m/>
    <m/>
    <m/>
    <m/>
    <m/>
    <m/>
    <n v="48"/>
    <n v="120.8"/>
    <n v="120.8"/>
    <n v="120.8"/>
    <n v="120.8"/>
    <n v="120.8"/>
    <n v="120.8"/>
    <n v="120.8"/>
    <n v="120.8"/>
    <n v="120.8"/>
    <n v="120.8"/>
    <n v="120.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3.9999999999982"/>
  </r>
  <r>
    <n v="33175314"/>
    <x v="2"/>
    <x v="25"/>
    <s v="CE GUILHERMINA GUINLE"/>
    <e v="#N/A"/>
    <s v="00.729.118/0001-55"/>
    <s v="0556 - 89001"/>
    <n v="4"/>
    <m/>
    <m/>
    <m/>
    <m/>
    <m/>
    <m/>
    <m/>
    <m/>
    <m/>
    <m/>
    <m/>
    <m/>
    <m/>
    <n v="112"/>
    <m/>
    <m/>
    <m/>
    <m/>
    <m/>
    <m/>
    <n v="112"/>
    <n v="241.6"/>
    <n v="241.6"/>
    <n v="241.6"/>
    <n v="241.6"/>
    <n v="241.6"/>
    <n v="241.6"/>
    <n v="241.6"/>
    <n v="241.6"/>
    <n v="241.6"/>
    <n v="241.6"/>
    <n v="241.6"/>
    <n v="1702.4"/>
    <n v="1702.4"/>
    <n v="1702.4"/>
    <n v="1702.4"/>
    <n v="1702.4"/>
    <n v="1702.4"/>
    <n v="1702.4"/>
    <n v="1702.4"/>
    <n v="1702.4"/>
    <n v="1702.4"/>
    <n v="17024"/>
    <n v="1944"/>
    <n v="1944"/>
    <n v="1944"/>
    <n v="1944"/>
    <n v="1944"/>
    <n v="1944"/>
    <n v="1944"/>
    <n v="1944"/>
    <n v="1944"/>
    <n v="1944"/>
    <n v="19440"/>
  </r>
  <r>
    <n v="33183422"/>
    <x v="0"/>
    <x v="10"/>
    <s v="CE PROFESSORA SONIA DO AMARAL TORRES"/>
    <e v="#N/A"/>
    <s v="40.443.726/0001-13"/>
    <s v="6789 - 55964"/>
    <n v="9"/>
    <m/>
    <m/>
    <m/>
    <m/>
    <m/>
    <m/>
    <n v="223"/>
    <m/>
    <m/>
    <m/>
    <m/>
    <m/>
    <m/>
    <m/>
    <m/>
    <n v="68"/>
    <m/>
    <m/>
    <m/>
    <m/>
    <n v="291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6.00000000003"/>
  </r>
  <r>
    <n v="33183562"/>
    <x v="5"/>
    <x v="85"/>
    <s v="CE PROFESSOR DARCY RIBEIRO"/>
    <e v="#N/A"/>
    <s v="41.989.954/0001-56"/>
    <s v="2143 - 00373370"/>
    <n v="26"/>
    <m/>
    <m/>
    <m/>
    <m/>
    <m/>
    <m/>
    <m/>
    <m/>
    <m/>
    <m/>
    <m/>
    <m/>
    <m/>
    <n v="967"/>
    <m/>
    <m/>
    <n v="35"/>
    <m/>
    <m/>
    <m/>
    <n v="100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30.4"/>
    <n v="15230.4"/>
    <n v="15230.4"/>
    <n v="15230.4"/>
    <n v="15230.4"/>
    <n v="15230.4"/>
    <n v="15230.4"/>
    <n v="15230.4"/>
    <n v="15230.4"/>
    <n v="15230.4"/>
    <n v="152303.99999999997"/>
    <n v="16800.8"/>
    <n v="16800.8"/>
    <n v="16800.8"/>
    <n v="16800.8"/>
    <n v="16800.8"/>
    <n v="16800.8"/>
    <n v="16800.8"/>
    <n v="16800.8"/>
    <n v="16800.8"/>
    <n v="16800.8"/>
    <n v="168007.99999999997"/>
  </r>
  <r>
    <n v="33183716"/>
    <x v="2"/>
    <x v="21"/>
    <s v="CE JOAQUIM VITAL VIEIRA"/>
    <e v="#N/A"/>
    <s v="42.019.584/0001-97"/>
    <s v="6756 - 86959"/>
    <n v="9"/>
    <m/>
    <m/>
    <m/>
    <m/>
    <m/>
    <m/>
    <n v="205"/>
    <m/>
    <m/>
    <m/>
    <m/>
    <m/>
    <m/>
    <m/>
    <m/>
    <n v="68"/>
    <m/>
    <m/>
    <m/>
    <m/>
    <n v="273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6.00000000004"/>
  </r>
  <r>
    <n v="33183724"/>
    <x v="13"/>
    <x v="90"/>
    <s v="CE ARTHUR ANTONIO SENDAS"/>
    <e v="#N/A"/>
    <s v="36.030.370/0001-19"/>
    <s v="2766 - 652474"/>
    <n v="2"/>
    <m/>
    <m/>
    <m/>
    <m/>
    <m/>
    <m/>
    <m/>
    <m/>
    <m/>
    <m/>
    <m/>
    <m/>
    <m/>
    <n v="92"/>
    <m/>
    <m/>
    <n v="54"/>
    <m/>
    <m/>
    <m/>
    <n v="146"/>
    <n v="120.8"/>
    <n v="120.8"/>
    <n v="120.8"/>
    <n v="120.8"/>
    <n v="120.8"/>
    <n v="120.8"/>
    <n v="120.8"/>
    <n v="120.8"/>
    <n v="120.8"/>
    <n v="120.8"/>
    <n v="120.8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0.000000000004"/>
  </r>
  <r>
    <n v="33183732"/>
    <x v="4"/>
    <x v="28"/>
    <s v="CE SEGUNDO TENENTE BM SERGIO RODRIGUES DA SILVA"/>
    <e v="#N/A"/>
    <s v="41.534.939/0001-13"/>
    <s v="1888 - 125946"/>
    <n v="1"/>
    <m/>
    <m/>
    <m/>
    <m/>
    <m/>
    <m/>
    <n v="65"/>
    <m/>
    <m/>
    <m/>
    <m/>
    <m/>
    <m/>
    <m/>
    <m/>
    <n v="75"/>
    <m/>
    <m/>
    <m/>
    <m/>
    <n v="140"/>
    <n v="2920.4"/>
    <n v="2920.4"/>
    <n v="2920.4"/>
    <n v="2920.4"/>
    <n v="2920.4"/>
    <n v="2920.4"/>
    <n v="2920.4"/>
    <n v="2920.4"/>
    <n v="2920.4"/>
    <n v="2920.4"/>
    <n v="2920.4"/>
    <n v="3300"/>
    <n v="3300"/>
    <n v="3300"/>
    <n v="3300"/>
    <n v="3300"/>
    <n v="3300"/>
    <n v="3300"/>
    <n v="3300"/>
    <n v="3300"/>
    <n v="3300"/>
    <n v="33000"/>
    <n v="6220.4"/>
    <n v="6220.4"/>
    <n v="6220.4"/>
    <n v="6220.4"/>
    <n v="6220.4"/>
    <n v="6220.4"/>
    <n v="6220.4"/>
    <n v="6220.4"/>
    <n v="6220.4"/>
    <n v="6220.4"/>
    <n v="62204.000000000007"/>
  </r>
  <r>
    <n v="33183740"/>
    <x v="4"/>
    <x v="27"/>
    <s v="CE PRIMEIRO SARGENTO BM LUIZ CARLOS GONCALVES FISCHER"/>
    <e v="#N/A"/>
    <s v="43.229.430/0001-92"/>
    <s v="6763 - 53767"/>
    <n v="0"/>
    <m/>
    <m/>
    <m/>
    <m/>
    <m/>
    <m/>
    <n v="78"/>
    <m/>
    <m/>
    <m/>
    <m/>
    <m/>
    <m/>
    <m/>
    <m/>
    <n v="41"/>
    <m/>
    <m/>
    <m/>
    <m/>
    <n v="119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1804"/>
    <n v="1804"/>
    <n v="1804"/>
    <n v="1804"/>
    <n v="1804"/>
    <n v="1804"/>
    <n v="1804"/>
    <n v="1804"/>
    <n v="1804"/>
    <n v="1804"/>
    <n v="18040"/>
    <n v="5236"/>
    <n v="5236"/>
    <n v="5236"/>
    <n v="5236"/>
    <n v="5236"/>
    <n v="5236"/>
    <n v="5236"/>
    <n v="5236"/>
    <n v="5236"/>
    <n v="5236"/>
    <n v="52360"/>
  </r>
  <r>
    <n v="33183759"/>
    <x v="5"/>
    <x v="40"/>
    <s v="CE SARGENTO PM ANTONIO CARLOS OLIVEIRA DE MOURA"/>
    <e v="#N/A"/>
    <s v="43.058.739/0001-67"/>
    <s v="6869 - 00099805"/>
    <n v="1"/>
    <m/>
    <m/>
    <m/>
    <m/>
    <m/>
    <m/>
    <m/>
    <m/>
    <m/>
    <m/>
    <m/>
    <m/>
    <m/>
    <m/>
    <m/>
    <n v="196"/>
    <m/>
    <m/>
    <m/>
    <m/>
    <n v="196"/>
    <n v="60.4"/>
    <n v="60.4"/>
    <n v="60.4"/>
    <n v="60.4"/>
    <n v="60.4"/>
    <n v="60.4"/>
    <n v="60.4"/>
    <n v="60.4"/>
    <n v="60.4"/>
    <n v="60.4"/>
    <n v="60.4"/>
    <n v="8624"/>
    <n v="8624"/>
    <n v="8624"/>
    <n v="8624"/>
    <n v="8624"/>
    <n v="8624"/>
    <n v="8624"/>
    <n v="8624"/>
    <n v="8624"/>
    <n v="8624"/>
    <n v="86240"/>
    <n v="8684.4"/>
    <n v="8684.4"/>
    <n v="8684.4"/>
    <n v="8684.4"/>
    <n v="8684.4"/>
    <n v="8684.4"/>
    <n v="8684.4"/>
    <n v="8684.4"/>
    <n v="8684.4"/>
    <n v="8684.4"/>
    <n v="86843.999999999985"/>
  </r>
  <r>
    <n v="33183775"/>
    <x v="0"/>
    <x v="11"/>
    <s v="CE SUBTENENTE PM CLAUDIO HENTZY FERREIRA"/>
    <e v="#N/A"/>
    <s v="42.112.079/0001-92"/>
    <s v="2047 - 200956"/>
    <n v="5"/>
    <m/>
    <m/>
    <m/>
    <m/>
    <m/>
    <m/>
    <n v="100"/>
    <m/>
    <m/>
    <m/>
    <m/>
    <m/>
    <m/>
    <m/>
    <m/>
    <n v="85"/>
    <m/>
    <m/>
    <m/>
    <m/>
    <n v="185"/>
    <n v="4702"/>
    <n v="4702"/>
    <n v="4702"/>
    <n v="4702"/>
    <n v="4702"/>
    <n v="4702"/>
    <n v="4702"/>
    <n v="4702"/>
    <n v="4702"/>
    <n v="4702"/>
    <n v="4702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8442"/>
    <n v="8442"/>
    <n v="8442"/>
    <n v="8442"/>
    <n v="8442"/>
    <n v="8442"/>
    <n v="8442"/>
    <n v="8442"/>
    <n v="8442"/>
    <n v="8442"/>
    <n v="84420"/>
  </r>
  <r>
    <n v="33183791"/>
    <x v="2"/>
    <x v="25"/>
    <s v="CE CABO BM FLAVIO UANDERSON RODRIGUES DE FREITAS"/>
    <e v="#N/A"/>
    <s v="41.733.573/0001-01"/>
    <s v="6865 - 120464"/>
    <n v="2"/>
    <m/>
    <m/>
    <m/>
    <m/>
    <m/>
    <m/>
    <m/>
    <m/>
    <m/>
    <m/>
    <m/>
    <m/>
    <m/>
    <m/>
    <m/>
    <n v="111"/>
    <m/>
    <m/>
    <m/>
    <m/>
    <n v="111"/>
    <n v="120.8"/>
    <n v="120.8"/>
    <n v="120.8"/>
    <n v="120.8"/>
    <n v="120.8"/>
    <n v="120.8"/>
    <n v="120.8"/>
    <n v="120.8"/>
    <n v="120.8"/>
    <n v="120.8"/>
    <n v="120.8"/>
    <n v="4884"/>
    <n v="4884"/>
    <n v="4884"/>
    <n v="4884"/>
    <n v="4884"/>
    <n v="4884"/>
    <n v="4884"/>
    <n v="4884"/>
    <n v="4884"/>
    <n v="4884"/>
    <n v="48840"/>
    <n v="5004.8"/>
    <n v="5004.8"/>
    <n v="5004.8"/>
    <n v="5004.8"/>
    <n v="5004.8"/>
    <n v="5004.8"/>
    <n v="5004.8"/>
    <n v="5004.8"/>
    <n v="5004.8"/>
    <n v="5004.8"/>
    <n v="50048.000000000007"/>
  </r>
  <r>
    <n v="33191280"/>
    <x v="10"/>
    <x v="78"/>
    <s v="CIEP 097 CARLOS CHAGAS BRASILCHINA"/>
    <e v="#N/A"/>
    <s v="-"/>
    <s v="-"/>
    <n v="1"/>
    <m/>
    <m/>
    <m/>
    <m/>
    <m/>
    <m/>
    <m/>
    <m/>
    <m/>
    <m/>
    <m/>
    <m/>
    <m/>
    <m/>
    <m/>
    <n v="45"/>
    <m/>
    <m/>
    <m/>
    <m/>
    <n v="45"/>
    <n v="60.4"/>
    <n v="60.4"/>
    <n v="60.4"/>
    <n v="60.4"/>
    <n v="60.4"/>
    <n v="60.4"/>
    <n v="60.4"/>
    <n v="60.4"/>
    <n v="60.4"/>
    <n v="60.4"/>
    <n v="60.4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0.000000000004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4.000000000004"/>
  </r>
  <r>
    <n v="33228809"/>
    <x v="14"/>
    <x v="90"/>
    <s v="CE PRIMEIRO TENENTE PM HAILTON DOS SANTOS"/>
    <e v="#N/A"/>
    <s v="20.529.782/0001-68"/>
    <s v="2049 - 471704"/>
    <n v="1"/>
    <m/>
    <m/>
    <m/>
    <m/>
    <m/>
    <m/>
    <m/>
    <n v="103"/>
    <m/>
    <m/>
    <m/>
    <m/>
    <m/>
    <m/>
    <m/>
    <m/>
    <n v="39"/>
    <m/>
    <m/>
    <m/>
    <n v="142"/>
    <n v="1626"/>
    <n v="1626"/>
    <n v="1626"/>
    <n v="1626"/>
    <n v="1626"/>
    <n v="1626"/>
    <n v="1626"/>
    <n v="1626"/>
    <n v="1626"/>
    <n v="1626"/>
    <n v="1626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7.999999999996"/>
  </r>
  <r>
    <n v="33271208"/>
    <x v="13"/>
    <x v="90"/>
    <s v="CE JOSE LEITE LOPES"/>
    <e v="#N/A"/>
    <s v="11.406.072/0001-50"/>
    <s v="1434 - 01506811"/>
    <n v="34"/>
    <m/>
    <m/>
    <m/>
    <m/>
    <m/>
    <m/>
    <m/>
    <m/>
    <m/>
    <m/>
    <m/>
    <m/>
    <m/>
    <m/>
    <m/>
    <n v="392"/>
    <m/>
    <m/>
    <m/>
    <m/>
    <n v="39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7248"/>
    <n v="17248"/>
    <n v="17248"/>
    <n v="17248"/>
    <n v="17248"/>
    <n v="17248"/>
    <n v="17248"/>
    <n v="17248"/>
    <n v="17248"/>
    <n v="17248"/>
    <n v="172480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6.00000000003"/>
  </r>
  <r>
    <n v="33337217"/>
    <x v="14"/>
    <x v="90"/>
    <s v="CE PADRE BRUNO TROMBETTA"/>
    <e v="#N/A"/>
    <s v="13.127.826/0001-68"/>
    <s v="1453 - 2069040"/>
    <n v="1"/>
    <m/>
    <m/>
    <m/>
    <m/>
    <m/>
    <m/>
    <m/>
    <n v="197"/>
    <m/>
    <m/>
    <m/>
    <m/>
    <m/>
    <m/>
    <m/>
    <m/>
    <n v="100"/>
    <m/>
    <m/>
    <m/>
    <n v="297"/>
    <n v="3054.8"/>
    <n v="3054.8"/>
    <n v="3054.8"/>
    <n v="3054.8"/>
    <n v="3054.8"/>
    <n v="3054.8"/>
    <n v="3054.8"/>
    <n v="3054.8"/>
    <n v="3054.8"/>
    <n v="3054.8"/>
    <n v="3054.8"/>
    <n v="1520"/>
    <n v="1520"/>
    <n v="1520"/>
    <n v="1520"/>
    <n v="1520"/>
    <n v="1520"/>
    <n v="1520"/>
    <n v="1520"/>
    <n v="1520"/>
    <n v="1520"/>
    <n v="15200"/>
    <n v="4574.8"/>
    <n v="4574.8"/>
    <n v="4574.8"/>
    <n v="4574.8"/>
    <n v="4574.8"/>
    <n v="4574.8"/>
    <n v="4574.8"/>
    <n v="4574.8"/>
    <n v="4574.8"/>
    <n v="4574.8"/>
    <n v="45748.000000000007"/>
  </r>
  <r>
    <n v="33340200"/>
    <x v="14"/>
    <x v="90"/>
    <s v="CE ESCRITOR E JORNALISTA GRACILIANO RAMOS"/>
    <e v="#N/A"/>
    <s v="13.786.233/0001-03"/>
    <s v="2049 - 0068772"/>
    <n v="1"/>
    <m/>
    <m/>
    <m/>
    <m/>
    <m/>
    <m/>
    <m/>
    <n v="166"/>
    <m/>
    <m/>
    <m/>
    <m/>
    <m/>
    <m/>
    <m/>
    <m/>
    <n v="33"/>
    <m/>
    <m/>
    <m/>
    <n v="199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501.6"/>
    <n v="501.6"/>
    <n v="501.6"/>
    <n v="501.6"/>
    <n v="501.6"/>
    <n v="501.6"/>
    <n v="501.6"/>
    <n v="501.6"/>
    <n v="501.6"/>
    <n v="501.6"/>
    <n v="5016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2.000000000004"/>
  </r>
  <r>
    <n v="33439222"/>
    <x v="13"/>
    <x v="90"/>
    <s v="CE COMPOSITOR LUIZ CARLOS DA VILA"/>
    <e v="#N/A"/>
    <s v="11.546.138/0001-07"/>
    <s v="2922 - 0000176796"/>
    <n v="14"/>
    <m/>
    <m/>
    <m/>
    <m/>
    <m/>
    <m/>
    <m/>
    <m/>
    <m/>
    <m/>
    <m/>
    <m/>
    <m/>
    <n v="685"/>
    <m/>
    <n v="13"/>
    <n v="206"/>
    <m/>
    <m/>
    <m/>
    <n v="904"/>
    <n v="845.6"/>
    <n v="845.6"/>
    <n v="845.6"/>
    <n v="845.6"/>
    <n v="845.6"/>
    <n v="845.6"/>
    <n v="845.6"/>
    <n v="845.6"/>
    <n v="845.6"/>
    <n v="845.6"/>
    <n v="845.6"/>
    <n v="14115.2"/>
    <n v="14115.2"/>
    <n v="14115.2"/>
    <n v="14115.2"/>
    <n v="14115.2"/>
    <n v="14115.2"/>
    <n v="14115.2"/>
    <n v="14115.2"/>
    <n v="14115.2"/>
    <n v="14115.2"/>
    <n v="141152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8"/>
  </r>
  <r>
    <n v="33507210"/>
    <x v="11"/>
    <x v="82"/>
    <s v="CE COMENDADOR VALENTIM DOS SANTOS DINIZ"/>
    <e v="#N/A"/>
    <s v="11.504.695/0001-65"/>
    <s v="6666 - 0000001570"/>
    <n v="16"/>
    <m/>
    <m/>
    <m/>
    <m/>
    <m/>
    <m/>
    <m/>
    <m/>
    <m/>
    <m/>
    <m/>
    <m/>
    <m/>
    <m/>
    <m/>
    <n v="293"/>
    <m/>
    <m/>
    <m/>
    <m/>
    <n v="293"/>
    <n v="966.4"/>
    <n v="966.4"/>
    <n v="966.4"/>
    <n v="966.4"/>
    <n v="966.4"/>
    <n v="966.4"/>
    <n v="966.4"/>
    <n v="966.4"/>
    <n v="966.4"/>
    <n v="966.4"/>
    <n v="966.4"/>
    <n v="12892"/>
    <n v="12892"/>
    <n v="12892"/>
    <n v="12892"/>
    <n v="12892"/>
    <n v="12892"/>
    <n v="12892"/>
    <n v="12892"/>
    <n v="12892"/>
    <n v="12892"/>
    <n v="128920"/>
    <n v="13858.4"/>
    <n v="13858.4"/>
    <n v="13858.4"/>
    <n v="13858.4"/>
    <n v="13858.4"/>
    <n v="13858.4"/>
    <n v="13858.4"/>
    <n v="13858.4"/>
    <n v="13858.4"/>
    <n v="13858.4"/>
    <n v="138583.99999999997"/>
  </r>
  <r>
    <n v="33508232"/>
    <x v="7"/>
    <x v="90"/>
    <s v="CE JORNALISTA ARTUR DA TAVOLA"/>
    <e v="#N/A"/>
    <s v="12.646.638/0001-83"/>
    <s v="6735 - 0000001686"/>
    <n v="9"/>
    <m/>
    <m/>
    <m/>
    <m/>
    <m/>
    <m/>
    <m/>
    <m/>
    <m/>
    <m/>
    <m/>
    <m/>
    <m/>
    <n v="393"/>
    <m/>
    <m/>
    <n v="173"/>
    <m/>
    <m/>
    <m/>
    <n v="566"/>
    <n v="543.6"/>
    <n v="543.6"/>
    <n v="543.6"/>
    <n v="543.6"/>
    <n v="543.6"/>
    <n v="543.6"/>
    <n v="543.6"/>
    <n v="543.6"/>
    <n v="543.6"/>
    <n v="543.6"/>
    <n v="543.6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1.999999999985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8.000000000015"/>
  </r>
  <r>
    <n v="33518211"/>
    <x v="0"/>
    <x v="11"/>
    <s v="CE PEDRO BAPTISTA DE SOUZA"/>
    <e v="#N/A"/>
    <s v="12.824.639/0001-70"/>
    <s v="2047 - 0000127698"/>
    <n v="2"/>
    <m/>
    <m/>
    <m/>
    <m/>
    <m/>
    <m/>
    <m/>
    <m/>
    <m/>
    <m/>
    <m/>
    <m/>
    <m/>
    <n v="212"/>
    <m/>
    <m/>
    <n v="20"/>
    <m/>
    <m/>
    <m/>
    <n v="232"/>
    <n v="120.8"/>
    <n v="120.8"/>
    <n v="120.8"/>
    <n v="120.8"/>
    <n v="120.8"/>
    <n v="120.8"/>
    <n v="120.8"/>
    <n v="120.8"/>
    <n v="120.8"/>
    <n v="120.8"/>
    <n v="120.8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3647.2"/>
    <n v="3647.2"/>
    <n v="3647.2"/>
    <n v="3647.2"/>
    <n v="3647.2"/>
    <n v="3647.2"/>
    <n v="3647.2"/>
    <n v="3647.2"/>
    <n v="3647.2"/>
    <n v="3647.2"/>
    <n v="36472"/>
  </r>
  <r>
    <n v="33518220"/>
    <x v="0"/>
    <x v="0"/>
    <s v="CE LUIZ TITO DE ALMEIDA"/>
    <e v="#N/A"/>
    <s v="12.564.311/0001-62"/>
    <s v="0998 - 0000753556"/>
    <n v="4"/>
    <m/>
    <m/>
    <m/>
    <m/>
    <n v="50"/>
    <m/>
    <m/>
    <m/>
    <m/>
    <m/>
    <m/>
    <m/>
    <m/>
    <n v="74"/>
    <m/>
    <m/>
    <m/>
    <m/>
    <m/>
    <m/>
    <n v="124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124.8"/>
    <n v="1124.8"/>
    <n v="1124.8"/>
    <n v="1124.8"/>
    <n v="1124.8"/>
    <n v="1124.8"/>
    <n v="1124.8"/>
    <n v="1124.8"/>
    <n v="1124.8"/>
    <n v="1124.8"/>
    <n v="11247.999999999998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4"/>
  </r>
  <r>
    <n v="33518238"/>
    <x v="11"/>
    <x v="82"/>
    <s v="CIEP 513 GEORGE SAVALLA GOMES PALHACO CAREQUINHA"/>
    <e v="#N/A"/>
    <s v="12.360.017/0001-39"/>
    <s v="2190 - 0000036706"/>
    <n v="10"/>
    <m/>
    <m/>
    <m/>
    <m/>
    <n v="206"/>
    <m/>
    <m/>
    <m/>
    <m/>
    <m/>
    <m/>
    <m/>
    <m/>
    <n v="108"/>
    <m/>
    <n v="5"/>
    <m/>
    <m/>
    <m/>
    <m/>
    <n v="319"/>
    <n v="3735.2"/>
    <n v="3735.2"/>
    <n v="3735.2"/>
    <n v="3735.2"/>
    <n v="3735.2"/>
    <n v="3735.2"/>
    <n v="3735.2"/>
    <n v="3735.2"/>
    <n v="3735.2"/>
    <n v="3735.2"/>
    <n v="3735.2"/>
    <n v="1861.6"/>
    <n v="1861.6"/>
    <n v="1861.6"/>
    <n v="1861.6"/>
    <n v="1861.6"/>
    <n v="1861.6"/>
    <n v="1861.6"/>
    <n v="1861.6"/>
    <n v="1861.6"/>
    <n v="1861.6"/>
    <n v="18616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8"/>
  </r>
  <r>
    <n v="33558221"/>
    <x v="5"/>
    <x v="46"/>
    <s v="CE ISMENIA DE BARROS BARROSO"/>
    <e v="#N/A"/>
    <s v="22.686.484/0001-07"/>
    <s v="2122 - 0000194271"/>
    <n v="6"/>
    <m/>
    <m/>
    <m/>
    <m/>
    <m/>
    <m/>
    <m/>
    <m/>
    <m/>
    <m/>
    <m/>
    <m/>
    <m/>
    <n v="147"/>
    <m/>
    <m/>
    <m/>
    <m/>
    <m/>
    <m/>
    <n v="14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234.4"/>
    <n v="2234.4"/>
    <n v="2234.4"/>
    <n v="2234.4"/>
    <n v="2234.4"/>
    <n v="2234.4"/>
    <n v="2234.4"/>
    <n v="2234.4"/>
    <n v="2234.4"/>
    <n v="2234.4"/>
    <n v="22344.000000000004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7.999999999996"/>
  </r>
  <r>
    <n v="33558230"/>
    <x v="12"/>
    <x v="90"/>
    <s v="CE DEPUTADO PEDRO FERNANDES"/>
    <e v="#N/A"/>
    <s v="13.624.849/0001-88"/>
    <s v="1417 - 0000780600"/>
    <n v="25"/>
    <m/>
    <m/>
    <m/>
    <m/>
    <m/>
    <m/>
    <m/>
    <m/>
    <m/>
    <m/>
    <m/>
    <m/>
    <m/>
    <n v="1444"/>
    <m/>
    <m/>
    <m/>
    <m/>
    <m/>
    <m/>
    <n v="1444"/>
    <n v="1510"/>
    <n v="1510"/>
    <n v="1510"/>
    <n v="1510"/>
    <n v="1510"/>
    <n v="1510"/>
    <n v="1510"/>
    <n v="1510"/>
    <n v="1510"/>
    <n v="1510"/>
    <n v="1510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8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8"/>
  </r>
  <r>
    <m/>
    <x v="15"/>
    <x v="92"/>
    <s v="1197 ESCOLAS"/>
    <m/>
    <m/>
    <m/>
    <n v="14540"/>
    <n v="133"/>
    <n v="1007"/>
    <n v="0"/>
    <n v="157"/>
    <n v="146321"/>
    <n v="0"/>
    <n v="3193"/>
    <n v="4911"/>
    <n v="20586"/>
    <n v="21"/>
    <n v="1039"/>
    <n v="1283"/>
    <n v="0"/>
    <n v="385181"/>
    <n v="0"/>
    <n v="52369"/>
    <n v="59708"/>
    <n v="37945"/>
    <n v="28"/>
    <n v="1709"/>
    <n v="715591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3.200000018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0.7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IRETORIA REGIONAL">
  <location ref="A3:B20" firstHeaderRow="1" firstDataRow="1" firstDataCol="1"/>
  <pivotFields count="62">
    <pivotField showAll="0"/>
    <pivotField axis="axisRow" showAll="0">
      <items count="17">
        <item sd="0" x="5"/>
        <item sd="0" x="3"/>
        <item sd="0" x="14"/>
        <item sd="0" x="9"/>
        <item sd="0" x="11"/>
        <item sd="0" x="12"/>
        <item sd="0" x="7"/>
        <item sd="0" x="10"/>
        <item sd="0" x="13"/>
        <item sd="0" x="8"/>
        <item sd="0" x="0"/>
        <item sd="0" x="1"/>
        <item sd="0" x="2"/>
        <item sd="0" x="4"/>
        <item sd="0" x="6"/>
        <item n="TOTAL POR REGIONAL" sd="0" x="15"/>
        <item t="default"/>
      </items>
    </pivotField>
    <pivotField axis="axisRow" showAll="0">
      <items count="94">
        <item x="59"/>
        <item x="6"/>
        <item x="40"/>
        <item x="21"/>
        <item x="43"/>
        <item x="41"/>
        <item x="56"/>
        <item x="47"/>
        <item x="75"/>
        <item x="30"/>
        <item x="0"/>
        <item x="42"/>
        <item x="70"/>
        <item x="7"/>
        <item x="12"/>
        <item x="26"/>
        <item x="19"/>
        <item x="13"/>
        <item x="27"/>
        <item x="37"/>
        <item x="22"/>
        <item x="17"/>
        <item x="28"/>
        <item x="31"/>
        <item x="78"/>
        <item x="61"/>
        <item x="80"/>
        <item x="45"/>
        <item x="81"/>
        <item x="72"/>
        <item x="1"/>
        <item x="9"/>
        <item x="2"/>
        <item x="48"/>
        <item x="84"/>
        <item x="91"/>
        <item x="18"/>
        <item x="29"/>
        <item x="79"/>
        <item x="74"/>
        <item x="85"/>
        <item x="62"/>
        <item x="88"/>
        <item x="63"/>
        <item x="10"/>
        <item x="3"/>
        <item x="86"/>
        <item x="87"/>
        <item x="32"/>
        <item x="76"/>
        <item x="64"/>
        <item x="23"/>
        <item x="60"/>
        <item x="65"/>
        <item x="67"/>
        <item x="50"/>
        <item x="49"/>
        <item x="4"/>
        <item x="53"/>
        <item x="51"/>
        <item x="89"/>
        <item x="20"/>
        <item x="52"/>
        <item x="71"/>
        <item x="54"/>
        <item x="57"/>
        <item x="38"/>
        <item x="90"/>
        <item x="34"/>
        <item x="11"/>
        <item x="14"/>
        <item x="16"/>
        <item x="82"/>
        <item x="15"/>
        <item x="77"/>
        <item x="8"/>
        <item x="68"/>
        <item x="44"/>
        <item x="35"/>
        <item x="24"/>
        <item x="46"/>
        <item x="73"/>
        <item x="39"/>
        <item x="33"/>
        <item x="83"/>
        <item x="69"/>
        <item x="36"/>
        <item x="25"/>
        <item x="58"/>
        <item x="5"/>
        <item x="66"/>
        <item x="55"/>
        <item x="92"/>
        <item t="default"/>
      </items>
    </pivotField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Parcela" fld="51" baseField="0" baseItem="0"/>
  </dataFields>
  <formats count="43"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collapsedLevelsAreSubtotals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7">
      <pivotArea dataOnly="0" labelOnly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6">
      <pivotArea collapsedLevelsAreSubtotals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65">
      <pivotArea dataOnly="0" labelOnly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64">
      <pivotArea collapsedLevelsAreSubtotals="1" fieldPosition="0">
        <references count="1">
          <reference field="1" count="1">
            <x v="15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fieldPosition="0">
        <references count="1">
          <reference field="1" count="1">
            <x v="15"/>
          </reference>
        </references>
      </pivotArea>
    </format>
    <format dxfId="61">
      <pivotArea dataOnly="0" labelOnly="1" grandRow="1" outline="0" fieldPosition="0"/>
    </format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1" count="1" selected="0">
            <x v="0"/>
          </reference>
          <reference field="2" count="10">
            <x v="2"/>
            <x v="4"/>
            <x v="5"/>
            <x v="11"/>
            <x v="27"/>
            <x v="40"/>
            <x v="47"/>
            <x v="63"/>
            <x v="77"/>
            <x v="80"/>
          </reference>
        </references>
      </pivotArea>
    </format>
    <format dxfId="52">
      <pivotArea dataOnly="0" labelOnly="1" fieldPosition="0">
        <references count="2">
          <reference field="1" count="1" selected="0">
            <x v="1"/>
          </reference>
          <reference field="2" count="10">
            <x v="6"/>
            <x v="25"/>
            <x v="41"/>
            <x v="43"/>
            <x v="50"/>
            <x v="51"/>
            <x v="53"/>
            <x v="65"/>
            <x v="88"/>
            <x v="90"/>
          </reference>
        </references>
      </pivotArea>
    </format>
    <format dxfId="51">
      <pivotArea dataOnly="0" labelOnly="1" fieldPosition="0">
        <references count="2">
          <reference field="1" count="1" selected="0">
            <x v="2"/>
          </reference>
          <reference field="2" count="6">
            <x v="8"/>
            <x v="14"/>
            <x v="34"/>
            <x v="48"/>
            <x v="67"/>
            <x v="91"/>
          </reference>
        </references>
      </pivotArea>
    </format>
    <format dxfId="50">
      <pivotArea dataOnly="0" labelOnly="1" fieldPosition="0">
        <references count="2">
          <reference field="1" count="1" selected="0">
            <x v="3"/>
          </reference>
          <reference field="2" count="3">
            <x v="34"/>
            <x v="49"/>
            <x v="60"/>
          </reference>
        </references>
      </pivotArea>
    </format>
    <format dxfId="49">
      <pivotArea dataOnly="0" labelOnly="1" fieldPosition="0">
        <references count="2">
          <reference field="1" count="1" selected="0">
            <x v="4"/>
          </reference>
          <reference field="2" count="3">
            <x v="28"/>
            <x v="72"/>
            <x v="84"/>
          </reference>
        </references>
      </pivotArea>
    </format>
    <format dxfId="48">
      <pivotArea dataOnly="0" labelOnly="1" fieldPosition="0">
        <references count="2">
          <reference field="1" count="1" selected="0">
            <x v="5"/>
          </reference>
          <reference field="2" count="1">
            <x v="67"/>
          </reference>
        </references>
      </pivotArea>
    </format>
    <format dxfId="47">
      <pivotArea dataOnly="0" labelOnly="1" fieldPosition="0">
        <references count="2">
          <reference field="1" count="1" selected="0">
            <x v="6"/>
          </reference>
          <reference field="2" count="3">
            <x v="29"/>
            <x v="67"/>
            <x v="81"/>
          </reference>
        </references>
      </pivotArea>
    </format>
    <format dxfId="46">
      <pivotArea dataOnly="0" labelOnly="1" fieldPosition="0">
        <references count="2">
          <reference field="1" count="1" selected="0">
            <x v="7"/>
          </reference>
          <reference field="2" count="1">
            <x v="24"/>
          </reference>
        </references>
      </pivotArea>
    </format>
    <format dxfId="45">
      <pivotArea dataOnly="0" labelOnly="1" fieldPosition="0">
        <references count="2">
          <reference field="1" count="1" selected="0">
            <x v="8"/>
          </reference>
          <reference field="2" count="1">
            <x v="67"/>
          </reference>
        </references>
      </pivotArea>
    </format>
    <format dxfId="44">
      <pivotArea dataOnly="0" labelOnly="1" fieldPosition="0">
        <references count="2">
          <reference field="1" count="1" selected="0">
            <x v="9"/>
          </reference>
          <reference field="2" count="4">
            <x v="8"/>
            <x v="42"/>
            <x v="46"/>
            <x v="74"/>
          </reference>
        </references>
      </pivotArea>
    </format>
    <format dxfId="43">
      <pivotArea dataOnly="0" labelOnly="1" fieldPosition="0">
        <references count="2">
          <reference field="1" count="1" selected="0">
            <x v="10"/>
          </reference>
          <reference field="2" count="13">
            <x v="1"/>
            <x v="10"/>
            <x v="13"/>
            <x v="30"/>
            <x v="31"/>
            <x v="32"/>
            <x v="35"/>
            <x v="44"/>
            <x v="45"/>
            <x v="57"/>
            <x v="69"/>
            <x v="75"/>
            <x v="89"/>
          </reference>
        </references>
      </pivotArea>
    </format>
    <format dxfId="42">
      <pivotArea dataOnly="0" labelOnly="1" fieldPosition="0">
        <references count="2">
          <reference field="1" count="1" selected="0">
            <x v="11"/>
          </reference>
          <reference field="2" count="10">
            <x v="14"/>
            <x v="16"/>
            <x v="17"/>
            <x v="21"/>
            <x v="36"/>
            <x v="61"/>
            <x v="66"/>
            <x v="70"/>
            <x v="71"/>
            <x v="73"/>
          </reference>
        </references>
      </pivotArea>
    </format>
    <format dxfId="41">
      <pivotArea dataOnly="0" labelOnly="1" fieldPosition="0">
        <references count="2">
          <reference field="1" count="1" selected="0">
            <x v="12"/>
          </reference>
          <reference field="2" count="9">
            <x v="3"/>
            <x v="20"/>
            <x v="26"/>
            <x v="38"/>
            <x v="54"/>
            <x v="76"/>
            <x v="79"/>
            <x v="85"/>
            <x v="87"/>
          </reference>
        </references>
      </pivotArea>
    </format>
    <format dxfId="40">
      <pivotArea dataOnly="0" labelOnly="1" fieldPosition="0">
        <references count="2">
          <reference field="1" count="1" selected="0">
            <x v="13"/>
          </reference>
          <reference field="2" count="14">
            <x v="9"/>
            <x v="12"/>
            <x v="15"/>
            <x v="18"/>
            <x v="19"/>
            <x v="22"/>
            <x v="23"/>
            <x v="37"/>
            <x v="48"/>
            <x v="68"/>
            <x v="78"/>
            <x v="82"/>
            <x v="83"/>
            <x v="86"/>
          </reference>
        </references>
      </pivotArea>
    </format>
    <format dxfId="39">
      <pivotArea dataOnly="0" labelOnly="1" fieldPosition="0">
        <references count="2">
          <reference field="1" count="1" selected="0">
            <x v="14"/>
          </reference>
          <reference field="2" count="12">
            <x v="0"/>
            <x v="7"/>
            <x v="33"/>
            <x v="39"/>
            <x v="52"/>
            <x v="55"/>
            <x v="56"/>
            <x v="58"/>
            <x v="59"/>
            <x v="62"/>
            <x v="64"/>
            <x v="91"/>
          </reference>
        </references>
      </pivotArea>
    </format>
    <format dxfId="38">
      <pivotArea dataOnly="0" labelOnly="1" fieldPosition="0">
        <references count="2">
          <reference field="1" count="1" selected="0">
            <x v="15"/>
          </reference>
          <reference field="2" count="1">
            <x v="92"/>
          </reference>
        </references>
      </pivotArea>
    </format>
    <format dxfId="37">
      <pivotArea dataOnly="0" labelOnly="1" outline="0" axis="axisValues" fieldPosition="0"/>
    </format>
    <format dxfId="36">
      <pivotArea dataOnly="0" labelOnly="1" outline="0" axis="axisValues" fieldPosition="0"/>
    </format>
    <format dxfId="35">
      <pivotArea dataOnly="0" labelOnly="1" outline="0" axis="axisValues" fieldPosition="0"/>
    </format>
    <format dxfId="34">
      <pivotArea field="1" type="button" dataOnly="0" labelOnly="1" outline="0" axis="axisRow" fieldPosition="0"/>
    </format>
    <format dxfId="33">
      <pivotArea field="1" type="button" dataOnly="0" labelOnly="1" outline="0" axis="axisRow" fieldPosition="0"/>
    </format>
    <format dxfId="3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21"/>
  <sheetViews>
    <sheetView workbookViewId="0">
      <selection activeCell="D20" sqref="D20"/>
    </sheetView>
  </sheetViews>
  <sheetFormatPr defaultRowHeight="15" x14ac:dyDescent="0.25"/>
  <cols>
    <col min="1" max="1" width="81.7109375" style="29" bestFit="1" customWidth="1"/>
    <col min="2" max="2" width="14.28515625" style="30" bestFit="1" customWidth="1"/>
    <col min="3" max="3" width="14.28515625" bestFit="1" customWidth="1"/>
    <col min="4" max="4" width="9.5703125" bestFit="1" customWidth="1"/>
  </cols>
  <sheetData>
    <row r="3" spans="1:2" x14ac:dyDescent="0.25">
      <c r="A3" s="35" t="s">
        <v>0</v>
      </c>
      <c r="B3" s="34" t="s">
        <v>1</v>
      </c>
    </row>
    <row r="4" spans="1:2" x14ac:dyDescent="0.25">
      <c r="A4" s="31" t="s">
        <v>2</v>
      </c>
      <c r="B4" s="32">
        <v>1036278.8000000002</v>
      </c>
    </row>
    <row r="5" spans="1:2" x14ac:dyDescent="0.25">
      <c r="A5" s="31" t="s">
        <v>3</v>
      </c>
      <c r="B5" s="32">
        <v>345511.40000000008</v>
      </c>
    </row>
    <row r="6" spans="1:2" ht="29.25" customHeight="1" x14ac:dyDescent="0.25">
      <c r="A6" s="31" t="s">
        <v>4</v>
      </c>
      <c r="B6" s="32">
        <v>55490.880000000005</v>
      </c>
    </row>
    <row r="7" spans="1:2" x14ac:dyDescent="0.25">
      <c r="A7" s="31" t="s">
        <v>5</v>
      </c>
      <c r="B7" s="32">
        <v>1251307.5999999996</v>
      </c>
    </row>
    <row r="8" spans="1:2" x14ac:dyDescent="0.25">
      <c r="A8" s="31" t="s">
        <v>6</v>
      </c>
      <c r="B8" s="32">
        <v>996232.40000000037</v>
      </c>
    </row>
    <row r="9" spans="1:2" x14ac:dyDescent="0.25">
      <c r="A9" s="31" t="s">
        <v>7</v>
      </c>
      <c r="B9" s="32">
        <v>1051257.9999999998</v>
      </c>
    </row>
    <row r="10" spans="1:2" x14ac:dyDescent="0.25">
      <c r="A10" s="31" t="s">
        <v>8</v>
      </c>
      <c r="B10" s="32">
        <v>1462675.6000000008</v>
      </c>
    </row>
    <row r="11" spans="1:2" x14ac:dyDescent="0.25">
      <c r="A11" s="31" t="s">
        <v>9</v>
      </c>
      <c r="B11" s="32">
        <v>957092.79999999981</v>
      </c>
    </row>
    <row r="12" spans="1:2" x14ac:dyDescent="0.25">
      <c r="A12" s="31" t="s">
        <v>10</v>
      </c>
      <c r="B12" s="32">
        <v>839880</v>
      </c>
    </row>
    <row r="13" spans="1:2" x14ac:dyDescent="0.25">
      <c r="A13" s="31" t="s">
        <v>11</v>
      </c>
      <c r="B13" s="32">
        <v>1311938.3999999999</v>
      </c>
    </row>
    <row r="14" spans="1:2" x14ac:dyDescent="0.25">
      <c r="A14" s="31" t="s">
        <v>12</v>
      </c>
      <c r="B14" s="32">
        <v>381294.59999999992</v>
      </c>
    </row>
    <row r="15" spans="1:2" x14ac:dyDescent="0.25">
      <c r="A15" s="31" t="s">
        <v>13</v>
      </c>
      <c r="B15" s="32">
        <v>976550.80000000028</v>
      </c>
    </row>
    <row r="16" spans="1:2" x14ac:dyDescent="0.25">
      <c r="A16" s="31" t="s">
        <v>14</v>
      </c>
      <c r="B16" s="32">
        <v>683874.8</v>
      </c>
    </row>
    <row r="17" spans="1:4" x14ac:dyDescent="0.25">
      <c r="A17" s="31" t="s">
        <v>15</v>
      </c>
      <c r="B17" s="32">
        <v>501703.80000000005</v>
      </c>
    </row>
    <row r="18" spans="1:4" x14ac:dyDescent="0.25">
      <c r="A18" s="31" t="s">
        <v>16</v>
      </c>
      <c r="B18" s="32">
        <v>739553.2</v>
      </c>
    </row>
    <row r="19" spans="1:4" x14ac:dyDescent="0.25">
      <c r="A19" s="31" t="s">
        <v>17</v>
      </c>
      <c r="B19" s="32">
        <v>12590643.079999991</v>
      </c>
      <c r="C19" s="33"/>
      <c r="D19" s="28"/>
    </row>
    <row r="20" spans="1:4" x14ac:dyDescent="0.25">
      <c r="A20" s="31" t="s">
        <v>18</v>
      </c>
      <c r="B20" s="32">
        <v>25181286.159999993</v>
      </c>
    </row>
    <row r="21" spans="1:4" x14ac:dyDescent="0.25">
      <c r="A21"/>
      <c r="B21"/>
    </row>
    <row r="22" spans="1:4" x14ac:dyDescent="0.25">
      <c r="A22"/>
      <c r="B22"/>
    </row>
    <row r="23" spans="1:4" x14ac:dyDescent="0.25">
      <c r="A23"/>
      <c r="B23"/>
    </row>
    <row r="24" spans="1:4" x14ac:dyDescent="0.25">
      <c r="A24"/>
      <c r="B24"/>
    </row>
    <row r="25" spans="1:4" x14ac:dyDescent="0.25">
      <c r="A25"/>
      <c r="B25"/>
    </row>
    <row r="26" spans="1:4" x14ac:dyDescent="0.25">
      <c r="A26"/>
      <c r="B26"/>
    </row>
    <row r="27" spans="1:4" x14ac:dyDescent="0.25">
      <c r="A27"/>
      <c r="B27"/>
    </row>
    <row r="28" spans="1:4" x14ac:dyDescent="0.25">
      <c r="A28"/>
      <c r="B28"/>
    </row>
    <row r="29" spans="1:4" x14ac:dyDescent="0.25">
      <c r="A29"/>
      <c r="B29"/>
    </row>
    <row r="30" spans="1:4" x14ac:dyDescent="0.25">
      <c r="A30"/>
      <c r="B30"/>
    </row>
    <row r="31" spans="1:4" x14ac:dyDescent="0.25">
      <c r="A31"/>
      <c r="B31"/>
    </row>
    <row r="32" spans="1:4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</sheetData>
  <pageMargins left="0.511811024" right="0.511811024" top="0.78740157499999996" bottom="0.78740157499999996" header="0.31496062000000002" footer="0.31496062000000002"/>
  <pageSetup paperSize="9" orientation="landscape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1204"/>
  <sheetViews>
    <sheetView zoomScale="110" zoomScaleNormal="110" workbookViewId="0">
      <pane ySplit="2" topLeftCell="A3" activePane="bottomLeft" state="frozen"/>
      <selection activeCell="F2" sqref="F2"/>
      <selection pane="bottomLeft" activeCell="J1182" sqref="J1182"/>
    </sheetView>
  </sheetViews>
  <sheetFormatPr defaultColWidth="9.140625" defaultRowHeight="11.25" x14ac:dyDescent="0.25"/>
  <cols>
    <col min="1" max="1" width="9.85546875" style="9" bestFit="1" customWidth="1"/>
    <col min="2" max="2" width="25" style="1" bestFit="1" customWidth="1"/>
    <col min="3" max="3" width="26.42578125" style="1" bestFit="1" customWidth="1"/>
    <col min="4" max="4" width="66.28515625" style="12" customWidth="1"/>
    <col min="5" max="5" width="23.28515625" style="1" customWidth="1"/>
    <col min="6" max="6" width="27.5703125" style="1" customWidth="1"/>
    <col min="7" max="7" width="29.140625" style="1" customWidth="1"/>
    <col min="8" max="16384" width="9.140625" style="9"/>
  </cols>
  <sheetData>
    <row r="1" spans="1:7" ht="15.75" customHeight="1" thickBot="1" x14ac:dyDescent="0.3">
      <c r="A1" s="138" t="s">
        <v>1419</v>
      </c>
      <c r="B1" s="165" t="s">
        <v>1418</v>
      </c>
      <c r="C1" s="166"/>
      <c r="D1" s="167"/>
      <c r="E1" s="164" t="s">
        <v>1420</v>
      </c>
      <c r="F1" s="168" t="s">
        <v>1421</v>
      </c>
      <c r="G1" s="169"/>
    </row>
    <row r="2" spans="1:7" s="13" customFormat="1" ht="16.5" thickBot="1" x14ac:dyDescent="0.3">
      <c r="A2" s="139" t="s">
        <v>19</v>
      </c>
      <c r="B2" s="142" t="s">
        <v>20</v>
      </c>
      <c r="C2" s="142" t="s">
        <v>21</v>
      </c>
      <c r="D2" s="143" t="s">
        <v>22</v>
      </c>
      <c r="E2" s="144" t="s">
        <v>1320</v>
      </c>
      <c r="F2" s="140" t="s">
        <v>1431</v>
      </c>
      <c r="G2" s="141" t="s">
        <v>1422</v>
      </c>
    </row>
    <row r="3" spans="1:7" s="10" customFormat="1" ht="15" customHeight="1" x14ac:dyDescent="0.25">
      <c r="A3" s="129">
        <v>33026734</v>
      </c>
      <c r="B3" s="129" t="s">
        <v>2</v>
      </c>
      <c r="C3" s="130" t="s">
        <v>268</v>
      </c>
      <c r="D3" s="135" t="s">
        <v>275</v>
      </c>
      <c r="E3" s="194" t="s">
        <v>1431</v>
      </c>
      <c r="F3" s="198" t="str">
        <f>IF($E3="ENTREGUE","FEV","")</f>
        <v>FEV</v>
      </c>
      <c r="G3" s="199" t="str">
        <f>IF($E3="PENDENTE","FEV","")</f>
        <v/>
      </c>
    </row>
    <row r="4" spans="1:7" s="10" customFormat="1" ht="12.75" x14ac:dyDescent="0.25">
      <c r="A4" s="129">
        <v>33026432</v>
      </c>
      <c r="B4" s="129" t="s">
        <v>2</v>
      </c>
      <c r="C4" s="130" t="s">
        <v>268</v>
      </c>
      <c r="D4" s="135" t="s">
        <v>272</v>
      </c>
      <c r="E4" s="194" t="s">
        <v>1431</v>
      </c>
      <c r="F4" s="198" t="str">
        <f t="shared" ref="F4:F67" si="0">IF($E4="ENTREGUE","FEV","")</f>
        <v>FEV</v>
      </c>
      <c r="G4" s="199" t="str">
        <f>IF($E4="PENDENTE","FEV","")</f>
        <v/>
      </c>
    </row>
    <row r="5" spans="1:7" s="10" customFormat="1" ht="12.75" x14ac:dyDescent="0.25">
      <c r="A5" s="129">
        <v>33026726</v>
      </c>
      <c r="B5" s="129" t="s">
        <v>2</v>
      </c>
      <c r="C5" s="130" t="s">
        <v>268</v>
      </c>
      <c r="D5" s="135" t="s">
        <v>274</v>
      </c>
      <c r="E5" s="194" t="s">
        <v>1422</v>
      </c>
      <c r="F5" s="198" t="str">
        <f t="shared" si="0"/>
        <v/>
      </c>
      <c r="G5" s="199" t="str">
        <f t="shared" ref="G5:G68" si="1">IF($E5="PENDENTE","FEV","")</f>
        <v>FEV</v>
      </c>
    </row>
    <row r="6" spans="1:7" s="10" customFormat="1" ht="12.75" x14ac:dyDescent="0.25">
      <c r="A6" s="129">
        <v>33026440</v>
      </c>
      <c r="B6" s="129" t="s">
        <v>2</v>
      </c>
      <c r="C6" s="130" t="s">
        <v>268</v>
      </c>
      <c r="D6" s="135" t="s">
        <v>273</v>
      </c>
      <c r="E6" s="194" t="s">
        <v>1431</v>
      </c>
      <c r="F6" s="198" t="str">
        <f t="shared" si="0"/>
        <v>FEV</v>
      </c>
      <c r="G6" s="199" t="str">
        <f t="shared" si="1"/>
        <v/>
      </c>
    </row>
    <row r="7" spans="1:7" s="10" customFormat="1" ht="12.75" x14ac:dyDescent="0.25">
      <c r="A7" s="133">
        <v>33183759</v>
      </c>
      <c r="B7" s="131" t="s">
        <v>2</v>
      </c>
      <c r="C7" s="131" t="s">
        <v>268</v>
      </c>
      <c r="D7" s="136" t="s">
        <v>1264</v>
      </c>
      <c r="E7" s="194" t="s">
        <v>1422</v>
      </c>
      <c r="F7" s="198" t="str">
        <f t="shared" si="0"/>
        <v/>
      </c>
      <c r="G7" s="199" t="str">
        <f t="shared" si="1"/>
        <v>FEV</v>
      </c>
    </row>
    <row r="8" spans="1:7" s="10" customFormat="1" ht="12.75" x14ac:dyDescent="0.25">
      <c r="A8" s="129">
        <v>33026408</v>
      </c>
      <c r="B8" s="129" t="s">
        <v>2</v>
      </c>
      <c r="C8" s="130" t="s">
        <v>268</v>
      </c>
      <c r="D8" s="135" t="s">
        <v>271</v>
      </c>
      <c r="E8" s="194" t="s">
        <v>1422</v>
      </c>
      <c r="F8" s="198" t="str">
        <f t="shared" si="0"/>
        <v/>
      </c>
      <c r="G8" s="199" t="str">
        <f t="shared" si="1"/>
        <v>FEV</v>
      </c>
    </row>
    <row r="9" spans="1:7" s="10" customFormat="1" ht="12.75" x14ac:dyDescent="0.25">
      <c r="A9" s="129">
        <v>33026386</v>
      </c>
      <c r="B9" s="129" t="s">
        <v>2</v>
      </c>
      <c r="C9" s="130" t="s">
        <v>268</v>
      </c>
      <c r="D9" s="135" t="s">
        <v>269</v>
      </c>
      <c r="E9" s="194" t="s">
        <v>1431</v>
      </c>
      <c r="F9" s="198" t="str">
        <f t="shared" si="0"/>
        <v>FEV</v>
      </c>
      <c r="G9" s="199" t="str">
        <f t="shared" si="1"/>
        <v/>
      </c>
    </row>
    <row r="10" spans="1:7" s="10" customFormat="1" ht="12.75" x14ac:dyDescent="0.25">
      <c r="A10" s="129">
        <v>33026874</v>
      </c>
      <c r="B10" s="129" t="s">
        <v>2</v>
      </c>
      <c r="C10" s="130" t="s">
        <v>268</v>
      </c>
      <c r="D10" s="135" t="s">
        <v>276</v>
      </c>
      <c r="E10" s="194" t="s">
        <v>1422</v>
      </c>
      <c r="F10" s="198" t="str">
        <f t="shared" si="0"/>
        <v/>
      </c>
      <c r="G10" s="199" t="str">
        <f t="shared" si="1"/>
        <v>FEV</v>
      </c>
    </row>
    <row r="11" spans="1:7" s="10" customFormat="1" ht="12.75" x14ac:dyDescent="0.25">
      <c r="A11" s="129">
        <v>33026394</v>
      </c>
      <c r="B11" s="129" t="s">
        <v>2</v>
      </c>
      <c r="C11" s="130" t="s">
        <v>268</v>
      </c>
      <c r="D11" s="135" t="s">
        <v>270</v>
      </c>
      <c r="E11" s="194" t="s">
        <v>1422</v>
      </c>
      <c r="F11" s="198" t="str">
        <f t="shared" si="0"/>
        <v/>
      </c>
      <c r="G11" s="199" t="str">
        <f t="shared" si="1"/>
        <v>FEV</v>
      </c>
    </row>
    <row r="12" spans="1:7" s="10" customFormat="1" ht="12.75" x14ac:dyDescent="0.25">
      <c r="A12" s="129">
        <v>33027820</v>
      </c>
      <c r="B12" s="129" t="s">
        <v>2</v>
      </c>
      <c r="C12" s="130" t="s">
        <v>289</v>
      </c>
      <c r="D12" s="135" t="s">
        <v>290</v>
      </c>
      <c r="E12" s="194" t="s">
        <v>1422</v>
      </c>
      <c r="F12" s="198" t="str">
        <f t="shared" si="0"/>
        <v/>
      </c>
      <c r="G12" s="199" t="str">
        <f t="shared" si="1"/>
        <v>FEV</v>
      </c>
    </row>
    <row r="13" spans="1:7" s="10" customFormat="1" ht="12.75" x14ac:dyDescent="0.25">
      <c r="A13" s="129">
        <v>33027137</v>
      </c>
      <c r="B13" s="129" t="s">
        <v>2</v>
      </c>
      <c r="C13" s="130" t="s">
        <v>277</v>
      </c>
      <c r="D13" s="135" t="s">
        <v>279</v>
      </c>
      <c r="E13" s="194" t="s">
        <v>1431</v>
      </c>
      <c r="F13" s="198" t="str">
        <f t="shared" si="0"/>
        <v>FEV</v>
      </c>
      <c r="G13" s="199" t="str">
        <f t="shared" si="1"/>
        <v/>
      </c>
    </row>
    <row r="14" spans="1:7" s="10" customFormat="1" ht="12.75" x14ac:dyDescent="0.25">
      <c r="A14" s="129">
        <v>33027102</v>
      </c>
      <c r="B14" s="129" t="s">
        <v>2</v>
      </c>
      <c r="C14" s="130" t="s">
        <v>277</v>
      </c>
      <c r="D14" s="135" t="s">
        <v>278</v>
      </c>
      <c r="E14" s="194" t="s">
        <v>1422</v>
      </c>
      <c r="F14" s="198" t="str">
        <f t="shared" si="0"/>
        <v/>
      </c>
      <c r="G14" s="199" t="str">
        <f t="shared" si="1"/>
        <v>FEV</v>
      </c>
    </row>
    <row r="15" spans="1:7" s="10" customFormat="1" ht="12.75" x14ac:dyDescent="0.25">
      <c r="A15" s="129">
        <v>33027323</v>
      </c>
      <c r="B15" s="129" t="s">
        <v>2</v>
      </c>
      <c r="C15" s="130" t="s">
        <v>280</v>
      </c>
      <c r="D15" s="135" t="s">
        <v>284</v>
      </c>
      <c r="E15" s="194" t="s">
        <v>1422</v>
      </c>
      <c r="F15" s="198" t="str">
        <f t="shared" si="0"/>
        <v/>
      </c>
      <c r="G15" s="199" t="str">
        <f t="shared" si="1"/>
        <v>FEV</v>
      </c>
    </row>
    <row r="16" spans="1:7" s="10" customFormat="1" ht="12.75" x14ac:dyDescent="0.25">
      <c r="A16" s="129">
        <v>33027439</v>
      </c>
      <c r="B16" s="129" t="s">
        <v>2</v>
      </c>
      <c r="C16" s="130" t="s">
        <v>280</v>
      </c>
      <c r="D16" s="135" t="s">
        <v>286</v>
      </c>
      <c r="E16" s="194" t="s">
        <v>1422</v>
      </c>
      <c r="F16" s="198" t="str">
        <f t="shared" si="0"/>
        <v/>
      </c>
      <c r="G16" s="199" t="str">
        <f t="shared" si="1"/>
        <v>FEV</v>
      </c>
    </row>
    <row r="17" spans="1:7" s="10" customFormat="1" ht="12.75" x14ac:dyDescent="0.25">
      <c r="A17" s="129">
        <v>33027447</v>
      </c>
      <c r="B17" s="129" t="s">
        <v>2</v>
      </c>
      <c r="C17" s="130" t="s">
        <v>280</v>
      </c>
      <c r="D17" s="135" t="s">
        <v>287</v>
      </c>
      <c r="E17" s="194" t="s">
        <v>1422</v>
      </c>
      <c r="F17" s="198" t="str">
        <f t="shared" si="0"/>
        <v/>
      </c>
      <c r="G17" s="199" t="str">
        <f t="shared" si="1"/>
        <v>FEV</v>
      </c>
    </row>
    <row r="18" spans="1:7" s="10" customFormat="1" ht="12.75" x14ac:dyDescent="0.25">
      <c r="A18" s="129">
        <v>33027315</v>
      </c>
      <c r="B18" s="129" t="s">
        <v>2</v>
      </c>
      <c r="C18" s="130" t="s">
        <v>280</v>
      </c>
      <c r="D18" s="135" t="s">
        <v>283</v>
      </c>
      <c r="E18" s="194" t="s">
        <v>1422</v>
      </c>
      <c r="F18" s="198" t="str">
        <f t="shared" si="0"/>
        <v/>
      </c>
      <c r="G18" s="199" t="str">
        <f t="shared" si="1"/>
        <v>FEV</v>
      </c>
    </row>
    <row r="19" spans="1:7" s="10" customFormat="1" ht="12.75" x14ac:dyDescent="0.25">
      <c r="A19" s="129">
        <v>33027307</v>
      </c>
      <c r="B19" s="129" t="s">
        <v>2</v>
      </c>
      <c r="C19" s="130" t="s">
        <v>280</v>
      </c>
      <c r="D19" s="135" t="s">
        <v>282</v>
      </c>
      <c r="E19" s="194" t="s">
        <v>1422</v>
      </c>
      <c r="F19" s="198" t="str">
        <f t="shared" si="0"/>
        <v/>
      </c>
      <c r="G19" s="199" t="str">
        <f t="shared" si="1"/>
        <v>FEV</v>
      </c>
    </row>
    <row r="20" spans="1:7" s="10" customFormat="1" ht="12.75" x14ac:dyDescent="0.25">
      <c r="A20" s="129">
        <v>33093709</v>
      </c>
      <c r="B20" s="129" t="s">
        <v>2</v>
      </c>
      <c r="C20" s="130" t="s">
        <v>280</v>
      </c>
      <c r="D20" s="135" t="s">
        <v>1033</v>
      </c>
      <c r="E20" s="194" t="s">
        <v>1422</v>
      </c>
      <c r="F20" s="198" t="str">
        <f t="shared" si="0"/>
        <v/>
      </c>
      <c r="G20" s="199" t="str">
        <f t="shared" si="1"/>
        <v>FEV</v>
      </c>
    </row>
    <row r="21" spans="1:7" s="10" customFormat="1" ht="12.75" x14ac:dyDescent="0.25">
      <c r="A21" s="129">
        <v>33093687</v>
      </c>
      <c r="B21" s="129" t="s">
        <v>2</v>
      </c>
      <c r="C21" s="130" t="s">
        <v>280</v>
      </c>
      <c r="D21" s="135" t="s">
        <v>1032</v>
      </c>
      <c r="E21" s="194" t="s">
        <v>1422</v>
      </c>
      <c r="F21" s="198" t="str">
        <f t="shared" si="0"/>
        <v/>
      </c>
      <c r="G21" s="199" t="str">
        <f t="shared" si="1"/>
        <v>FEV</v>
      </c>
    </row>
    <row r="22" spans="1:7" s="10" customFormat="1" ht="12.75" x14ac:dyDescent="0.25">
      <c r="A22" s="129">
        <v>33027285</v>
      </c>
      <c r="B22" s="129" t="s">
        <v>2</v>
      </c>
      <c r="C22" s="130" t="s">
        <v>280</v>
      </c>
      <c r="D22" s="135" t="s">
        <v>281</v>
      </c>
      <c r="E22" s="194" t="s">
        <v>1422</v>
      </c>
      <c r="F22" s="198" t="str">
        <f t="shared" si="0"/>
        <v/>
      </c>
      <c r="G22" s="199" t="str">
        <f t="shared" si="1"/>
        <v>FEV</v>
      </c>
    </row>
    <row r="23" spans="1:7" s="10" customFormat="1" ht="12.75" x14ac:dyDescent="0.25">
      <c r="A23" s="129">
        <v>33027420</v>
      </c>
      <c r="B23" s="129" t="s">
        <v>2</v>
      </c>
      <c r="C23" s="130" t="s">
        <v>280</v>
      </c>
      <c r="D23" s="135" t="s">
        <v>285</v>
      </c>
      <c r="E23" s="194" t="s">
        <v>1422</v>
      </c>
      <c r="F23" s="198" t="str">
        <f t="shared" si="0"/>
        <v/>
      </c>
      <c r="G23" s="199" t="str">
        <f t="shared" si="1"/>
        <v>FEV</v>
      </c>
    </row>
    <row r="24" spans="1:7" s="10" customFormat="1" ht="12.75" x14ac:dyDescent="0.25">
      <c r="A24" s="129">
        <v>33027455</v>
      </c>
      <c r="B24" s="129" t="s">
        <v>2</v>
      </c>
      <c r="C24" s="130" t="s">
        <v>280</v>
      </c>
      <c r="D24" s="135" t="s">
        <v>288</v>
      </c>
      <c r="E24" s="194" t="s">
        <v>1422</v>
      </c>
      <c r="F24" s="198" t="str">
        <f t="shared" si="0"/>
        <v/>
      </c>
      <c r="G24" s="199" t="str">
        <f t="shared" si="1"/>
        <v>FEV</v>
      </c>
    </row>
    <row r="25" spans="1:7" s="10" customFormat="1" ht="12.75" x14ac:dyDescent="0.25">
      <c r="A25" s="129">
        <v>33028605</v>
      </c>
      <c r="B25" s="129" t="s">
        <v>2</v>
      </c>
      <c r="C25" s="130" t="s">
        <v>299</v>
      </c>
      <c r="D25" s="135" t="s">
        <v>301</v>
      </c>
      <c r="E25" s="194" t="s">
        <v>1422</v>
      </c>
      <c r="F25" s="198" t="str">
        <f t="shared" si="0"/>
        <v/>
      </c>
      <c r="G25" s="199" t="str">
        <f t="shared" si="1"/>
        <v>FEV</v>
      </c>
    </row>
    <row r="26" spans="1:7" s="10" customFormat="1" ht="12.75" x14ac:dyDescent="0.25">
      <c r="A26" s="129">
        <v>33028583</v>
      </c>
      <c r="B26" s="129" t="s">
        <v>2</v>
      </c>
      <c r="C26" s="130" t="s">
        <v>299</v>
      </c>
      <c r="D26" s="135" t="s">
        <v>300</v>
      </c>
      <c r="E26" s="194" t="s">
        <v>1431</v>
      </c>
      <c r="F26" s="198" t="str">
        <f t="shared" si="0"/>
        <v>FEV</v>
      </c>
      <c r="G26" s="199" t="str">
        <f t="shared" si="1"/>
        <v/>
      </c>
    </row>
    <row r="27" spans="1:7" s="10" customFormat="1" ht="12.75" x14ac:dyDescent="0.25">
      <c r="A27" s="129">
        <v>33054185</v>
      </c>
      <c r="B27" s="129" t="s">
        <v>2</v>
      </c>
      <c r="C27" s="130" t="s">
        <v>635</v>
      </c>
      <c r="D27" s="135" t="s">
        <v>640</v>
      </c>
      <c r="E27" s="194" t="s">
        <v>1422</v>
      </c>
      <c r="F27" s="198" t="str">
        <f t="shared" si="0"/>
        <v/>
      </c>
      <c r="G27" s="199" t="str">
        <f t="shared" si="1"/>
        <v>FEV</v>
      </c>
    </row>
    <row r="28" spans="1:7" s="10" customFormat="1" ht="12.75" x14ac:dyDescent="0.25">
      <c r="A28" s="129">
        <v>33053952</v>
      </c>
      <c r="B28" s="129" t="s">
        <v>2</v>
      </c>
      <c r="C28" s="130" t="s">
        <v>635</v>
      </c>
      <c r="D28" s="135" t="s">
        <v>637</v>
      </c>
      <c r="E28" s="194" t="s">
        <v>1422</v>
      </c>
      <c r="F28" s="198" t="str">
        <f t="shared" si="0"/>
        <v/>
      </c>
      <c r="G28" s="199" t="str">
        <f t="shared" si="1"/>
        <v>FEV</v>
      </c>
    </row>
    <row r="29" spans="1:7" s="10" customFormat="1" ht="12.75" x14ac:dyDescent="0.25">
      <c r="A29" s="129">
        <v>33054177</v>
      </c>
      <c r="B29" s="129" t="s">
        <v>2</v>
      </c>
      <c r="C29" s="130" t="s">
        <v>635</v>
      </c>
      <c r="D29" s="135" t="s">
        <v>639</v>
      </c>
      <c r="E29" s="194" t="s">
        <v>1422</v>
      </c>
      <c r="F29" s="198" t="str">
        <f t="shared" si="0"/>
        <v/>
      </c>
      <c r="G29" s="199" t="str">
        <f t="shared" si="1"/>
        <v>FEV</v>
      </c>
    </row>
    <row r="30" spans="1:7" s="10" customFormat="1" ht="12.75" x14ac:dyDescent="0.25">
      <c r="A30" s="129">
        <v>33053910</v>
      </c>
      <c r="B30" s="129" t="s">
        <v>2</v>
      </c>
      <c r="C30" s="130" t="s">
        <v>635</v>
      </c>
      <c r="D30" s="135" t="s">
        <v>636</v>
      </c>
      <c r="E30" s="194" t="s">
        <v>1422</v>
      </c>
      <c r="F30" s="198" t="str">
        <f t="shared" si="0"/>
        <v/>
      </c>
      <c r="G30" s="199" t="str">
        <f t="shared" si="1"/>
        <v>FEV</v>
      </c>
    </row>
    <row r="31" spans="1:7" s="10" customFormat="1" ht="12.75" x14ac:dyDescent="0.25">
      <c r="A31" s="129">
        <v>33054215</v>
      </c>
      <c r="B31" s="129" t="s">
        <v>2</v>
      </c>
      <c r="C31" s="130" t="s">
        <v>635</v>
      </c>
      <c r="D31" s="135" t="s">
        <v>641</v>
      </c>
      <c r="E31" s="194" t="s">
        <v>1422</v>
      </c>
      <c r="F31" s="198" t="str">
        <f t="shared" si="0"/>
        <v/>
      </c>
      <c r="G31" s="199" t="str">
        <f t="shared" si="1"/>
        <v>FEV</v>
      </c>
    </row>
    <row r="32" spans="1:7" s="10" customFormat="1" ht="12.75" x14ac:dyDescent="0.25">
      <c r="A32" s="129">
        <v>33054339</v>
      </c>
      <c r="B32" s="129" t="s">
        <v>2</v>
      </c>
      <c r="C32" s="130" t="s">
        <v>635</v>
      </c>
      <c r="D32" s="135" t="s">
        <v>642</v>
      </c>
      <c r="E32" s="194" t="s">
        <v>1422</v>
      </c>
      <c r="F32" s="198" t="str">
        <f t="shared" si="0"/>
        <v/>
      </c>
      <c r="G32" s="199" t="str">
        <f t="shared" si="1"/>
        <v>FEV</v>
      </c>
    </row>
    <row r="33" spans="1:7" s="10" customFormat="1" ht="12.75" x14ac:dyDescent="0.25">
      <c r="A33" s="133">
        <v>33183562</v>
      </c>
      <c r="B33" s="131" t="s">
        <v>2</v>
      </c>
      <c r="C33" s="131" t="s">
        <v>635</v>
      </c>
      <c r="D33" s="136" t="s">
        <v>1259</v>
      </c>
      <c r="E33" s="194" t="s">
        <v>1422</v>
      </c>
      <c r="F33" s="198" t="str">
        <f t="shared" si="0"/>
        <v/>
      </c>
      <c r="G33" s="199" t="str">
        <f t="shared" si="1"/>
        <v>FEV</v>
      </c>
    </row>
    <row r="34" spans="1:7" s="10" customFormat="1" ht="12.75" x14ac:dyDescent="0.25">
      <c r="A34" s="129">
        <v>33053995</v>
      </c>
      <c r="B34" s="129" t="s">
        <v>2</v>
      </c>
      <c r="C34" s="130" t="s">
        <v>635</v>
      </c>
      <c r="D34" s="135" t="s">
        <v>638</v>
      </c>
      <c r="E34" s="194" t="s">
        <v>1422</v>
      </c>
      <c r="F34" s="198" t="str">
        <f t="shared" si="0"/>
        <v/>
      </c>
      <c r="G34" s="199" t="str">
        <f t="shared" si="1"/>
        <v>FEV</v>
      </c>
    </row>
    <row r="35" spans="1:7" s="10" customFormat="1" ht="12.75" x14ac:dyDescent="0.25">
      <c r="A35" s="129">
        <v>33102414</v>
      </c>
      <c r="B35" s="129" t="s">
        <v>2</v>
      </c>
      <c r="C35" s="130" t="s">
        <v>635</v>
      </c>
      <c r="D35" s="135" t="s">
        <v>1115</v>
      </c>
      <c r="E35" s="194" t="s">
        <v>1422</v>
      </c>
      <c r="F35" s="198" t="str">
        <f t="shared" si="0"/>
        <v/>
      </c>
      <c r="G35" s="199" t="str">
        <f t="shared" si="1"/>
        <v>FEV</v>
      </c>
    </row>
    <row r="36" spans="1:7" s="10" customFormat="1" ht="12.75" x14ac:dyDescent="0.25">
      <c r="A36" s="129">
        <v>33096929</v>
      </c>
      <c r="B36" s="129" t="s">
        <v>2</v>
      </c>
      <c r="C36" s="130" t="s">
        <v>635</v>
      </c>
      <c r="D36" s="135" t="s">
        <v>1054</v>
      </c>
      <c r="E36" s="194" t="s">
        <v>1422</v>
      </c>
      <c r="F36" s="198" t="str">
        <f t="shared" si="0"/>
        <v/>
      </c>
      <c r="G36" s="199" t="str">
        <f t="shared" si="1"/>
        <v>FEV</v>
      </c>
    </row>
    <row r="37" spans="1:7" s="10" customFormat="1" ht="12.75" x14ac:dyDescent="0.25">
      <c r="A37" s="129">
        <v>33057737</v>
      </c>
      <c r="B37" s="129" t="s">
        <v>2</v>
      </c>
      <c r="C37" s="130" t="s">
        <v>654</v>
      </c>
      <c r="D37" s="135" t="s">
        <v>295</v>
      </c>
      <c r="E37" s="194" t="s">
        <v>1431</v>
      </c>
      <c r="F37" s="198" t="str">
        <f t="shared" si="0"/>
        <v>FEV</v>
      </c>
      <c r="G37" s="199" t="str">
        <f t="shared" si="1"/>
        <v/>
      </c>
    </row>
    <row r="38" spans="1:7" s="10" customFormat="1" ht="12.75" x14ac:dyDescent="0.25">
      <c r="A38" s="129">
        <v>33055610</v>
      </c>
      <c r="B38" s="129" t="s">
        <v>2</v>
      </c>
      <c r="C38" s="130" t="s">
        <v>654</v>
      </c>
      <c r="D38" s="135" t="s">
        <v>656</v>
      </c>
      <c r="E38" s="194" t="s">
        <v>1422</v>
      </c>
      <c r="F38" s="198" t="str">
        <f t="shared" si="0"/>
        <v/>
      </c>
      <c r="G38" s="199" t="str">
        <f t="shared" si="1"/>
        <v>FEV</v>
      </c>
    </row>
    <row r="39" spans="1:7" s="10" customFormat="1" ht="12.75" x14ac:dyDescent="0.25">
      <c r="A39" s="129">
        <v>33055629</v>
      </c>
      <c r="B39" s="129" t="s">
        <v>2</v>
      </c>
      <c r="C39" s="130" t="s">
        <v>654</v>
      </c>
      <c r="D39" s="135" t="s">
        <v>657</v>
      </c>
      <c r="E39" s="194" t="s">
        <v>1431</v>
      </c>
      <c r="F39" s="198" t="str">
        <f t="shared" si="0"/>
        <v>FEV</v>
      </c>
      <c r="G39" s="199" t="str">
        <f t="shared" si="1"/>
        <v/>
      </c>
    </row>
    <row r="40" spans="1:7" s="10" customFormat="1" ht="12.75" x14ac:dyDescent="0.25">
      <c r="A40" s="129">
        <v>33055637</v>
      </c>
      <c r="B40" s="129" t="s">
        <v>2</v>
      </c>
      <c r="C40" s="130" t="s">
        <v>654</v>
      </c>
      <c r="D40" s="135" t="s">
        <v>658</v>
      </c>
      <c r="E40" s="194" t="s">
        <v>1422</v>
      </c>
      <c r="F40" s="198" t="str">
        <f t="shared" si="0"/>
        <v/>
      </c>
      <c r="G40" s="199" t="str">
        <f t="shared" si="1"/>
        <v>FEV</v>
      </c>
    </row>
    <row r="41" spans="1:7" s="10" customFormat="1" ht="12.75" x14ac:dyDescent="0.25">
      <c r="A41" s="129">
        <v>33055645</v>
      </c>
      <c r="B41" s="129" t="s">
        <v>2</v>
      </c>
      <c r="C41" s="130" t="s">
        <v>654</v>
      </c>
      <c r="D41" s="135" t="s">
        <v>659</v>
      </c>
      <c r="E41" s="194" t="s">
        <v>1422</v>
      </c>
      <c r="F41" s="198" t="str">
        <f t="shared" si="0"/>
        <v/>
      </c>
      <c r="G41" s="199" t="str">
        <f t="shared" si="1"/>
        <v>FEV</v>
      </c>
    </row>
    <row r="42" spans="1:7" s="10" customFormat="1" ht="12.75" x14ac:dyDescent="0.25">
      <c r="A42" s="129">
        <v>33056358</v>
      </c>
      <c r="B42" s="129" t="s">
        <v>2</v>
      </c>
      <c r="C42" s="130" t="s">
        <v>654</v>
      </c>
      <c r="D42" s="135" t="s">
        <v>671</v>
      </c>
      <c r="E42" s="194" t="s">
        <v>1422</v>
      </c>
      <c r="F42" s="198" t="str">
        <f t="shared" si="0"/>
        <v/>
      </c>
      <c r="G42" s="199" t="str">
        <f t="shared" si="1"/>
        <v>FEV</v>
      </c>
    </row>
    <row r="43" spans="1:7" s="10" customFormat="1" ht="12.75" x14ac:dyDescent="0.25">
      <c r="A43" s="129">
        <v>33055653</v>
      </c>
      <c r="B43" s="129" t="s">
        <v>2</v>
      </c>
      <c r="C43" s="130" t="s">
        <v>654</v>
      </c>
      <c r="D43" s="135" t="s">
        <v>660</v>
      </c>
      <c r="E43" s="194" t="s">
        <v>1422</v>
      </c>
      <c r="F43" s="198" t="str">
        <f t="shared" si="0"/>
        <v/>
      </c>
      <c r="G43" s="199" t="str">
        <f t="shared" si="1"/>
        <v>FEV</v>
      </c>
    </row>
    <row r="44" spans="1:7" s="10" customFormat="1" ht="12.75" x14ac:dyDescent="0.25">
      <c r="A44" s="129">
        <v>33102503</v>
      </c>
      <c r="B44" s="129" t="s">
        <v>2</v>
      </c>
      <c r="C44" s="130" t="s">
        <v>654</v>
      </c>
      <c r="D44" s="135" t="s">
        <v>1117</v>
      </c>
      <c r="E44" s="194" t="s">
        <v>1431</v>
      </c>
      <c r="F44" s="198" t="str">
        <f t="shared" si="0"/>
        <v>FEV</v>
      </c>
      <c r="G44" s="199" t="str">
        <f t="shared" si="1"/>
        <v/>
      </c>
    </row>
    <row r="45" spans="1:7" s="10" customFormat="1" ht="12.75" x14ac:dyDescent="0.25">
      <c r="A45" s="129">
        <v>33055661</v>
      </c>
      <c r="B45" s="129" t="s">
        <v>2</v>
      </c>
      <c r="C45" s="130" t="s">
        <v>654</v>
      </c>
      <c r="D45" s="135" t="s">
        <v>661</v>
      </c>
      <c r="E45" s="194" t="s">
        <v>1422</v>
      </c>
      <c r="F45" s="198" t="str">
        <f t="shared" si="0"/>
        <v/>
      </c>
      <c r="G45" s="199" t="str">
        <f t="shared" si="1"/>
        <v>FEV</v>
      </c>
    </row>
    <row r="46" spans="1:7" s="10" customFormat="1" ht="12.75" x14ac:dyDescent="0.25">
      <c r="A46" s="129">
        <v>33057745</v>
      </c>
      <c r="B46" s="129" t="s">
        <v>2</v>
      </c>
      <c r="C46" s="130" t="s">
        <v>654</v>
      </c>
      <c r="D46" s="135" t="s">
        <v>685</v>
      </c>
      <c r="E46" s="194" t="s">
        <v>1422</v>
      </c>
      <c r="F46" s="198" t="str">
        <f t="shared" si="0"/>
        <v/>
      </c>
      <c r="G46" s="199" t="str">
        <f t="shared" si="1"/>
        <v>FEV</v>
      </c>
    </row>
    <row r="47" spans="1:7" s="10" customFormat="1" ht="12.75" x14ac:dyDescent="0.25">
      <c r="A47" s="129">
        <v>33056404</v>
      </c>
      <c r="B47" s="129" t="s">
        <v>2</v>
      </c>
      <c r="C47" s="130" t="s">
        <v>654</v>
      </c>
      <c r="D47" s="135" t="s">
        <v>540</v>
      </c>
      <c r="E47" s="194" t="s">
        <v>1422</v>
      </c>
      <c r="F47" s="198" t="str">
        <f t="shared" si="0"/>
        <v/>
      </c>
      <c r="G47" s="199" t="str">
        <f t="shared" si="1"/>
        <v>FEV</v>
      </c>
    </row>
    <row r="48" spans="1:7" s="10" customFormat="1" ht="12.75" x14ac:dyDescent="0.25">
      <c r="A48" s="129">
        <v>33056439</v>
      </c>
      <c r="B48" s="129" t="s">
        <v>2</v>
      </c>
      <c r="C48" s="130" t="s">
        <v>654</v>
      </c>
      <c r="D48" s="135" t="s">
        <v>573</v>
      </c>
      <c r="E48" s="194" t="s">
        <v>1422</v>
      </c>
      <c r="F48" s="198" t="str">
        <f t="shared" si="0"/>
        <v/>
      </c>
      <c r="G48" s="199" t="str">
        <f t="shared" si="1"/>
        <v>FEV</v>
      </c>
    </row>
    <row r="49" spans="1:7" s="10" customFormat="1" ht="12.75" x14ac:dyDescent="0.25">
      <c r="A49" s="129">
        <v>33055670</v>
      </c>
      <c r="B49" s="129" t="s">
        <v>2</v>
      </c>
      <c r="C49" s="130" t="s">
        <v>654</v>
      </c>
      <c r="D49" s="135" t="s">
        <v>662</v>
      </c>
      <c r="E49" s="194" t="s">
        <v>1422</v>
      </c>
      <c r="F49" s="198" t="str">
        <f t="shared" si="0"/>
        <v/>
      </c>
      <c r="G49" s="199" t="str">
        <f t="shared" si="1"/>
        <v>FEV</v>
      </c>
    </row>
    <row r="50" spans="1:7" s="10" customFormat="1" ht="12.75" x14ac:dyDescent="0.25">
      <c r="A50" s="129">
        <v>33055696</v>
      </c>
      <c r="B50" s="129" t="s">
        <v>2</v>
      </c>
      <c r="C50" s="130" t="s">
        <v>654</v>
      </c>
      <c r="D50" s="135" t="s">
        <v>663</v>
      </c>
      <c r="E50" s="194" t="s">
        <v>1431</v>
      </c>
      <c r="F50" s="198" t="str">
        <f t="shared" si="0"/>
        <v>FEV</v>
      </c>
      <c r="G50" s="199" t="str">
        <f t="shared" si="1"/>
        <v/>
      </c>
    </row>
    <row r="51" spans="1:7" s="10" customFormat="1" ht="12.75" x14ac:dyDescent="0.25">
      <c r="A51" s="129">
        <v>33055700</v>
      </c>
      <c r="B51" s="129" t="s">
        <v>2</v>
      </c>
      <c r="C51" s="130" t="s">
        <v>654</v>
      </c>
      <c r="D51" s="135" t="s">
        <v>664</v>
      </c>
      <c r="E51" s="194" t="s">
        <v>1422</v>
      </c>
      <c r="F51" s="198" t="str">
        <f t="shared" si="0"/>
        <v/>
      </c>
      <c r="G51" s="199" t="str">
        <f t="shared" si="1"/>
        <v>FEV</v>
      </c>
    </row>
    <row r="52" spans="1:7" s="10" customFormat="1" ht="12.75" x14ac:dyDescent="0.25">
      <c r="A52" s="129">
        <v>33055726</v>
      </c>
      <c r="B52" s="129" t="s">
        <v>2</v>
      </c>
      <c r="C52" s="130" t="s">
        <v>654</v>
      </c>
      <c r="D52" s="135" t="s">
        <v>665</v>
      </c>
      <c r="E52" s="194" t="s">
        <v>1422</v>
      </c>
      <c r="F52" s="198" t="str">
        <f t="shared" si="0"/>
        <v/>
      </c>
      <c r="G52" s="199" t="str">
        <f t="shared" si="1"/>
        <v>FEV</v>
      </c>
    </row>
    <row r="53" spans="1:7" s="10" customFormat="1" ht="12.75" x14ac:dyDescent="0.25">
      <c r="A53" s="129">
        <v>33056471</v>
      </c>
      <c r="B53" s="129" t="s">
        <v>2</v>
      </c>
      <c r="C53" s="130" t="s">
        <v>654</v>
      </c>
      <c r="D53" s="135" t="s">
        <v>674</v>
      </c>
      <c r="E53" s="194" t="s">
        <v>1422</v>
      </c>
      <c r="F53" s="198" t="str">
        <f t="shared" si="0"/>
        <v/>
      </c>
      <c r="G53" s="199" t="str">
        <f t="shared" si="1"/>
        <v>FEV</v>
      </c>
    </row>
    <row r="54" spans="1:7" s="10" customFormat="1" ht="12.75" x14ac:dyDescent="0.25">
      <c r="A54" s="129">
        <v>33056480</v>
      </c>
      <c r="B54" s="129" t="s">
        <v>2</v>
      </c>
      <c r="C54" s="130" t="s">
        <v>654</v>
      </c>
      <c r="D54" s="135" t="s">
        <v>675</v>
      </c>
      <c r="E54" s="194" t="s">
        <v>1422</v>
      </c>
      <c r="F54" s="198" t="str">
        <f t="shared" si="0"/>
        <v/>
      </c>
      <c r="G54" s="199" t="str">
        <f t="shared" si="1"/>
        <v>FEV</v>
      </c>
    </row>
    <row r="55" spans="1:7" s="10" customFormat="1" ht="12.75" x14ac:dyDescent="0.25">
      <c r="A55" s="129">
        <v>33055734</v>
      </c>
      <c r="B55" s="129" t="s">
        <v>2</v>
      </c>
      <c r="C55" s="130" t="s">
        <v>654</v>
      </c>
      <c r="D55" s="135" t="s">
        <v>666</v>
      </c>
      <c r="E55" s="194" t="s">
        <v>1422</v>
      </c>
      <c r="F55" s="198" t="str">
        <f t="shared" si="0"/>
        <v/>
      </c>
      <c r="G55" s="199" t="str">
        <f t="shared" si="1"/>
        <v>FEV</v>
      </c>
    </row>
    <row r="56" spans="1:7" s="10" customFormat="1" ht="12.75" x14ac:dyDescent="0.25">
      <c r="A56" s="129">
        <v>33056498</v>
      </c>
      <c r="B56" s="129" t="s">
        <v>2</v>
      </c>
      <c r="C56" s="130" t="s">
        <v>654</v>
      </c>
      <c r="D56" s="135" t="s">
        <v>676</v>
      </c>
      <c r="E56" s="194" t="s">
        <v>1422</v>
      </c>
      <c r="F56" s="198" t="str">
        <f t="shared" si="0"/>
        <v/>
      </c>
      <c r="G56" s="199" t="str">
        <f t="shared" si="1"/>
        <v>FEV</v>
      </c>
    </row>
    <row r="57" spans="1:7" s="10" customFormat="1" ht="12.75" x14ac:dyDescent="0.25">
      <c r="A57" s="129">
        <v>33056501</v>
      </c>
      <c r="B57" s="129" t="s">
        <v>2</v>
      </c>
      <c r="C57" s="130" t="s">
        <v>654</v>
      </c>
      <c r="D57" s="135" t="s">
        <v>677</v>
      </c>
      <c r="E57" s="194" t="s">
        <v>1422</v>
      </c>
      <c r="F57" s="198" t="str">
        <f t="shared" si="0"/>
        <v/>
      </c>
      <c r="G57" s="199" t="str">
        <f t="shared" si="1"/>
        <v>FEV</v>
      </c>
    </row>
    <row r="58" spans="1:7" s="10" customFormat="1" ht="12.75" x14ac:dyDescent="0.25">
      <c r="A58" s="133">
        <v>33172919</v>
      </c>
      <c r="B58" s="131" t="s">
        <v>2</v>
      </c>
      <c r="C58" s="131" t="s">
        <v>654</v>
      </c>
      <c r="D58" s="136" t="s">
        <v>1254</v>
      </c>
      <c r="E58" s="194" t="s">
        <v>1422</v>
      </c>
      <c r="F58" s="198" t="str">
        <f t="shared" si="0"/>
        <v/>
      </c>
      <c r="G58" s="199" t="str">
        <f t="shared" si="1"/>
        <v>FEV</v>
      </c>
    </row>
    <row r="59" spans="1:7" s="10" customFormat="1" ht="12.75" x14ac:dyDescent="0.25">
      <c r="A59" s="129">
        <v>33055742</v>
      </c>
      <c r="B59" s="129" t="s">
        <v>2</v>
      </c>
      <c r="C59" s="130" t="s">
        <v>654</v>
      </c>
      <c r="D59" s="135" t="s">
        <v>667</v>
      </c>
      <c r="E59" s="194" t="s">
        <v>1431</v>
      </c>
      <c r="F59" s="198" t="str">
        <f t="shared" si="0"/>
        <v>FEV</v>
      </c>
      <c r="G59" s="199" t="str">
        <f t="shared" si="1"/>
        <v/>
      </c>
    </row>
    <row r="60" spans="1:7" s="10" customFormat="1" ht="12.75" x14ac:dyDescent="0.25">
      <c r="A60" s="129">
        <v>33055750</v>
      </c>
      <c r="B60" s="129" t="s">
        <v>2</v>
      </c>
      <c r="C60" s="130" t="s">
        <v>654</v>
      </c>
      <c r="D60" s="135" t="s">
        <v>668</v>
      </c>
      <c r="E60" s="194" t="s">
        <v>1422</v>
      </c>
      <c r="F60" s="198" t="str">
        <f t="shared" si="0"/>
        <v/>
      </c>
      <c r="G60" s="199" t="str">
        <f t="shared" si="1"/>
        <v>FEV</v>
      </c>
    </row>
    <row r="61" spans="1:7" s="10" customFormat="1" ht="12.75" x14ac:dyDescent="0.25">
      <c r="A61" s="129">
        <v>33056560</v>
      </c>
      <c r="B61" s="129" t="s">
        <v>2</v>
      </c>
      <c r="C61" s="130" t="s">
        <v>654</v>
      </c>
      <c r="D61" s="135" t="s">
        <v>679</v>
      </c>
      <c r="E61" s="194" t="s">
        <v>1422</v>
      </c>
      <c r="F61" s="198" t="str">
        <f t="shared" si="0"/>
        <v/>
      </c>
      <c r="G61" s="199" t="str">
        <f t="shared" si="1"/>
        <v>FEV</v>
      </c>
    </row>
    <row r="62" spans="1:7" s="10" customFormat="1" ht="12.75" x14ac:dyDescent="0.25">
      <c r="A62" s="129">
        <v>33057702</v>
      </c>
      <c r="B62" s="129" t="s">
        <v>2</v>
      </c>
      <c r="C62" s="130" t="s">
        <v>654</v>
      </c>
      <c r="D62" s="135" t="s">
        <v>684</v>
      </c>
      <c r="E62" s="194" t="s">
        <v>1422</v>
      </c>
      <c r="F62" s="198" t="str">
        <f t="shared" si="0"/>
        <v/>
      </c>
      <c r="G62" s="199" t="str">
        <f t="shared" si="1"/>
        <v>FEV</v>
      </c>
    </row>
    <row r="63" spans="1:7" s="10" customFormat="1" ht="12.75" x14ac:dyDescent="0.25">
      <c r="A63" s="129">
        <v>33055769</v>
      </c>
      <c r="B63" s="129" t="s">
        <v>2</v>
      </c>
      <c r="C63" s="130" t="s">
        <v>654</v>
      </c>
      <c r="D63" s="135" t="s">
        <v>669</v>
      </c>
      <c r="E63" s="194" t="s">
        <v>1431</v>
      </c>
      <c r="F63" s="198" t="str">
        <f t="shared" si="0"/>
        <v>FEV</v>
      </c>
      <c r="G63" s="199" t="str">
        <f t="shared" si="1"/>
        <v/>
      </c>
    </row>
    <row r="64" spans="1:7" s="10" customFormat="1" ht="12.75" x14ac:dyDescent="0.25">
      <c r="A64" s="129">
        <v>33055785</v>
      </c>
      <c r="B64" s="129" t="s">
        <v>2</v>
      </c>
      <c r="C64" s="130" t="s">
        <v>654</v>
      </c>
      <c r="D64" s="135" t="s">
        <v>670</v>
      </c>
      <c r="E64" s="194" t="s">
        <v>1422</v>
      </c>
      <c r="F64" s="198" t="str">
        <f t="shared" si="0"/>
        <v/>
      </c>
      <c r="G64" s="199" t="str">
        <f t="shared" si="1"/>
        <v>FEV</v>
      </c>
    </row>
    <row r="65" spans="1:7" s="10" customFormat="1" ht="12.75" x14ac:dyDescent="0.25">
      <c r="A65" s="129">
        <v>33055467</v>
      </c>
      <c r="B65" s="129" t="s">
        <v>2</v>
      </c>
      <c r="C65" s="130" t="s">
        <v>654</v>
      </c>
      <c r="D65" s="135" t="s">
        <v>655</v>
      </c>
      <c r="E65" s="194" t="s">
        <v>1422</v>
      </c>
      <c r="F65" s="198" t="str">
        <f t="shared" si="0"/>
        <v/>
      </c>
      <c r="G65" s="199" t="str">
        <f t="shared" si="1"/>
        <v>FEV</v>
      </c>
    </row>
    <row r="66" spans="1:7" s="10" customFormat="1" ht="12.75" x14ac:dyDescent="0.25">
      <c r="A66" s="129">
        <v>33102520</v>
      </c>
      <c r="B66" s="129" t="s">
        <v>2</v>
      </c>
      <c r="C66" s="130" t="s">
        <v>654</v>
      </c>
      <c r="D66" s="135" t="s">
        <v>1118</v>
      </c>
      <c r="E66" s="194" t="s">
        <v>1422</v>
      </c>
      <c r="F66" s="198" t="str">
        <f t="shared" si="0"/>
        <v/>
      </c>
      <c r="G66" s="199" t="str">
        <f t="shared" si="1"/>
        <v>FEV</v>
      </c>
    </row>
    <row r="67" spans="1:7" s="10" customFormat="1" ht="12.75" x14ac:dyDescent="0.25">
      <c r="A67" s="129">
        <v>33108579</v>
      </c>
      <c r="B67" s="129" t="s">
        <v>2</v>
      </c>
      <c r="C67" s="130" t="s">
        <v>654</v>
      </c>
      <c r="D67" s="135" t="s">
        <v>1162</v>
      </c>
      <c r="E67" s="194" t="s">
        <v>1422</v>
      </c>
      <c r="F67" s="198" t="str">
        <f t="shared" si="0"/>
        <v/>
      </c>
      <c r="G67" s="199" t="str">
        <f t="shared" si="1"/>
        <v>FEV</v>
      </c>
    </row>
    <row r="68" spans="1:7" s="10" customFormat="1" ht="12.75" x14ac:dyDescent="0.25">
      <c r="A68" s="129">
        <v>33096805</v>
      </c>
      <c r="B68" s="129" t="s">
        <v>2</v>
      </c>
      <c r="C68" s="130" t="s">
        <v>654</v>
      </c>
      <c r="D68" s="135" t="s">
        <v>1049</v>
      </c>
      <c r="E68" s="194" t="s">
        <v>1422</v>
      </c>
      <c r="F68" s="198" t="str">
        <f t="shared" ref="F68:F131" si="2">IF($E68="ENTREGUE","FEV","")</f>
        <v/>
      </c>
      <c r="G68" s="199" t="str">
        <f t="shared" si="1"/>
        <v>FEV</v>
      </c>
    </row>
    <row r="69" spans="1:7" s="10" customFormat="1" ht="12.75" x14ac:dyDescent="0.25">
      <c r="A69" s="129">
        <v>33102490</v>
      </c>
      <c r="B69" s="129" t="s">
        <v>2</v>
      </c>
      <c r="C69" s="130" t="s">
        <v>654</v>
      </c>
      <c r="D69" s="135" t="s">
        <v>1116</v>
      </c>
      <c r="E69" s="194" t="s">
        <v>1422</v>
      </c>
      <c r="F69" s="198" t="str">
        <f t="shared" si="2"/>
        <v/>
      </c>
      <c r="G69" s="199" t="str">
        <f t="shared" ref="G69:G132" si="3">IF($E69="PENDENTE","FEV","")</f>
        <v>FEV</v>
      </c>
    </row>
    <row r="70" spans="1:7" s="10" customFormat="1" ht="12.75" x14ac:dyDescent="0.25">
      <c r="A70" s="129">
        <v>33056390</v>
      </c>
      <c r="B70" s="129" t="s">
        <v>2</v>
      </c>
      <c r="C70" s="130" t="s">
        <v>654</v>
      </c>
      <c r="D70" s="135" t="s">
        <v>672</v>
      </c>
      <c r="E70" s="194" t="s">
        <v>1422</v>
      </c>
      <c r="F70" s="198" t="str">
        <f t="shared" si="2"/>
        <v/>
      </c>
      <c r="G70" s="199" t="str">
        <f t="shared" si="3"/>
        <v>FEV</v>
      </c>
    </row>
    <row r="71" spans="1:7" s="10" customFormat="1" ht="12.75" x14ac:dyDescent="0.25">
      <c r="A71" s="129">
        <v>33056510</v>
      </c>
      <c r="B71" s="129" t="s">
        <v>2</v>
      </c>
      <c r="C71" s="130" t="s">
        <v>654</v>
      </c>
      <c r="D71" s="135" t="s">
        <v>678</v>
      </c>
      <c r="E71" s="194" t="s">
        <v>1422</v>
      </c>
      <c r="F71" s="198" t="str">
        <f t="shared" si="2"/>
        <v/>
      </c>
      <c r="G71" s="199" t="str">
        <f t="shared" si="3"/>
        <v>FEV</v>
      </c>
    </row>
    <row r="72" spans="1:7" s="10" customFormat="1" ht="12.75" x14ac:dyDescent="0.25">
      <c r="A72" s="129">
        <v>33056579</v>
      </c>
      <c r="B72" s="129" t="s">
        <v>2</v>
      </c>
      <c r="C72" s="130" t="s">
        <v>654</v>
      </c>
      <c r="D72" s="135" t="s">
        <v>680</v>
      </c>
      <c r="E72" s="194" t="s">
        <v>1422</v>
      </c>
      <c r="F72" s="198" t="str">
        <f t="shared" si="2"/>
        <v/>
      </c>
      <c r="G72" s="199" t="str">
        <f t="shared" si="3"/>
        <v>FEV</v>
      </c>
    </row>
    <row r="73" spans="1:7" s="10" customFormat="1" ht="12.75" x14ac:dyDescent="0.25">
      <c r="A73" s="129">
        <v>33056595</v>
      </c>
      <c r="B73" s="129" t="s">
        <v>2</v>
      </c>
      <c r="C73" s="130" t="s">
        <v>654</v>
      </c>
      <c r="D73" s="135" t="s">
        <v>681</v>
      </c>
      <c r="E73" s="194" t="s">
        <v>1422</v>
      </c>
      <c r="F73" s="198" t="str">
        <f t="shared" si="2"/>
        <v/>
      </c>
      <c r="G73" s="199" t="str">
        <f t="shared" si="3"/>
        <v>FEV</v>
      </c>
    </row>
    <row r="74" spans="1:7" s="10" customFormat="1" ht="12.75" x14ac:dyDescent="0.25">
      <c r="A74" s="129">
        <v>33056420</v>
      </c>
      <c r="B74" s="129" t="s">
        <v>2</v>
      </c>
      <c r="C74" s="130" t="s">
        <v>654</v>
      </c>
      <c r="D74" s="135" t="s">
        <v>673</v>
      </c>
      <c r="E74" s="194" t="s">
        <v>1422</v>
      </c>
      <c r="F74" s="198" t="str">
        <f t="shared" si="2"/>
        <v/>
      </c>
      <c r="G74" s="199" t="str">
        <f t="shared" si="3"/>
        <v>FEV</v>
      </c>
    </row>
    <row r="75" spans="1:7" s="10" customFormat="1" ht="12.75" x14ac:dyDescent="0.25">
      <c r="A75" s="129">
        <v>33057117</v>
      </c>
      <c r="B75" s="129" t="s">
        <v>2</v>
      </c>
      <c r="C75" s="130" t="s">
        <v>654</v>
      </c>
      <c r="D75" s="135" t="s">
        <v>682</v>
      </c>
      <c r="E75" s="194" t="s">
        <v>1422</v>
      </c>
      <c r="F75" s="198" t="str">
        <f t="shared" si="2"/>
        <v/>
      </c>
      <c r="G75" s="199" t="str">
        <f t="shared" si="3"/>
        <v>FEV</v>
      </c>
    </row>
    <row r="76" spans="1:7" s="10" customFormat="1" ht="12.75" x14ac:dyDescent="0.25">
      <c r="A76" s="129">
        <v>33057508</v>
      </c>
      <c r="B76" s="129" t="s">
        <v>2</v>
      </c>
      <c r="C76" s="130" t="s">
        <v>654</v>
      </c>
      <c r="D76" s="135" t="s">
        <v>683</v>
      </c>
      <c r="E76" s="194" t="s">
        <v>1422</v>
      </c>
      <c r="F76" s="198" t="str">
        <f t="shared" si="2"/>
        <v/>
      </c>
      <c r="G76" s="199" t="str">
        <f t="shared" si="3"/>
        <v>FEV</v>
      </c>
    </row>
    <row r="77" spans="1:7" s="10" customFormat="1" ht="12.75" x14ac:dyDescent="0.25">
      <c r="A77" s="129">
        <v>33044368</v>
      </c>
      <c r="B77" s="129" t="s">
        <v>2</v>
      </c>
      <c r="C77" s="130" t="s">
        <v>460</v>
      </c>
      <c r="D77" s="135" t="s">
        <v>463</v>
      </c>
      <c r="E77" s="194" t="s">
        <v>1422</v>
      </c>
      <c r="F77" s="198" t="str">
        <f t="shared" si="2"/>
        <v/>
      </c>
      <c r="G77" s="199" t="str">
        <f t="shared" si="3"/>
        <v>FEV</v>
      </c>
    </row>
    <row r="78" spans="1:7" s="10" customFormat="1" ht="12.75" x14ac:dyDescent="0.25">
      <c r="A78" s="129">
        <v>33044384</v>
      </c>
      <c r="B78" s="129" t="s">
        <v>2</v>
      </c>
      <c r="C78" s="130" t="s">
        <v>460</v>
      </c>
      <c r="D78" s="135" t="s">
        <v>464</v>
      </c>
      <c r="E78" s="194" t="s">
        <v>1422</v>
      </c>
      <c r="F78" s="198" t="str">
        <f t="shared" si="2"/>
        <v/>
      </c>
      <c r="G78" s="199" t="str">
        <f t="shared" si="3"/>
        <v>FEV</v>
      </c>
    </row>
    <row r="79" spans="1:7" s="10" customFormat="1" ht="12.75" x14ac:dyDescent="0.25">
      <c r="A79" s="129">
        <v>33044708</v>
      </c>
      <c r="B79" s="129" t="s">
        <v>2</v>
      </c>
      <c r="C79" s="130" t="s">
        <v>460</v>
      </c>
      <c r="D79" s="135" t="s">
        <v>466</v>
      </c>
      <c r="E79" s="194" t="s">
        <v>1422</v>
      </c>
      <c r="F79" s="198" t="str">
        <f t="shared" si="2"/>
        <v/>
      </c>
      <c r="G79" s="199" t="str">
        <f t="shared" si="3"/>
        <v>FEV</v>
      </c>
    </row>
    <row r="80" spans="1:7" s="10" customFormat="1" ht="12.75" x14ac:dyDescent="0.25">
      <c r="A80" s="129">
        <v>33091412</v>
      </c>
      <c r="B80" s="129" t="s">
        <v>2</v>
      </c>
      <c r="C80" s="130" t="s">
        <v>460</v>
      </c>
      <c r="D80" s="135" t="s">
        <v>994</v>
      </c>
      <c r="E80" s="194" t="s">
        <v>1422</v>
      </c>
      <c r="F80" s="198" t="str">
        <f t="shared" si="2"/>
        <v/>
      </c>
      <c r="G80" s="199" t="str">
        <f t="shared" si="3"/>
        <v>FEV</v>
      </c>
    </row>
    <row r="81" spans="1:7" s="10" customFormat="1" ht="12.75" x14ac:dyDescent="0.25">
      <c r="A81" s="129">
        <v>33044333</v>
      </c>
      <c r="B81" s="129" t="s">
        <v>2</v>
      </c>
      <c r="C81" s="130" t="s">
        <v>460</v>
      </c>
      <c r="D81" s="135" t="s">
        <v>462</v>
      </c>
      <c r="E81" s="194" t="s">
        <v>1422</v>
      </c>
      <c r="F81" s="198" t="str">
        <f t="shared" si="2"/>
        <v/>
      </c>
      <c r="G81" s="199" t="str">
        <f t="shared" si="3"/>
        <v>FEV</v>
      </c>
    </row>
    <row r="82" spans="1:7" s="10" customFormat="1" ht="12.75" x14ac:dyDescent="0.25">
      <c r="A82" s="129">
        <v>33044325</v>
      </c>
      <c r="B82" s="129" t="s">
        <v>2</v>
      </c>
      <c r="C82" s="130" t="s">
        <v>460</v>
      </c>
      <c r="D82" s="135" t="s">
        <v>461</v>
      </c>
      <c r="E82" s="194" t="s">
        <v>1431</v>
      </c>
      <c r="F82" s="198" t="str">
        <f t="shared" si="2"/>
        <v>FEV</v>
      </c>
      <c r="G82" s="199" t="str">
        <f t="shared" si="3"/>
        <v/>
      </c>
    </row>
    <row r="83" spans="1:7" s="10" customFormat="1" ht="12.75" x14ac:dyDescent="0.25">
      <c r="A83" s="129">
        <v>33044473</v>
      </c>
      <c r="B83" s="129" t="s">
        <v>2</v>
      </c>
      <c r="C83" s="130" t="s">
        <v>460</v>
      </c>
      <c r="D83" s="135" t="s">
        <v>465</v>
      </c>
      <c r="E83" s="194" t="s">
        <v>1431</v>
      </c>
      <c r="F83" s="198" t="str">
        <f t="shared" si="2"/>
        <v>FEV</v>
      </c>
      <c r="G83" s="199" t="str">
        <f t="shared" si="3"/>
        <v/>
      </c>
    </row>
    <row r="84" spans="1:7" s="10" customFormat="1" ht="12.75" x14ac:dyDescent="0.25">
      <c r="A84" s="129">
        <v>33028125</v>
      </c>
      <c r="B84" s="129" t="s">
        <v>2</v>
      </c>
      <c r="C84" s="130" t="s">
        <v>291</v>
      </c>
      <c r="D84" s="135" t="s">
        <v>295</v>
      </c>
      <c r="E84" s="194" t="s">
        <v>1422</v>
      </c>
      <c r="F84" s="198" t="str">
        <f t="shared" si="2"/>
        <v/>
      </c>
      <c r="G84" s="199" t="str">
        <f t="shared" si="3"/>
        <v>FEV</v>
      </c>
    </row>
    <row r="85" spans="1:7" s="10" customFormat="1" ht="12.75" x14ac:dyDescent="0.25">
      <c r="A85" s="129">
        <v>33028133</v>
      </c>
      <c r="B85" s="129" t="s">
        <v>2</v>
      </c>
      <c r="C85" s="130" t="s">
        <v>291</v>
      </c>
      <c r="D85" s="135" t="s">
        <v>296</v>
      </c>
      <c r="E85" s="194" t="s">
        <v>1431</v>
      </c>
      <c r="F85" s="198" t="str">
        <f t="shared" si="2"/>
        <v>FEV</v>
      </c>
      <c r="G85" s="199" t="str">
        <f t="shared" si="3"/>
        <v/>
      </c>
    </row>
    <row r="86" spans="1:7" s="10" customFormat="1" ht="12.75" x14ac:dyDescent="0.25">
      <c r="A86" s="129">
        <v>33028192</v>
      </c>
      <c r="B86" s="129" t="s">
        <v>2</v>
      </c>
      <c r="C86" s="130" t="s">
        <v>291</v>
      </c>
      <c r="D86" s="135" t="s">
        <v>297</v>
      </c>
      <c r="E86" s="194" t="s">
        <v>1422</v>
      </c>
      <c r="F86" s="198" t="str">
        <f t="shared" si="2"/>
        <v/>
      </c>
      <c r="G86" s="199" t="str">
        <f t="shared" si="3"/>
        <v>FEV</v>
      </c>
    </row>
    <row r="87" spans="1:7" s="10" customFormat="1" ht="12.75" x14ac:dyDescent="0.25">
      <c r="A87" s="129">
        <v>33028540</v>
      </c>
      <c r="B87" s="129" t="s">
        <v>2</v>
      </c>
      <c r="C87" s="130" t="s">
        <v>291</v>
      </c>
      <c r="D87" s="135" t="s">
        <v>298</v>
      </c>
      <c r="E87" s="194" t="s">
        <v>1422</v>
      </c>
      <c r="F87" s="198" t="str">
        <f t="shared" si="2"/>
        <v/>
      </c>
      <c r="G87" s="199" t="str">
        <f t="shared" si="3"/>
        <v>FEV</v>
      </c>
    </row>
    <row r="88" spans="1:7" s="10" customFormat="1" ht="12.75" x14ac:dyDescent="0.25">
      <c r="A88" s="129">
        <v>33028109</v>
      </c>
      <c r="B88" s="129" t="s">
        <v>2</v>
      </c>
      <c r="C88" s="130" t="s">
        <v>291</v>
      </c>
      <c r="D88" s="135" t="s">
        <v>294</v>
      </c>
      <c r="E88" s="194" t="s">
        <v>1431</v>
      </c>
      <c r="F88" s="198" t="str">
        <f t="shared" si="2"/>
        <v>FEV</v>
      </c>
      <c r="G88" s="199" t="str">
        <f t="shared" si="3"/>
        <v/>
      </c>
    </row>
    <row r="89" spans="1:7" s="10" customFormat="1" ht="12.75" x14ac:dyDescent="0.25">
      <c r="A89" s="129">
        <v>33028087</v>
      </c>
      <c r="B89" s="129" t="s">
        <v>2</v>
      </c>
      <c r="C89" s="130" t="s">
        <v>291</v>
      </c>
      <c r="D89" s="135" t="s">
        <v>292</v>
      </c>
      <c r="E89" s="194" t="s">
        <v>1422</v>
      </c>
      <c r="F89" s="198" t="str">
        <f t="shared" si="2"/>
        <v/>
      </c>
      <c r="G89" s="199" t="str">
        <f t="shared" si="3"/>
        <v>FEV</v>
      </c>
    </row>
    <row r="90" spans="1:7" s="10" customFormat="1" ht="12.75" x14ac:dyDescent="0.25">
      <c r="A90" s="129">
        <v>33028095</v>
      </c>
      <c r="B90" s="129" t="s">
        <v>2</v>
      </c>
      <c r="C90" s="130" t="s">
        <v>291</v>
      </c>
      <c r="D90" s="135" t="s">
        <v>293</v>
      </c>
      <c r="E90" s="194" t="s">
        <v>1422</v>
      </c>
      <c r="F90" s="198" t="str">
        <f t="shared" si="2"/>
        <v/>
      </c>
      <c r="G90" s="199" t="str">
        <f t="shared" si="3"/>
        <v>FEV</v>
      </c>
    </row>
    <row r="91" spans="1:7" s="10" customFormat="1" ht="12.75" x14ac:dyDescent="0.25">
      <c r="A91" s="129">
        <v>33029164</v>
      </c>
      <c r="B91" s="129" t="s">
        <v>2</v>
      </c>
      <c r="C91" s="130" t="s">
        <v>302</v>
      </c>
      <c r="D91" s="135" t="s">
        <v>307</v>
      </c>
      <c r="E91" s="194" t="s">
        <v>1431</v>
      </c>
      <c r="F91" s="198" t="str">
        <f t="shared" si="2"/>
        <v>FEV</v>
      </c>
      <c r="G91" s="199" t="str">
        <f t="shared" si="3"/>
        <v/>
      </c>
    </row>
    <row r="92" spans="1:7" s="10" customFormat="1" ht="12.75" x14ac:dyDescent="0.25">
      <c r="A92" s="133">
        <v>33558221</v>
      </c>
      <c r="B92" s="131" t="s">
        <v>2</v>
      </c>
      <c r="C92" s="131" t="s">
        <v>302</v>
      </c>
      <c r="D92" s="136" t="s">
        <v>1277</v>
      </c>
      <c r="E92" s="194" t="s">
        <v>1422</v>
      </c>
      <c r="F92" s="198" t="str">
        <f t="shared" si="2"/>
        <v/>
      </c>
      <c r="G92" s="199" t="str">
        <f t="shared" si="3"/>
        <v>FEV</v>
      </c>
    </row>
    <row r="93" spans="1:7" s="10" customFormat="1" ht="12.75" x14ac:dyDescent="0.25">
      <c r="A93" s="129">
        <v>33028958</v>
      </c>
      <c r="B93" s="129" t="s">
        <v>2</v>
      </c>
      <c r="C93" s="130" t="s">
        <v>302</v>
      </c>
      <c r="D93" s="135" t="s">
        <v>305</v>
      </c>
      <c r="E93" s="194" t="s">
        <v>1422</v>
      </c>
      <c r="F93" s="198" t="str">
        <f t="shared" si="2"/>
        <v/>
      </c>
      <c r="G93" s="199" t="str">
        <f t="shared" si="3"/>
        <v>FEV</v>
      </c>
    </row>
    <row r="94" spans="1:7" s="10" customFormat="1" ht="12.75" x14ac:dyDescent="0.25">
      <c r="A94" s="129">
        <v>33028729</v>
      </c>
      <c r="B94" s="129" t="s">
        <v>2</v>
      </c>
      <c r="C94" s="130" t="s">
        <v>302</v>
      </c>
      <c r="D94" s="135" t="s">
        <v>304</v>
      </c>
      <c r="E94" s="194" t="s">
        <v>1431</v>
      </c>
      <c r="F94" s="198" t="str">
        <f t="shared" si="2"/>
        <v>FEV</v>
      </c>
      <c r="G94" s="199" t="str">
        <f t="shared" si="3"/>
        <v/>
      </c>
    </row>
    <row r="95" spans="1:7" s="10" customFormat="1" ht="12.75" x14ac:dyDescent="0.25">
      <c r="A95" s="129">
        <v>33028974</v>
      </c>
      <c r="B95" s="129" t="s">
        <v>2</v>
      </c>
      <c r="C95" s="130" t="s">
        <v>302</v>
      </c>
      <c r="D95" s="135" t="s">
        <v>306</v>
      </c>
      <c r="E95" s="194" t="s">
        <v>1431</v>
      </c>
      <c r="F95" s="198" t="str">
        <f t="shared" si="2"/>
        <v>FEV</v>
      </c>
      <c r="G95" s="199" t="str">
        <f t="shared" si="3"/>
        <v/>
      </c>
    </row>
    <row r="96" spans="1:7" s="10" customFormat="1" ht="12.75" x14ac:dyDescent="0.25">
      <c r="A96" s="129">
        <v>33104204</v>
      </c>
      <c r="B96" s="129" t="s">
        <v>2</v>
      </c>
      <c r="C96" s="130" t="s">
        <v>302</v>
      </c>
      <c r="D96" s="135" t="s">
        <v>1131</v>
      </c>
      <c r="E96" s="194" t="s">
        <v>1431</v>
      </c>
      <c r="F96" s="198" t="str">
        <f t="shared" si="2"/>
        <v>FEV</v>
      </c>
      <c r="G96" s="199" t="str">
        <f t="shared" si="3"/>
        <v/>
      </c>
    </row>
    <row r="97" spans="1:7" s="10" customFormat="1" ht="12.75" x14ac:dyDescent="0.25">
      <c r="A97" s="129">
        <v>33028702</v>
      </c>
      <c r="B97" s="129" t="s">
        <v>2</v>
      </c>
      <c r="C97" s="130" t="s">
        <v>302</v>
      </c>
      <c r="D97" s="135" t="s">
        <v>303</v>
      </c>
      <c r="E97" s="194" t="s">
        <v>1431</v>
      </c>
      <c r="F97" s="198" t="str">
        <f t="shared" si="2"/>
        <v>FEV</v>
      </c>
      <c r="G97" s="199" t="str">
        <f t="shared" si="3"/>
        <v/>
      </c>
    </row>
    <row r="98" spans="1:7" s="10" customFormat="1" ht="12.75" x14ac:dyDescent="0.25">
      <c r="A98" s="129">
        <v>33034311</v>
      </c>
      <c r="B98" s="129" t="s">
        <v>3</v>
      </c>
      <c r="C98" s="130" t="s">
        <v>368</v>
      </c>
      <c r="D98" s="135" t="s">
        <v>370</v>
      </c>
      <c r="E98" s="194" t="s">
        <v>1422</v>
      </c>
      <c r="F98" s="198" t="str">
        <f t="shared" si="2"/>
        <v/>
      </c>
      <c r="G98" s="199" t="str">
        <f t="shared" si="3"/>
        <v>FEV</v>
      </c>
    </row>
    <row r="99" spans="1:7" s="10" customFormat="1" ht="12.75" x14ac:dyDescent="0.25">
      <c r="A99" s="129">
        <v>33034443</v>
      </c>
      <c r="B99" s="129" t="s">
        <v>3</v>
      </c>
      <c r="C99" s="130" t="s">
        <v>368</v>
      </c>
      <c r="D99" s="135" t="s">
        <v>371</v>
      </c>
      <c r="E99" s="194" t="s">
        <v>1422</v>
      </c>
      <c r="F99" s="198" t="str">
        <f t="shared" si="2"/>
        <v/>
      </c>
      <c r="G99" s="199" t="str">
        <f t="shared" si="3"/>
        <v>FEV</v>
      </c>
    </row>
    <row r="100" spans="1:7" s="10" customFormat="1" ht="12.75" x14ac:dyDescent="0.25">
      <c r="A100" s="129">
        <v>33034494</v>
      </c>
      <c r="B100" s="129" t="s">
        <v>3</v>
      </c>
      <c r="C100" s="130" t="s">
        <v>368</v>
      </c>
      <c r="D100" s="135" t="s">
        <v>372</v>
      </c>
      <c r="E100" s="194" t="s">
        <v>1422</v>
      </c>
      <c r="F100" s="198" t="str">
        <f t="shared" si="2"/>
        <v/>
      </c>
      <c r="G100" s="199" t="str">
        <f t="shared" si="3"/>
        <v>FEV</v>
      </c>
    </row>
    <row r="101" spans="1:7" s="10" customFormat="1" ht="12.75" x14ac:dyDescent="0.25">
      <c r="A101" s="129">
        <v>33034320</v>
      </c>
      <c r="B101" s="129" t="s">
        <v>3</v>
      </c>
      <c r="C101" s="130" t="s">
        <v>368</v>
      </c>
      <c r="D101" s="135" t="s">
        <v>94</v>
      </c>
      <c r="E101" s="194" t="s">
        <v>1422</v>
      </c>
      <c r="F101" s="198" t="str">
        <f t="shared" si="2"/>
        <v/>
      </c>
      <c r="G101" s="199" t="str">
        <f t="shared" si="3"/>
        <v>FEV</v>
      </c>
    </row>
    <row r="102" spans="1:7" s="10" customFormat="1" ht="12.75" x14ac:dyDescent="0.25">
      <c r="A102" s="129">
        <v>33034869</v>
      </c>
      <c r="B102" s="129" t="s">
        <v>3</v>
      </c>
      <c r="C102" s="130" t="s">
        <v>368</v>
      </c>
      <c r="D102" s="135" t="s">
        <v>376</v>
      </c>
      <c r="E102" s="194" t="s">
        <v>1422</v>
      </c>
      <c r="F102" s="198" t="str">
        <f t="shared" si="2"/>
        <v/>
      </c>
      <c r="G102" s="199" t="str">
        <f t="shared" si="3"/>
        <v>FEV</v>
      </c>
    </row>
    <row r="103" spans="1:7" s="10" customFormat="1" ht="12.75" x14ac:dyDescent="0.25">
      <c r="A103" s="129">
        <v>33034540</v>
      </c>
      <c r="B103" s="129" t="s">
        <v>3</v>
      </c>
      <c r="C103" s="130" t="s">
        <v>368</v>
      </c>
      <c r="D103" s="135" t="s">
        <v>375</v>
      </c>
      <c r="E103" s="194" t="s">
        <v>1422</v>
      </c>
      <c r="F103" s="198" t="str">
        <f t="shared" si="2"/>
        <v/>
      </c>
      <c r="G103" s="199" t="str">
        <f t="shared" si="3"/>
        <v>FEV</v>
      </c>
    </row>
    <row r="104" spans="1:7" s="10" customFormat="1" ht="12.75" x14ac:dyDescent="0.25">
      <c r="A104" s="129">
        <v>33034508</v>
      </c>
      <c r="B104" s="129" t="s">
        <v>3</v>
      </c>
      <c r="C104" s="130" t="s">
        <v>368</v>
      </c>
      <c r="D104" s="135" t="s">
        <v>373</v>
      </c>
      <c r="E104" s="194" t="s">
        <v>1422</v>
      </c>
      <c r="F104" s="198" t="str">
        <f t="shared" si="2"/>
        <v/>
      </c>
      <c r="G104" s="199" t="str">
        <f t="shared" si="3"/>
        <v>FEV</v>
      </c>
    </row>
    <row r="105" spans="1:7" s="10" customFormat="1" ht="12.75" x14ac:dyDescent="0.25">
      <c r="A105" s="129">
        <v>33094420</v>
      </c>
      <c r="B105" s="129" t="s">
        <v>3</v>
      </c>
      <c r="C105" s="130" t="s">
        <v>368</v>
      </c>
      <c r="D105" s="135" t="s">
        <v>1042</v>
      </c>
      <c r="E105" s="194" t="s">
        <v>1422</v>
      </c>
      <c r="F105" s="198" t="str">
        <f t="shared" si="2"/>
        <v/>
      </c>
      <c r="G105" s="199" t="str">
        <f t="shared" si="3"/>
        <v>FEV</v>
      </c>
    </row>
    <row r="106" spans="1:7" s="10" customFormat="1" ht="12.75" x14ac:dyDescent="0.25">
      <c r="A106" s="131">
        <v>33034273</v>
      </c>
      <c r="B106" s="129" t="s">
        <v>3</v>
      </c>
      <c r="C106" s="131" t="s">
        <v>368</v>
      </c>
      <c r="D106" s="135" t="s">
        <v>369</v>
      </c>
      <c r="E106" s="194" t="s">
        <v>1422</v>
      </c>
      <c r="F106" s="198" t="str">
        <f t="shared" si="2"/>
        <v/>
      </c>
      <c r="G106" s="199" t="str">
        <f t="shared" si="3"/>
        <v>FEV</v>
      </c>
    </row>
    <row r="107" spans="1:7" s="10" customFormat="1" ht="12.75" x14ac:dyDescent="0.25">
      <c r="A107" s="129">
        <v>33098573</v>
      </c>
      <c r="B107" s="129" t="s">
        <v>3</v>
      </c>
      <c r="C107" s="130" t="s">
        <v>368</v>
      </c>
      <c r="D107" s="135" t="s">
        <v>1082</v>
      </c>
      <c r="E107" s="194" t="s">
        <v>1422</v>
      </c>
      <c r="F107" s="198" t="str">
        <f t="shared" si="2"/>
        <v/>
      </c>
      <c r="G107" s="199" t="str">
        <f t="shared" si="3"/>
        <v>FEV</v>
      </c>
    </row>
    <row r="108" spans="1:7" s="10" customFormat="1" ht="12.75" x14ac:dyDescent="0.25">
      <c r="A108" s="129">
        <v>33034516</v>
      </c>
      <c r="B108" s="129" t="s">
        <v>3</v>
      </c>
      <c r="C108" s="130" t="s">
        <v>368</v>
      </c>
      <c r="D108" s="135" t="s">
        <v>374</v>
      </c>
      <c r="E108" s="194" t="s">
        <v>1422</v>
      </c>
      <c r="F108" s="198" t="str">
        <f t="shared" si="2"/>
        <v/>
      </c>
      <c r="G108" s="199" t="str">
        <f t="shared" si="3"/>
        <v>FEV</v>
      </c>
    </row>
    <row r="109" spans="1:7" s="10" customFormat="1" ht="12.75" x14ac:dyDescent="0.25">
      <c r="A109" s="129">
        <v>33038040</v>
      </c>
      <c r="B109" s="129" t="s">
        <v>3</v>
      </c>
      <c r="C109" s="130" t="s">
        <v>406</v>
      </c>
      <c r="D109" s="135" t="s">
        <v>407</v>
      </c>
      <c r="E109" s="194" t="s">
        <v>1422</v>
      </c>
      <c r="F109" s="198" t="str">
        <f t="shared" si="2"/>
        <v/>
      </c>
      <c r="G109" s="199" t="str">
        <f t="shared" si="3"/>
        <v>FEV</v>
      </c>
    </row>
    <row r="110" spans="1:7" s="10" customFormat="1" ht="12.75" x14ac:dyDescent="0.25">
      <c r="A110" s="129">
        <v>33038180</v>
      </c>
      <c r="B110" s="129" t="s">
        <v>3</v>
      </c>
      <c r="C110" s="130" t="s">
        <v>406</v>
      </c>
      <c r="D110" s="135" t="s">
        <v>408</v>
      </c>
      <c r="E110" s="194" t="s">
        <v>1422</v>
      </c>
      <c r="F110" s="198" t="str">
        <f t="shared" si="2"/>
        <v/>
      </c>
      <c r="G110" s="199" t="str">
        <f t="shared" si="3"/>
        <v>FEV</v>
      </c>
    </row>
    <row r="111" spans="1:7" s="10" customFormat="1" ht="12.75" x14ac:dyDescent="0.25">
      <c r="A111" s="129">
        <v>33038260</v>
      </c>
      <c r="B111" s="129" t="s">
        <v>3</v>
      </c>
      <c r="C111" s="130" t="s">
        <v>409</v>
      </c>
      <c r="D111" s="135" t="s">
        <v>411</v>
      </c>
      <c r="E111" s="194" t="s">
        <v>1422</v>
      </c>
      <c r="F111" s="198" t="str">
        <f t="shared" si="2"/>
        <v/>
      </c>
      <c r="G111" s="199" t="str">
        <f t="shared" si="3"/>
        <v>FEV</v>
      </c>
    </row>
    <row r="112" spans="1:7" s="10" customFormat="1" ht="12.75" x14ac:dyDescent="0.25">
      <c r="A112" s="129">
        <v>33038228</v>
      </c>
      <c r="B112" s="129" t="s">
        <v>3</v>
      </c>
      <c r="C112" s="130" t="s">
        <v>409</v>
      </c>
      <c r="D112" s="135" t="s">
        <v>410</v>
      </c>
      <c r="E112" s="194" t="s">
        <v>1422</v>
      </c>
      <c r="F112" s="198" t="str">
        <f t="shared" si="2"/>
        <v/>
      </c>
      <c r="G112" s="199" t="str">
        <f t="shared" si="3"/>
        <v>FEV</v>
      </c>
    </row>
    <row r="113" spans="1:7" s="10" customFormat="1" ht="12.75" x14ac:dyDescent="0.25">
      <c r="A113" s="129">
        <v>33038791</v>
      </c>
      <c r="B113" s="129" t="s">
        <v>3</v>
      </c>
      <c r="C113" s="130" t="s">
        <v>412</v>
      </c>
      <c r="D113" s="135" t="s">
        <v>416</v>
      </c>
      <c r="E113" s="194" t="s">
        <v>1422</v>
      </c>
      <c r="F113" s="198" t="str">
        <f t="shared" si="2"/>
        <v/>
      </c>
      <c r="G113" s="199" t="str">
        <f t="shared" si="3"/>
        <v>FEV</v>
      </c>
    </row>
    <row r="114" spans="1:7" s="10" customFormat="1" ht="12.75" x14ac:dyDescent="0.25">
      <c r="A114" s="129">
        <v>33038724</v>
      </c>
      <c r="B114" s="129" t="s">
        <v>3</v>
      </c>
      <c r="C114" s="130" t="s">
        <v>412</v>
      </c>
      <c r="D114" s="135" t="s">
        <v>415</v>
      </c>
      <c r="E114" s="194" t="s">
        <v>1422</v>
      </c>
      <c r="F114" s="198" t="str">
        <f t="shared" si="2"/>
        <v/>
      </c>
      <c r="G114" s="199" t="str">
        <f t="shared" si="3"/>
        <v>FEV</v>
      </c>
    </row>
    <row r="115" spans="1:7" s="10" customFormat="1" ht="12.75" x14ac:dyDescent="0.25">
      <c r="A115" s="129">
        <v>33038473</v>
      </c>
      <c r="B115" s="129" t="s">
        <v>3</v>
      </c>
      <c r="C115" s="130" t="s">
        <v>412</v>
      </c>
      <c r="D115" s="135" t="s">
        <v>413</v>
      </c>
      <c r="E115" s="194" t="s">
        <v>1422</v>
      </c>
      <c r="F115" s="198" t="str">
        <f t="shared" si="2"/>
        <v/>
      </c>
      <c r="G115" s="199" t="str">
        <f t="shared" si="3"/>
        <v>FEV</v>
      </c>
    </row>
    <row r="116" spans="1:7" s="10" customFormat="1" ht="12.75" x14ac:dyDescent="0.25">
      <c r="A116" s="129">
        <v>33038589</v>
      </c>
      <c r="B116" s="129" t="s">
        <v>3</v>
      </c>
      <c r="C116" s="130" t="s">
        <v>412</v>
      </c>
      <c r="D116" s="135" t="s">
        <v>414</v>
      </c>
      <c r="E116" s="194" t="s">
        <v>1422</v>
      </c>
      <c r="F116" s="198" t="str">
        <f t="shared" si="2"/>
        <v/>
      </c>
      <c r="G116" s="199" t="str">
        <f t="shared" si="3"/>
        <v>FEV</v>
      </c>
    </row>
    <row r="117" spans="1:7" s="10" customFormat="1" ht="12.75" x14ac:dyDescent="0.25">
      <c r="A117" s="129">
        <v>33094098</v>
      </c>
      <c r="B117" s="129" t="s">
        <v>3</v>
      </c>
      <c r="C117" s="130" t="s">
        <v>412</v>
      </c>
      <c r="D117" s="135" t="s">
        <v>1038</v>
      </c>
      <c r="E117" s="194" t="s">
        <v>1422</v>
      </c>
      <c r="F117" s="198" t="str">
        <f t="shared" si="2"/>
        <v/>
      </c>
      <c r="G117" s="199" t="str">
        <f t="shared" si="3"/>
        <v>FEV</v>
      </c>
    </row>
    <row r="118" spans="1:7" s="10" customFormat="1" ht="12.75" x14ac:dyDescent="0.25">
      <c r="A118" s="129">
        <v>33038929</v>
      </c>
      <c r="B118" s="129" t="s">
        <v>3</v>
      </c>
      <c r="C118" s="130" t="s">
        <v>417</v>
      </c>
      <c r="D118" s="135" t="s">
        <v>420</v>
      </c>
      <c r="E118" s="194" t="s">
        <v>1422</v>
      </c>
      <c r="F118" s="198" t="str">
        <f t="shared" si="2"/>
        <v/>
      </c>
      <c r="G118" s="199" t="str">
        <f t="shared" si="3"/>
        <v>FEV</v>
      </c>
    </row>
    <row r="119" spans="1:7" s="10" customFormat="1" ht="12.75" x14ac:dyDescent="0.25">
      <c r="A119" s="129">
        <v>33038880</v>
      </c>
      <c r="B119" s="129" t="s">
        <v>3</v>
      </c>
      <c r="C119" s="130" t="s">
        <v>417</v>
      </c>
      <c r="D119" s="135" t="s">
        <v>419</v>
      </c>
      <c r="E119" s="194" t="s">
        <v>1422</v>
      </c>
      <c r="F119" s="198" t="str">
        <f t="shared" si="2"/>
        <v/>
      </c>
      <c r="G119" s="199" t="str">
        <f t="shared" si="3"/>
        <v>FEV</v>
      </c>
    </row>
    <row r="120" spans="1:7" s="10" customFormat="1" ht="12.75" x14ac:dyDescent="0.25">
      <c r="A120" s="129">
        <v>33038872</v>
      </c>
      <c r="B120" s="129" t="s">
        <v>3</v>
      </c>
      <c r="C120" s="130" t="s">
        <v>417</v>
      </c>
      <c r="D120" s="135" t="s">
        <v>418</v>
      </c>
      <c r="E120" s="194" t="s">
        <v>1422</v>
      </c>
      <c r="F120" s="198" t="str">
        <f t="shared" si="2"/>
        <v/>
      </c>
      <c r="G120" s="199" t="str">
        <f t="shared" si="3"/>
        <v>FEV</v>
      </c>
    </row>
    <row r="121" spans="1:7" s="10" customFormat="1" ht="12.75" x14ac:dyDescent="0.25">
      <c r="A121" s="129">
        <v>33017646</v>
      </c>
      <c r="B121" s="129" t="s">
        <v>3</v>
      </c>
      <c r="C121" s="130" t="s">
        <v>175</v>
      </c>
      <c r="D121" s="135" t="s">
        <v>180</v>
      </c>
      <c r="E121" s="194" t="s">
        <v>1422</v>
      </c>
      <c r="F121" s="198" t="str">
        <f t="shared" si="2"/>
        <v/>
      </c>
      <c r="G121" s="199" t="str">
        <f t="shared" si="3"/>
        <v>FEV</v>
      </c>
    </row>
    <row r="122" spans="1:7" s="10" customFormat="1" ht="12.75" x14ac:dyDescent="0.25">
      <c r="A122" s="129">
        <v>33017522</v>
      </c>
      <c r="B122" s="129" t="s">
        <v>3</v>
      </c>
      <c r="C122" s="130" t="s">
        <v>175</v>
      </c>
      <c r="D122" s="135" t="s">
        <v>179</v>
      </c>
      <c r="E122" s="194" t="s">
        <v>1422</v>
      </c>
      <c r="F122" s="198" t="str">
        <f t="shared" si="2"/>
        <v/>
      </c>
      <c r="G122" s="199" t="str">
        <f t="shared" si="3"/>
        <v>FEV</v>
      </c>
    </row>
    <row r="123" spans="1:7" s="10" customFormat="1" ht="12.75" x14ac:dyDescent="0.25">
      <c r="A123" s="129">
        <v>33017492</v>
      </c>
      <c r="B123" s="129" t="s">
        <v>3</v>
      </c>
      <c r="C123" s="130" t="s">
        <v>175</v>
      </c>
      <c r="D123" s="135" t="s">
        <v>178</v>
      </c>
      <c r="E123" s="194" t="s">
        <v>1422</v>
      </c>
      <c r="F123" s="198" t="str">
        <f t="shared" si="2"/>
        <v/>
      </c>
      <c r="G123" s="199" t="str">
        <f t="shared" si="3"/>
        <v>FEV</v>
      </c>
    </row>
    <row r="124" spans="1:7" s="10" customFormat="1" ht="12.75" x14ac:dyDescent="0.25">
      <c r="A124" s="129">
        <v>33017093</v>
      </c>
      <c r="B124" s="129" t="s">
        <v>3</v>
      </c>
      <c r="C124" s="130" t="s">
        <v>175</v>
      </c>
      <c r="D124" s="135" t="s">
        <v>176</v>
      </c>
      <c r="E124" s="194" t="s">
        <v>1422</v>
      </c>
      <c r="F124" s="198" t="str">
        <f t="shared" si="2"/>
        <v/>
      </c>
      <c r="G124" s="199" t="str">
        <f t="shared" si="3"/>
        <v>FEV</v>
      </c>
    </row>
    <row r="125" spans="1:7" s="10" customFormat="1" ht="12.75" x14ac:dyDescent="0.25">
      <c r="A125" s="129">
        <v>33017107</v>
      </c>
      <c r="B125" s="129" t="s">
        <v>3</v>
      </c>
      <c r="C125" s="130" t="s">
        <v>175</v>
      </c>
      <c r="D125" s="135" t="s">
        <v>177</v>
      </c>
      <c r="E125" s="194" t="s">
        <v>1422</v>
      </c>
      <c r="F125" s="198" t="str">
        <f t="shared" si="2"/>
        <v/>
      </c>
      <c r="G125" s="199" t="str">
        <f t="shared" si="3"/>
        <v>FEV</v>
      </c>
    </row>
    <row r="126" spans="1:7" s="10" customFormat="1" ht="12.75" x14ac:dyDescent="0.25">
      <c r="A126" s="129">
        <v>33039186</v>
      </c>
      <c r="B126" s="129" t="s">
        <v>3</v>
      </c>
      <c r="C126" s="130" t="s">
        <v>421</v>
      </c>
      <c r="D126" s="135" t="s">
        <v>422</v>
      </c>
      <c r="E126" s="194" t="s">
        <v>1422</v>
      </c>
      <c r="F126" s="198" t="str">
        <f t="shared" si="2"/>
        <v/>
      </c>
      <c r="G126" s="199" t="str">
        <f t="shared" si="3"/>
        <v>FEV</v>
      </c>
    </row>
    <row r="127" spans="1:7" s="10" customFormat="1" ht="12.75" x14ac:dyDescent="0.25">
      <c r="A127" s="129">
        <v>33039402</v>
      </c>
      <c r="B127" s="129" t="s">
        <v>3</v>
      </c>
      <c r="C127" s="130" t="s">
        <v>421</v>
      </c>
      <c r="D127" s="135" t="s">
        <v>423</v>
      </c>
      <c r="E127" s="194" t="s">
        <v>1422</v>
      </c>
      <c r="F127" s="198" t="str">
        <f t="shared" si="2"/>
        <v/>
      </c>
      <c r="G127" s="199" t="str">
        <f t="shared" si="3"/>
        <v>FEV</v>
      </c>
    </row>
    <row r="128" spans="1:7" s="10" customFormat="1" ht="12.75" x14ac:dyDescent="0.25">
      <c r="A128" s="129">
        <v>33103771</v>
      </c>
      <c r="B128" s="129" t="s">
        <v>3</v>
      </c>
      <c r="C128" s="130" t="s">
        <v>421</v>
      </c>
      <c r="D128" s="135" t="s">
        <v>1122</v>
      </c>
      <c r="E128" s="194" t="s">
        <v>1422</v>
      </c>
      <c r="F128" s="198" t="str">
        <f t="shared" si="2"/>
        <v/>
      </c>
      <c r="G128" s="199" t="str">
        <f t="shared" si="3"/>
        <v>FEV</v>
      </c>
    </row>
    <row r="129" spans="1:7" s="10" customFormat="1" ht="12.75" x14ac:dyDescent="0.25">
      <c r="A129" s="129">
        <v>33035334</v>
      </c>
      <c r="B129" s="129" t="s">
        <v>3</v>
      </c>
      <c r="C129" s="130" t="s">
        <v>377</v>
      </c>
      <c r="D129" s="135" t="s">
        <v>379</v>
      </c>
      <c r="E129" s="194" t="s">
        <v>1422</v>
      </c>
      <c r="F129" s="198" t="str">
        <f t="shared" si="2"/>
        <v/>
      </c>
      <c r="G129" s="199" t="str">
        <f t="shared" si="3"/>
        <v>FEV</v>
      </c>
    </row>
    <row r="130" spans="1:7" s="10" customFormat="1" ht="12.75" x14ac:dyDescent="0.25">
      <c r="A130" s="129">
        <v>33035059</v>
      </c>
      <c r="B130" s="129" t="s">
        <v>3</v>
      </c>
      <c r="C130" s="130" t="s">
        <v>377</v>
      </c>
      <c r="D130" s="135" t="s">
        <v>378</v>
      </c>
      <c r="E130" s="194" t="s">
        <v>1422</v>
      </c>
      <c r="F130" s="198" t="str">
        <f t="shared" si="2"/>
        <v/>
      </c>
      <c r="G130" s="199" t="str">
        <f t="shared" si="3"/>
        <v>FEV</v>
      </c>
    </row>
    <row r="131" spans="1:7" s="10" customFormat="1" ht="12.75" x14ac:dyDescent="0.25">
      <c r="A131" s="129">
        <v>33036071</v>
      </c>
      <c r="B131" s="129" t="s">
        <v>3</v>
      </c>
      <c r="C131" s="130" t="s">
        <v>380</v>
      </c>
      <c r="D131" s="135" t="s">
        <v>389</v>
      </c>
      <c r="E131" s="194" t="s">
        <v>1422</v>
      </c>
      <c r="F131" s="198" t="str">
        <f t="shared" si="2"/>
        <v/>
      </c>
      <c r="G131" s="199" t="str">
        <f t="shared" si="3"/>
        <v>FEV</v>
      </c>
    </row>
    <row r="132" spans="1:7" s="10" customFormat="1" ht="12.75" x14ac:dyDescent="0.25">
      <c r="A132" s="129">
        <v>33035628</v>
      </c>
      <c r="B132" s="129" t="s">
        <v>3</v>
      </c>
      <c r="C132" s="130" t="s">
        <v>380</v>
      </c>
      <c r="D132" s="135" t="s">
        <v>384</v>
      </c>
      <c r="E132" s="194" t="s">
        <v>1422</v>
      </c>
      <c r="F132" s="198" t="str">
        <f t="shared" ref="F132:F195" si="4">IF($E132="ENTREGUE","FEV","")</f>
        <v/>
      </c>
      <c r="G132" s="199" t="str">
        <f t="shared" si="3"/>
        <v>FEV</v>
      </c>
    </row>
    <row r="133" spans="1:7" s="10" customFormat="1" ht="12.75" x14ac:dyDescent="0.25">
      <c r="A133" s="129">
        <v>33036209</v>
      </c>
      <c r="B133" s="129" t="s">
        <v>3</v>
      </c>
      <c r="C133" s="130" t="s">
        <v>380</v>
      </c>
      <c r="D133" s="135" t="s">
        <v>390</v>
      </c>
      <c r="E133" s="194" t="s">
        <v>1422</v>
      </c>
      <c r="F133" s="198" t="str">
        <f t="shared" si="4"/>
        <v/>
      </c>
      <c r="G133" s="199" t="str">
        <f t="shared" ref="G133:G196" si="5">IF($E133="PENDENTE","FEV","")</f>
        <v>FEV</v>
      </c>
    </row>
    <row r="134" spans="1:7" s="10" customFormat="1" ht="12.75" x14ac:dyDescent="0.25">
      <c r="A134" s="129">
        <v>33036004</v>
      </c>
      <c r="B134" s="129" t="s">
        <v>3</v>
      </c>
      <c r="C134" s="130" t="s">
        <v>380</v>
      </c>
      <c r="D134" s="135" t="s">
        <v>388</v>
      </c>
      <c r="E134" s="194" t="s">
        <v>1422</v>
      </c>
      <c r="F134" s="198" t="str">
        <f t="shared" si="4"/>
        <v/>
      </c>
      <c r="G134" s="199" t="str">
        <f t="shared" si="5"/>
        <v>FEV</v>
      </c>
    </row>
    <row r="135" spans="1:7" s="10" customFormat="1" ht="12.75" x14ac:dyDescent="0.25">
      <c r="A135" s="129">
        <v>33035644</v>
      </c>
      <c r="B135" s="129" t="s">
        <v>3</v>
      </c>
      <c r="C135" s="130" t="s">
        <v>380</v>
      </c>
      <c r="D135" s="135" t="s">
        <v>385</v>
      </c>
      <c r="E135" s="194" t="s">
        <v>1422</v>
      </c>
      <c r="F135" s="198" t="str">
        <f t="shared" si="4"/>
        <v/>
      </c>
      <c r="G135" s="199" t="str">
        <f t="shared" si="5"/>
        <v>FEV</v>
      </c>
    </row>
    <row r="136" spans="1:7" s="10" customFormat="1" ht="12.75" x14ac:dyDescent="0.25">
      <c r="A136" s="129">
        <v>33036519</v>
      </c>
      <c r="B136" s="129" t="s">
        <v>3</v>
      </c>
      <c r="C136" s="130" t="s">
        <v>380</v>
      </c>
      <c r="D136" s="135" t="s">
        <v>391</v>
      </c>
      <c r="E136" s="194" t="s">
        <v>1422</v>
      </c>
      <c r="F136" s="198" t="str">
        <f t="shared" si="4"/>
        <v/>
      </c>
      <c r="G136" s="199" t="str">
        <f t="shared" si="5"/>
        <v>FEV</v>
      </c>
    </row>
    <row r="137" spans="1:7" s="10" customFormat="1" ht="12.75" x14ac:dyDescent="0.25">
      <c r="A137" s="129">
        <v>33035679</v>
      </c>
      <c r="B137" s="129" t="s">
        <v>3</v>
      </c>
      <c r="C137" s="130" t="s">
        <v>380</v>
      </c>
      <c r="D137" s="135" t="s">
        <v>386</v>
      </c>
      <c r="E137" s="194" t="s">
        <v>1422</v>
      </c>
      <c r="F137" s="198" t="str">
        <f t="shared" si="4"/>
        <v/>
      </c>
      <c r="G137" s="199" t="str">
        <f t="shared" si="5"/>
        <v>FEV</v>
      </c>
    </row>
    <row r="138" spans="1:7" s="10" customFormat="1" ht="12.75" x14ac:dyDescent="0.25">
      <c r="A138" s="129">
        <v>33035458</v>
      </c>
      <c r="B138" s="129" t="s">
        <v>3</v>
      </c>
      <c r="C138" s="130" t="s">
        <v>380</v>
      </c>
      <c r="D138" s="135" t="s">
        <v>382</v>
      </c>
      <c r="E138" s="194" t="s">
        <v>1422</v>
      </c>
      <c r="F138" s="198" t="str">
        <f t="shared" si="4"/>
        <v/>
      </c>
      <c r="G138" s="199" t="str">
        <f t="shared" si="5"/>
        <v>FEV</v>
      </c>
    </row>
    <row r="139" spans="1:7" s="10" customFormat="1" ht="12.75" x14ac:dyDescent="0.25">
      <c r="A139" s="129">
        <v>33035962</v>
      </c>
      <c r="B139" s="129" t="s">
        <v>3</v>
      </c>
      <c r="C139" s="130" t="s">
        <v>380</v>
      </c>
      <c r="D139" s="135" t="s">
        <v>387</v>
      </c>
      <c r="E139" s="194" t="s">
        <v>1422</v>
      </c>
      <c r="F139" s="198" t="str">
        <f t="shared" si="4"/>
        <v/>
      </c>
      <c r="G139" s="199" t="str">
        <f t="shared" si="5"/>
        <v>FEV</v>
      </c>
    </row>
    <row r="140" spans="1:7" s="10" customFormat="1" ht="12.75" x14ac:dyDescent="0.25">
      <c r="A140" s="129">
        <v>33035466</v>
      </c>
      <c r="B140" s="129" t="s">
        <v>3</v>
      </c>
      <c r="C140" s="130" t="s">
        <v>380</v>
      </c>
      <c r="D140" s="135" t="s">
        <v>383</v>
      </c>
      <c r="E140" s="194" t="s">
        <v>1422</v>
      </c>
      <c r="F140" s="198" t="str">
        <f t="shared" si="4"/>
        <v/>
      </c>
      <c r="G140" s="199" t="str">
        <f t="shared" si="5"/>
        <v>FEV</v>
      </c>
    </row>
    <row r="141" spans="1:7" s="10" customFormat="1" ht="12.75" x14ac:dyDescent="0.25">
      <c r="A141" s="129">
        <v>33035407</v>
      </c>
      <c r="B141" s="129" t="s">
        <v>3</v>
      </c>
      <c r="C141" s="130" t="s">
        <v>380</v>
      </c>
      <c r="D141" s="135" t="s">
        <v>381</v>
      </c>
      <c r="E141" s="194" t="s">
        <v>1422</v>
      </c>
      <c r="F141" s="198" t="str">
        <f t="shared" si="4"/>
        <v/>
      </c>
      <c r="G141" s="199" t="str">
        <f t="shared" si="5"/>
        <v>FEV</v>
      </c>
    </row>
    <row r="142" spans="1:7" s="10" customFormat="1" ht="12.75" x14ac:dyDescent="0.25">
      <c r="A142" s="129">
        <v>33039585</v>
      </c>
      <c r="B142" s="129" t="s">
        <v>3</v>
      </c>
      <c r="C142" s="130" t="s">
        <v>424</v>
      </c>
      <c r="D142" s="135" t="s">
        <v>426</v>
      </c>
      <c r="E142" s="194" t="s">
        <v>1422</v>
      </c>
      <c r="F142" s="198" t="str">
        <f t="shared" si="4"/>
        <v/>
      </c>
      <c r="G142" s="199" t="str">
        <f t="shared" si="5"/>
        <v>FEV</v>
      </c>
    </row>
    <row r="143" spans="1:7" s="10" customFormat="1" ht="12.75" x14ac:dyDescent="0.25">
      <c r="A143" s="129">
        <v>33039593</v>
      </c>
      <c r="B143" s="129" t="s">
        <v>3</v>
      </c>
      <c r="C143" s="130" t="s">
        <v>424</v>
      </c>
      <c r="D143" s="135" t="s">
        <v>427</v>
      </c>
      <c r="E143" s="194" t="s">
        <v>1422</v>
      </c>
      <c r="F143" s="198" t="str">
        <f t="shared" si="4"/>
        <v/>
      </c>
      <c r="G143" s="199" t="str">
        <f t="shared" si="5"/>
        <v>FEV</v>
      </c>
    </row>
    <row r="144" spans="1:7" s="10" customFormat="1" ht="12.75" x14ac:dyDescent="0.25">
      <c r="A144" s="129">
        <v>33039569</v>
      </c>
      <c r="B144" s="129" t="s">
        <v>3</v>
      </c>
      <c r="C144" s="130" t="s">
        <v>424</v>
      </c>
      <c r="D144" s="135" t="s">
        <v>425</v>
      </c>
      <c r="E144" s="194" t="s">
        <v>1422</v>
      </c>
      <c r="F144" s="198" t="str">
        <f t="shared" si="4"/>
        <v/>
      </c>
      <c r="G144" s="199" t="str">
        <f t="shared" si="5"/>
        <v>FEV</v>
      </c>
    </row>
    <row r="145" spans="1:7" s="10" customFormat="1" ht="12.75" x14ac:dyDescent="0.25">
      <c r="A145" s="129">
        <v>33093601</v>
      </c>
      <c r="B145" s="129" t="s">
        <v>3</v>
      </c>
      <c r="C145" s="130" t="s">
        <v>424</v>
      </c>
      <c r="D145" s="135" t="s">
        <v>1031</v>
      </c>
      <c r="E145" s="194" t="s">
        <v>1422</v>
      </c>
      <c r="F145" s="198" t="str">
        <f t="shared" si="4"/>
        <v/>
      </c>
      <c r="G145" s="199" t="str">
        <f t="shared" si="5"/>
        <v>FEV</v>
      </c>
    </row>
    <row r="146" spans="1:7" s="10" customFormat="1" ht="12.75" x14ac:dyDescent="0.25">
      <c r="A146" s="129">
        <v>33097224</v>
      </c>
      <c r="B146" s="129" t="s">
        <v>3</v>
      </c>
      <c r="C146" s="130" t="s">
        <v>424</v>
      </c>
      <c r="D146" s="135" t="s">
        <v>1067</v>
      </c>
      <c r="E146" s="194" t="s">
        <v>1422</v>
      </c>
      <c r="F146" s="198" t="str">
        <f t="shared" si="4"/>
        <v/>
      </c>
      <c r="G146" s="199" t="str">
        <f t="shared" si="5"/>
        <v>FEV</v>
      </c>
    </row>
    <row r="147" spans="1:7" s="10" customFormat="1" ht="12.75" x14ac:dyDescent="0.25">
      <c r="A147" s="129">
        <v>33131422</v>
      </c>
      <c r="B147" s="129" t="s">
        <v>1415</v>
      </c>
      <c r="C147" s="130" t="s">
        <v>489</v>
      </c>
      <c r="D147" s="135" t="s">
        <v>1204</v>
      </c>
      <c r="E147" s="194" t="s">
        <v>1431</v>
      </c>
      <c r="F147" s="198" t="str">
        <f t="shared" si="4"/>
        <v>FEV</v>
      </c>
      <c r="G147" s="199" t="str">
        <f t="shared" si="5"/>
        <v/>
      </c>
    </row>
    <row r="148" spans="1:7" s="10" customFormat="1" ht="12.75" x14ac:dyDescent="0.25">
      <c r="A148" s="133">
        <v>33170223</v>
      </c>
      <c r="B148" s="129" t="s">
        <v>1415</v>
      </c>
      <c r="C148" s="131" t="s">
        <v>85</v>
      </c>
      <c r="D148" s="136" t="s">
        <v>431</v>
      </c>
      <c r="E148" s="194" t="s">
        <v>1431</v>
      </c>
      <c r="F148" s="198" t="str">
        <f t="shared" si="4"/>
        <v>FEV</v>
      </c>
      <c r="G148" s="199" t="str">
        <f t="shared" si="5"/>
        <v/>
      </c>
    </row>
    <row r="149" spans="1:7" s="10" customFormat="1" ht="12.75" x14ac:dyDescent="0.25">
      <c r="A149" s="133">
        <v>33170231</v>
      </c>
      <c r="B149" s="129" t="s">
        <v>1415</v>
      </c>
      <c r="C149" s="131" t="s">
        <v>85</v>
      </c>
      <c r="D149" s="136" t="s">
        <v>1251</v>
      </c>
      <c r="E149" s="194" t="s">
        <v>1422</v>
      </c>
      <c r="F149" s="198" t="str">
        <f t="shared" si="4"/>
        <v/>
      </c>
      <c r="G149" s="199" t="str">
        <f t="shared" si="5"/>
        <v>FEV</v>
      </c>
    </row>
    <row r="150" spans="1:7" s="10" customFormat="1" ht="12.75" x14ac:dyDescent="0.25">
      <c r="A150" s="129">
        <v>33166366</v>
      </c>
      <c r="B150" s="129" t="s">
        <v>1415</v>
      </c>
      <c r="C150" s="130" t="s">
        <v>614</v>
      </c>
      <c r="D150" s="135" t="s">
        <v>1243</v>
      </c>
      <c r="E150" s="194" t="s">
        <v>1422</v>
      </c>
      <c r="F150" s="198" t="str">
        <f t="shared" si="4"/>
        <v/>
      </c>
      <c r="G150" s="199" t="str">
        <f t="shared" si="5"/>
        <v>FEV</v>
      </c>
    </row>
    <row r="151" spans="1:7" s="10" customFormat="1" ht="12.75" x14ac:dyDescent="0.25">
      <c r="A151" s="133">
        <v>33194670</v>
      </c>
      <c r="B151" s="131" t="s">
        <v>1415</v>
      </c>
      <c r="C151" s="131" t="s">
        <v>1416</v>
      </c>
      <c r="D151" s="136" t="s">
        <v>1417</v>
      </c>
      <c r="E151" s="194" t="s">
        <v>1431</v>
      </c>
      <c r="F151" s="198" t="str">
        <f t="shared" si="4"/>
        <v>FEV</v>
      </c>
      <c r="G151" s="199" t="str">
        <f t="shared" si="5"/>
        <v/>
      </c>
    </row>
    <row r="152" spans="1:7" s="10" customFormat="1" ht="12.75" x14ac:dyDescent="0.25">
      <c r="A152" s="129">
        <v>33136670</v>
      </c>
      <c r="B152" s="129" t="s">
        <v>1415</v>
      </c>
      <c r="C152" s="130" t="s">
        <v>222</v>
      </c>
      <c r="D152" s="135" t="s">
        <v>1220</v>
      </c>
      <c r="E152" s="194" t="s">
        <v>1431</v>
      </c>
      <c r="F152" s="198" t="str">
        <f t="shared" si="4"/>
        <v>FEV</v>
      </c>
      <c r="G152" s="199" t="str">
        <f t="shared" si="5"/>
        <v/>
      </c>
    </row>
    <row r="153" spans="1:7" s="10" customFormat="1" ht="12.75" x14ac:dyDescent="0.25">
      <c r="A153" s="129">
        <v>33066124</v>
      </c>
      <c r="B153" s="129" t="s">
        <v>1415</v>
      </c>
      <c r="C153" s="130" t="s">
        <v>775</v>
      </c>
      <c r="D153" s="135" t="s">
        <v>800</v>
      </c>
      <c r="E153" s="194" t="s">
        <v>1431</v>
      </c>
      <c r="F153" s="198" t="str">
        <f t="shared" si="4"/>
        <v>FEV</v>
      </c>
      <c r="G153" s="199" t="str">
        <f t="shared" si="5"/>
        <v/>
      </c>
    </row>
    <row r="154" spans="1:7" s="10" customFormat="1" ht="12.75" x14ac:dyDescent="0.25">
      <c r="A154" s="129">
        <v>33079633</v>
      </c>
      <c r="B154" s="129" t="s">
        <v>1415</v>
      </c>
      <c r="C154" s="130" t="s">
        <v>775</v>
      </c>
      <c r="D154" s="135" t="s">
        <v>889</v>
      </c>
      <c r="E154" s="194" t="s">
        <v>1431</v>
      </c>
      <c r="F154" s="198" t="str">
        <f t="shared" si="4"/>
        <v>FEV</v>
      </c>
      <c r="G154" s="199" t="str">
        <f t="shared" si="5"/>
        <v/>
      </c>
    </row>
    <row r="155" spans="1:7" s="10" customFormat="1" ht="12.75" x14ac:dyDescent="0.25">
      <c r="A155" s="129">
        <v>33111707</v>
      </c>
      <c r="B155" s="129" t="s">
        <v>1415</v>
      </c>
      <c r="C155" s="130" t="s">
        <v>775</v>
      </c>
      <c r="D155" s="135" t="s">
        <v>1169</v>
      </c>
      <c r="E155" s="194" t="s">
        <v>1422</v>
      </c>
      <c r="F155" s="198" t="str">
        <f t="shared" si="4"/>
        <v/>
      </c>
      <c r="G155" s="199" t="str">
        <f t="shared" si="5"/>
        <v>FEV</v>
      </c>
    </row>
    <row r="156" spans="1:7" s="10" customFormat="1" ht="12.75" x14ac:dyDescent="0.25">
      <c r="A156" s="133">
        <v>33340200</v>
      </c>
      <c r="B156" s="129" t="s">
        <v>1415</v>
      </c>
      <c r="C156" s="131" t="s">
        <v>775</v>
      </c>
      <c r="D156" s="136" t="s">
        <v>1270</v>
      </c>
      <c r="E156" s="194" t="s">
        <v>1422</v>
      </c>
      <c r="F156" s="198" t="str">
        <f t="shared" si="4"/>
        <v/>
      </c>
      <c r="G156" s="199" t="str">
        <f t="shared" si="5"/>
        <v>FEV</v>
      </c>
    </row>
    <row r="157" spans="1:7" s="10" customFormat="1" ht="12.75" x14ac:dyDescent="0.25">
      <c r="A157" s="129">
        <v>33153060</v>
      </c>
      <c r="B157" s="129" t="s">
        <v>1415</v>
      </c>
      <c r="C157" s="130" t="s">
        <v>775</v>
      </c>
      <c r="D157" s="135" t="s">
        <v>1239</v>
      </c>
      <c r="E157" s="194" t="s">
        <v>1431</v>
      </c>
      <c r="F157" s="198" t="str">
        <f t="shared" si="4"/>
        <v>FEV</v>
      </c>
      <c r="G157" s="199" t="str">
        <f t="shared" si="5"/>
        <v/>
      </c>
    </row>
    <row r="158" spans="1:7" s="10" customFormat="1" ht="12.75" x14ac:dyDescent="0.25">
      <c r="A158" s="129">
        <v>33079838</v>
      </c>
      <c r="B158" s="129" t="s">
        <v>1415</v>
      </c>
      <c r="C158" s="130" t="s">
        <v>775</v>
      </c>
      <c r="D158" s="135" t="s">
        <v>896</v>
      </c>
      <c r="E158" s="194" t="s">
        <v>1431</v>
      </c>
      <c r="F158" s="198" t="str">
        <f t="shared" si="4"/>
        <v>FEV</v>
      </c>
      <c r="G158" s="199" t="str">
        <f t="shared" si="5"/>
        <v/>
      </c>
    </row>
    <row r="159" spans="1:7" s="10" customFormat="1" ht="12.75" x14ac:dyDescent="0.25">
      <c r="A159" s="129">
        <v>33146160</v>
      </c>
      <c r="B159" s="129" t="s">
        <v>1415</v>
      </c>
      <c r="C159" s="130" t="s">
        <v>775</v>
      </c>
      <c r="D159" s="135" t="s">
        <v>1234</v>
      </c>
      <c r="E159" s="194" t="s">
        <v>1431</v>
      </c>
      <c r="F159" s="198" t="str">
        <f t="shared" si="4"/>
        <v>FEV</v>
      </c>
      <c r="G159" s="199" t="str">
        <f t="shared" si="5"/>
        <v/>
      </c>
    </row>
    <row r="160" spans="1:7" s="10" customFormat="1" ht="12.75" x14ac:dyDescent="0.25">
      <c r="A160" s="129">
        <v>33111626</v>
      </c>
      <c r="B160" s="129" t="s">
        <v>1415</v>
      </c>
      <c r="C160" s="130" t="s">
        <v>775</v>
      </c>
      <c r="D160" s="135" t="s">
        <v>1168</v>
      </c>
      <c r="E160" s="194" t="s">
        <v>1431</v>
      </c>
      <c r="F160" s="198" t="str">
        <f t="shared" si="4"/>
        <v>FEV</v>
      </c>
      <c r="G160" s="199" t="str">
        <f t="shared" si="5"/>
        <v/>
      </c>
    </row>
    <row r="161" spans="1:7" s="10" customFormat="1" ht="12.75" x14ac:dyDescent="0.25">
      <c r="A161" s="133">
        <v>33170215</v>
      </c>
      <c r="B161" s="129" t="s">
        <v>1415</v>
      </c>
      <c r="C161" s="131" t="s">
        <v>775</v>
      </c>
      <c r="D161" s="136" t="s">
        <v>1250</v>
      </c>
      <c r="E161" s="194" t="s">
        <v>1431</v>
      </c>
      <c r="F161" s="198" t="str">
        <f t="shared" si="4"/>
        <v>FEV</v>
      </c>
      <c r="G161" s="199" t="str">
        <f t="shared" si="5"/>
        <v/>
      </c>
    </row>
    <row r="162" spans="1:7" s="10" customFormat="1" ht="12.75" x14ac:dyDescent="0.25">
      <c r="A162" s="133">
        <v>33172358</v>
      </c>
      <c r="B162" s="129" t="s">
        <v>1415</v>
      </c>
      <c r="C162" s="131" t="s">
        <v>775</v>
      </c>
      <c r="D162" s="136" t="s">
        <v>1253</v>
      </c>
      <c r="E162" s="194" t="s">
        <v>1422</v>
      </c>
      <c r="F162" s="198" t="str">
        <f t="shared" si="4"/>
        <v/>
      </c>
      <c r="G162" s="199" t="str">
        <f t="shared" si="5"/>
        <v>FEV</v>
      </c>
    </row>
    <row r="163" spans="1:7" s="10" customFormat="1" ht="12.75" x14ac:dyDescent="0.25">
      <c r="A163" s="133">
        <v>33170193</v>
      </c>
      <c r="B163" s="129" t="s">
        <v>1415</v>
      </c>
      <c r="C163" s="131" t="s">
        <v>775</v>
      </c>
      <c r="D163" s="136" t="s">
        <v>1249</v>
      </c>
      <c r="E163" s="194" t="s">
        <v>1431</v>
      </c>
      <c r="F163" s="198" t="str">
        <f t="shared" si="4"/>
        <v>FEV</v>
      </c>
      <c r="G163" s="199" t="str">
        <f t="shared" si="5"/>
        <v/>
      </c>
    </row>
    <row r="164" spans="1:7" s="10" customFormat="1" ht="12.75" x14ac:dyDescent="0.25">
      <c r="A164" s="129">
        <v>33063044</v>
      </c>
      <c r="B164" s="129" t="s">
        <v>1415</v>
      </c>
      <c r="C164" s="130" t="s">
        <v>775</v>
      </c>
      <c r="D164" s="135" t="s">
        <v>784</v>
      </c>
      <c r="E164" s="194" t="s">
        <v>1422</v>
      </c>
      <c r="F164" s="198" t="str">
        <f t="shared" si="4"/>
        <v/>
      </c>
      <c r="G164" s="199" t="str">
        <f t="shared" si="5"/>
        <v>FEV</v>
      </c>
    </row>
    <row r="165" spans="1:7" s="10" customFormat="1" ht="12.75" x14ac:dyDescent="0.25">
      <c r="A165" s="133">
        <v>33337217</v>
      </c>
      <c r="B165" s="129" t="s">
        <v>1415</v>
      </c>
      <c r="C165" s="131" t="s">
        <v>775</v>
      </c>
      <c r="D165" s="136" t="s">
        <v>1269</v>
      </c>
      <c r="E165" s="194" t="s">
        <v>1431</v>
      </c>
      <c r="F165" s="198" t="str">
        <f t="shared" si="4"/>
        <v>FEV</v>
      </c>
      <c r="G165" s="199" t="str">
        <f t="shared" si="5"/>
        <v/>
      </c>
    </row>
    <row r="166" spans="1:7" s="10" customFormat="1" ht="12.75" x14ac:dyDescent="0.25">
      <c r="A166" s="129">
        <v>33124620</v>
      </c>
      <c r="B166" s="129" t="s">
        <v>1415</v>
      </c>
      <c r="C166" s="130" t="s">
        <v>775</v>
      </c>
      <c r="D166" s="135" t="s">
        <v>1177</v>
      </c>
      <c r="E166" s="194" t="s">
        <v>1422</v>
      </c>
      <c r="F166" s="198" t="str">
        <f t="shared" si="4"/>
        <v/>
      </c>
      <c r="G166" s="199" t="str">
        <f t="shared" si="5"/>
        <v>FEV</v>
      </c>
    </row>
    <row r="167" spans="1:7" s="10" customFormat="1" ht="12.75" x14ac:dyDescent="0.25">
      <c r="A167" s="133">
        <v>33228809</v>
      </c>
      <c r="B167" s="129" t="s">
        <v>1415</v>
      </c>
      <c r="C167" s="131" t="s">
        <v>775</v>
      </c>
      <c r="D167" s="136" t="s">
        <v>1267</v>
      </c>
      <c r="E167" s="194" t="s">
        <v>1422</v>
      </c>
      <c r="F167" s="198" t="str">
        <f t="shared" si="4"/>
        <v/>
      </c>
      <c r="G167" s="199" t="str">
        <f t="shared" si="5"/>
        <v>FEV</v>
      </c>
    </row>
    <row r="168" spans="1:7" s="10" customFormat="1" ht="12.75" x14ac:dyDescent="0.25">
      <c r="A168" s="129">
        <v>33136467</v>
      </c>
      <c r="B168" s="129" t="s">
        <v>1415</v>
      </c>
      <c r="C168" s="130" t="s">
        <v>775</v>
      </c>
      <c r="D168" s="135" t="s">
        <v>1213</v>
      </c>
      <c r="E168" s="194" t="s">
        <v>1422</v>
      </c>
      <c r="F168" s="198" t="str">
        <f t="shared" si="4"/>
        <v/>
      </c>
      <c r="G168" s="199" t="str">
        <f t="shared" si="5"/>
        <v>FEV</v>
      </c>
    </row>
    <row r="169" spans="1:7" s="10" customFormat="1" ht="12.75" x14ac:dyDescent="0.25">
      <c r="A169" s="129">
        <v>33136491</v>
      </c>
      <c r="B169" s="129" t="s">
        <v>1415</v>
      </c>
      <c r="C169" s="130" t="s">
        <v>775</v>
      </c>
      <c r="D169" s="135" t="s">
        <v>1216</v>
      </c>
      <c r="E169" s="194" t="s">
        <v>1431</v>
      </c>
      <c r="F169" s="198" t="str">
        <f t="shared" si="4"/>
        <v>FEV</v>
      </c>
      <c r="G169" s="199" t="str">
        <f t="shared" si="5"/>
        <v/>
      </c>
    </row>
    <row r="170" spans="1:7" s="10" customFormat="1" ht="12.75" x14ac:dyDescent="0.25">
      <c r="A170" s="129">
        <v>33136521</v>
      </c>
      <c r="B170" s="129" t="s">
        <v>1415</v>
      </c>
      <c r="C170" s="130" t="s">
        <v>775</v>
      </c>
      <c r="D170" s="135" t="s">
        <v>1219</v>
      </c>
      <c r="E170" s="194" t="s">
        <v>1422</v>
      </c>
      <c r="F170" s="198" t="str">
        <f t="shared" si="4"/>
        <v/>
      </c>
      <c r="G170" s="199" t="str">
        <f t="shared" si="5"/>
        <v>FEV</v>
      </c>
    </row>
    <row r="171" spans="1:7" s="10" customFormat="1" ht="12.75" x14ac:dyDescent="0.25">
      <c r="A171" s="129">
        <v>33079935</v>
      </c>
      <c r="B171" s="129" t="s">
        <v>1415</v>
      </c>
      <c r="C171" s="130" t="s">
        <v>775</v>
      </c>
      <c r="D171" s="135" t="s">
        <v>898</v>
      </c>
      <c r="E171" s="194" t="s">
        <v>1422</v>
      </c>
      <c r="F171" s="198" t="str">
        <f t="shared" si="4"/>
        <v/>
      </c>
      <c r="G171" s="199" t="str">
        <f t="shared" si="5"/>
        <v>FEV</v>
      </c>
    </row>
    <row r="172" spans="1:7" s="10" customFormat="1" ht="12.75" x14ac:dyDescent="0.25">
      <c r="A172" s="129">
        <v>33063060</v>
      </c>
      <c r="B172" s="129" t="s">
        <v>1415</v>
      </c>
      <c r="C172" s="130" t="s">
        <v>775</v>
      </c>
      <c r="D172" s="135" t="s">
        <v>786</v>
      </c>
      <c r="E172" s="194" t="s">
        <v>1431</v>
      </c>
      <c r="F172" s="198" t="str">
        <f t="shared" si="4"/>
        <v>FEV</v>
      </c>
      <c r="G172" s="199" t="str">
        <f t="shared" si="5"/>
        <v/>
      </c>
    </row>
    <row r="173" spans="1:7" s="10" customFormat="1" ht="12.75" x14ac:dyDescent="0.25">
      <c r="A173" s="133">
        <v>33170240</v>
      </c>
      <c r="B173" s="129" t="s">
        <v>1415</v>
      </c>
      <c r="C173" s="131" t="s">
        <v>347</v>
      </c>
      <c r="D173" s="136" t="s">
        <v>1252</v>
      </c>
      <c r="E173" s="194" t="s">
        <v>1422</v>
      </c>
      <c r="F173" s="198" t="str">
        <f t="shared" si="4"/>
        <v/>
      </c>
      <c r="G173" s="199" t="str">
        <f t="shared" si="5"/>
        <v>FEV</v>
      </c>
    </row>
    <row r="174" spans="1:7" s="10" customFormat="1" ht="12.75" x14ac:dyDescent="0.25">
      <c r="A174" s="129">
        <v>33052492</v>
      </c>
      <c r="B174" s="129" t="s">
        <v>5</v>
      </c>
      <c r="C174" s="130" t="s">
        <v>614</v>
      </c>
      <c r="D174" s="135" t="s">
        <v>295</v>
      </c>
      <c r="E174" s="194" t="s">
        <v>1422</v>
      </c>
      <c r="F174" s="198" t="str">
        <f t="shared" si="4"/>
        <v/>
      </c>
      <c r="G174" s="199" t="str">
        <f t="shared" si="5"/>
        <v>FEV</v>
      </c>
    </row>
    <row r="175" spans="1:7" s="10" customFormat="1" ht="12.75" x14ac:dyDescent="0.25">
      <c r="A175" s="129">
        <v>33052433</v>
      </c>
      <c r="B175" s="129" t="s">
        <v>5</v>
      </c>
      <c r="C175" s="130" t="s">
        <v>614</v>
      </c>
      <c r="D175" s="135" t="s">
        <v>615</v>
      </c>
      <c r="E175" s="194" t="s">
        <v>1422</v>
      </c>
      <c r="F175" s="198" t="str">
        <f t="shared" si="4"/>
        <v/>
      </c>
      <c r="G175" s="199" t="str">
        <f t="shared" si="5"/>
        <v>FEV</v>
      </c>
    </row>
    <row r="176" spans="1:7" s="10" customFormat="1" ht="12.75" x14ac:dyDescent="0.25">
      <c r="A176" s="129">
        <v>33052514</v>
      </c>
      <c r="B176" s="129" t="s">
        <v>5</v>
      </c>
      <c r="C176" s="130" t="s">
        <v>614</v>
      </c>
      <c r="D176" s="135" t="s">
        <v>464</v>
      </c>
      <c r="E176" s="194" t="s">
        <v>1431</v>
      </c>
      <c r="F176" s="198" t="str">
        <f t="shared" si="4"/>
        <v>FEV</v>
      </c>
      <c r="G176" s="199" t="str">
        <f t="shared" si="5"/>
        <v/>
      </c>
    </row>
    <row r="177" spans="1:7" s="10" customFormat="1" ht="12.75" x14ac:dyDescent="0.25">
      <c r="A177" s="129">
        <v>33052530</v>
      </c>
      <c r="B177" s="129" t="s">
        <v>5</v>
      </c>
      <c r="C177" s="130" t="s">
        <v>614</v>
      </c>
      <c r="D177" s="135" t="s">
        <v>617</v>
      </c>
      <c r="E177" s="194" t="s">
        <v>1422</v>
      </c>
      <c r="F177" s="198" t="str">
        <f t="shared" si="4"/>
        <v/>
      </c>
      <c r="G177" s="199" t="str">
        <f t="shared" si="5"/>
        <v>FEV</v>
      </c>
    </row>
    <row r="178" spans="1:7" s="10" customFormat="1" ht="12.75" x14ac:dyDescent="0.25">
      <c r="A178" s="129">
        <v>33052441</v>
      </c>
      <c r="B178" s="129" t="s">
        <v>5</v>
      </c>
      <c r="C178" s="130" t="s">
        <v>614</v>
      </c>
      <c r="D178" s="135" t="s">
        <v>616</v>
      </c>
      <c r="E178" s="194" t="s">
        <v>1422</v>
      </c>
      <c r="F178" s="198" t="str">
        <f t="shared" si="4"/>
        <v/>
      </c>
      <c r="G178" s="199" t="str">
        <f t="shared" si="5"/>
        <v>FEV</v>
      </c>
    </row>
    <row r="179" spans="1:7" s="10" customFormat="1" ht="12.75" x14ac:dyDescent="0.25">
      <c r="A179" s="129">
        <v>33101671</v>
      </c>
      <c r="B179" s="129" t="s">
        <v>5</v>
      </c>
      <c r="C179" s="130" t="s">
        <v>614</v>
      </c>
      <c r="D179" s="135" t="s">
        <v>1112</v>
      </c>
      <c r="E179" s="194" t="s">
        <v>1422</v>
      </c>
      <c r="F179" s="198" t="str">
        <f t="shared" si="4"/>
        <v/>
      </c>
      <c r="G179" s="199" t="str">
        <f t="shared" si="5"/>
        <v>FEV</v>
      </c>
    </row>
    <row r="180" spans="1:7" s="10" customFormat="1" ht="12.75" x14ac:dyDescent="0.25">
      <c r="A180" s="129">
        <v>33100080</v>
      </c>
      <c r="B180" s="129" t="s">
        <v>5</v>
      </c>
      <c r="C180" s="130" t="s">
        <v>614</v>
      </c>
      <c r="D180" s="135" t="s">
        <v>1103</v>
      </c>
      <c r="E180" s="194" t="s">
        <v>1422</v>
      </c>
      <c r="F180" s="198" t="str">
        <f t="shared" si="4"/>
        <v/>
      </c>
      <c r="G180" s="199" t="str">
        <f t="shared" si="5"/>
        <v>FEV</v>
      </c>
    </row>
    <row r="181" spans="1:7" s="10" customFormat="1" ht="12.75" x14ac:dyDescent="0.25">
      <c r="A181" s="129">
        <v>33100217</v>
      </c>
      <c r="B181" s="129" t="s">
        <v>5</v>
      </c>
      <c r="C181" s="130" t="s">
        <v>614</v>
      </c>
      <c r="D181" s="135" t="s">
        <v>1104</v>
      </c>
      <c r="E181" s="194" t="s">
        <v>1422</v>
      </c>
      <c r="F181" s="198" t="str">
        <f t="shared" si="4"/>
        <v/>
      </c>
      <c r="G181" s="199" t="str">
        <f t="shared" si="5"/>
        <v>FEV</v>
      </c>
    </row>
    <row r="182" spans="1:7" s="10" customFormat="1" ht="12.75" x14ac:dyDescent="0.25">
      <c r="A182" s="129">
        <v>33058709</v>
      </c>
      <c r="B182" s="129" t="s">
        <v>5</v>
      </c>
      <c r="C182" s="130" t="s">
        <v>495</v>
      </c>
      <c r="D182" s="135" t="s">
        <v>717</v>
      </c>
      <c r="E182" s="194" t="s">
        <v>1422</v>
      </c>
      <c r="F182" s="198" t="str">
        <f t="shared" si="4"/>
        <v/>
      </c>
      <c r="G182" s="199" t="str">
        <f t="shared" si="5"/>
        <v>FEV</v>
      </c>
    </row>
    <row r="183" spans="1:7" s="10" customFormat="1" ht="12.75" x14ac:dyDescent="0.25">
      <c r="A183" s="129">
        <v>33059152</v>
      </c>
      <c r="B183" s="129" t="s">
        <v>5</v>
      </c>
      <c r="C183" s="130" t="s">
        <v>495</v>
      </c>
      <c r="D183" s="135" t="s">
        <v>724</v>
      </c>
      <c r="E183" s="194" t="s">
        <v>1422</v>
      </c>
      <c r="F183" s="198" t="str">
        <f t="shared" si="4"/>
        <v/>
      </c>
      <c r="G183" s="199" t="str">
        <f t="shared" si="5"/>
        <v>FEV</v>
      </c>
    </row>
    <row r="184" spans="1:7" s="10" customFormat="1" ht="12.75" x14ac:dyDescent="0.25">
      <c r="A184" s="129">
        <v>33060797</v>
      </c>
      <c r="B184" s="129" t="s">
        <v>5</v>
      </c>
      <c r="C184" s="130" t="s">
        <v>495</v>
      </c>
      <c r="D184" s="135" t="s">
        <v>749</v>
      </c>
      <c r="E184" s="194" t="s">
        <v>1431</v>
      </c>
      <c r="F184" s="198" t="str">
        <f t="shared" si="4"/>
        <v>FEV</v>
      </c>
      <c r="G184" s="199" t="str">
        <f t="shared" si="5"/>
        <v/>
      </c>
    </row>
    <row r="185" spans="1:7" s="10" customFormat="1" ht="12.75" x14ac:dyDescent="0.25">
      <c r="A185" s="129">
        <v>33058580</v>
      </c>
      <c r="B185" s="129" t="s">
        <v>5</v>
      </c>
      <c r="C185" s="130" t="s">
        <v>495</v>
      </c>
      <c r="D185" s="135" t="s">
        <v>710</v>
      </c>
      <c r="E185" s="194" t="s">
        <v>1422</v>
      </c>
      <c r="F185" s="198" t="str">
        <f t="shared" si="4"/>
        <v/>
      </c>
      <c r="G185" s="199" t="str">
        <f t="shared" si="5"/>
        <v>FEV</v>
      </c>
    </row>
    <row r="186" spans="1:7" s="10" customFormat="1" ht="12.75" x14ac:dyDescent="0.25">
      <c r="A186" s="129">
        <v>33060800</v>
      </c>
      <c r="B186" s="129" t="s">
        <v>5</v>
      </c>
      <c r="C186" s="130" t="s">
        <v>495</v>
      </c>
      <c r="D186" s="135" t="s">
        <v>750</v>
      </c>
      <c r="E186" s="194" t="s">
        <v>1422</v>
      </c>
      <c r="F186" s="198" t="str">
        <f t="shared" si="4"/>
        <v/>
      </c>
      <c r="G186" s="199" t="str">
        <f t="shared" si="5"/>
        <v>FEV</v>
      </c>
    </row>
    <row r="187" spans="1:7" s="10" customFormat="1" ht="12.75" x14ac:dyDescent="0.25">
      <c r="A187" s="129">
        <v>33059209</v>
      </c>
      <c r="B187" s="129" t="s">
        <v>5</v>
      </c>
      <c r="C187" s="130" t="s">
        <v>495</v>
      </c>
      <c r="D187" s="135" t="s">
        <v>725</v>
      </c>
      <c r="E187" s="194" t="s">
        <v>1431</v>
      </c>
      <c r="F187" s="198" t="str">
        <f t="shared" si="4"/>
        <v>FEV</v>
      </c>
      <c r="G187" s="199" t="str">
        <f t="shared" si="5"/>
        <v/>
      </c>
    </row>
    <row r="188" spans="1:7" s="10" customFormat="1" ht="12.75" x14ac:dyDescent="0.25">
      <c r="A188" s="129">
        <v>33058601</v>
      </c>
      <c r="B188" s="129" t="s">
        <v>5</v>
      </c>
      <c r="C188" s="130" t="s">
        <v>495</v>
      </c>
      <c r="D188" s="135" t="s">
        <v>711</v>
      </c>
      <c r="E188" s="194" t="s">
        <v>1431</v>
      </c>
      <c r="F188" s="198" t="str">
        <f t="shared" si="4"/>
        <v>FEV</v>
      </c>
      <c r="G188" s="199" t="str">
        <f t="shared" si="5"/>
        <v/>
      </c>
    </row>
    <row r="189" spans="1:7" s="10" customFormat="1" ht="12.75" x14ac:dyDescent="0.25">
      <c r="A189" s="129">
        <v>33059225</v>
      </c>
      <c r="B189" s="129" t="s">
        <v>5</v>
      </c>
      <c r="C189" s="130" t="s">
        <v>495</v>
      </c>
      <c r="D189" s="135" t="s">
        <v>726</v>
      </c>
      <c r="E189" s="194" t="s">
        <v>1422</v>
      </c>
      <c r="F189" s="198" t="str">
        <f t="shared" si="4"/>
        <v/>
      </c>
      <c r="G189" s="199" t="str">
        <f t="shared" si="5"/>
        <v>FEV</v>
      </c>
    </row>
    <row r="190" spans="1:7" s="10" customFormat="1" ht="12.75" x14ac:dyDescent="0.25">
      <c r="A190" s="129">
        <v>33058946</v>
      </c>
      <c r="B190" s="129" t="s">
        <v>5</v>
      </c>
      <c r="C190" s="130" t="s">
        <v>495</v>
      </c>
      <c r="D190" s="135" t="s">
        <v>723</v>
      </c>
      <c r="E190" s="194" t="s">
        <v>1422</v>
      </c>
      <c r="F190" s="198" t="str">
        <f t="shared" si="4"/>
        <v/>
      </c>
      <c r="G190" s="199" t="str">
        <f t="shared" si="5"/>
        <v>FEV</v>
      </c>
    </row>
    <row r="191" spans="1:7" s="10" customFormat="1" ht="12.75" x14ac:dyDescent="0.25">
      <c r="A191" s="129">
        <v>33142270</v>
      </c>
      <c r="B191" s="129" t="s">
        <v>5</v>
      </c>
      <c r="C191" s="130" t="s">
        <v>495</v>
      </c>
      <c r="D191" s="135" t="s">
        <v>1229</v>
      </c>
      <c r="E191" s="194" t="s">
        <v>1422</v>
      </c>
      <c r="F191" s="198" t="str">
        <f t="shared" si="4"/>
        <v/>
      </c>
      <c r="G191" s="199" t="str">
        <f t="shared" si="5"/>
        <v>FEV</v>
      </c>
    </row>
    <row r="192" spans="1:7" s="10" customFormat="1" ht="12.75" x14ac:dyDescent="0.25">
      <c r="A192" s="129">
        <v>33058610</v>
      </c>
      <c r="B192" s="129" t="s">
        <v>5</v>
      </c>
      <c r="C192" s="130" t="s">
        <v>495</v>
      </c>
      <c r="D192" s="135" t="s">
        <v>712</v>
      </c>
      <c r="E192" s="194" t="s">
        <v>1422</v>
      </c>
      <c r="F192" s="198" t="str">
        <f t="shared" si="4"/>
        <v/>
      </c>
      <c r="G192" s="199" t="str">
        <f t="shared" si="5"/>
        <v>FEV</v>
      </c>
    </row>
    <row r="193" spans="1:7" s="10" customFormat="1" ht="12.75" x14ac:dyDescent="0.25">
      <c r="A193" s="129">
        <v>33060819</v>
      </c>
      <c r="B193" s="129" t="s">
        <v>5</v>
      </c>
      <c r="C193" s="130" t="s">
        <v>495</v>
      </c>
      <c r="D193" s="135" t="s">
        <v>751</v>
      </c>
      <c r="E193" s="194" t="s">
        <v>1431</v>
      </c>
      <c r="F193" s="198" t="str">
        <f t="shared" si="4"/>
        <v>FEV</v>
      </c>
      <c r="G193" s="199" t="str">
        <f t="shared" si="5"/>
        <v/>
      </c>
    </row>
    <row r="194" spans="1:7" s="10" customFormat="1" ht="12.75" x14ac:dyDescent="0.25">
      <c r="A194" s="129">
        <v>33059241</v>
      </c>
      <c r="B194" s="129" t="s">
        <v>5</v>
      </c>
      <c r="C194" s="130" t="s">
        <v>495</v>
      </c>
      <c r="D194" s="135" t="s">
        <v>727</v>
      </c>
      <c r="E194" s="194" t="s">
        <v>1422</v>
      </c>
      <c r="F194" s="198" t="str">
        <f t="shared" si="4"/>
        <v/>
      </c>
      <c r="G194" s="199" t="str">
        <f t="shared" si="5"/>
        <v>FEV</v>
      </c>
    </row>
    <row r="195" spans="1:7" s="10" customFormat="1" ht="12.75" x14ac:dyDescent="0.25">
      <c r="A195" s="129">
        <v>33058636</v>
      </c>
      <c r="B195" s="129" t="s">
        <v>5</v>
      </c>
      <c r="C195" s="130" t="s">
        <v>495</v>
      </c>
      <c r="D195" s="135" t="s">
        <v>713</v>
      </c>
      <c r="E195" s="194" t="s">
        <v>1422</v>
      </c>
      <c r="F195" s="198" t="str">
        <f t="shared" si="4"/>
        <v/>
      </c>
      <c r="G195" s="199" t="str">
        <f t="shared" si="5"/>
        <v>FEV</v>
      </c>
    </row>
    <row r="196" spans="1:7" s="10" customFormat="1" ht="12.75" x14ac:dyDescent="0.25">
      <c r="A196" s="129">
        <v>33060827</v>
      </c>
      <c r="B196" s="129" t="s">
        <v>5</v>
      </c>
      <c r="C196" s="130" t="s">
        <v>495</v>
      </c>
      <c r="D196" s="135" t="s">
        <v>752</v>
      </c>
      <c r="E196" s="194" t="s">
        <v>1422</v>
      </c>
      <c r="F196" s="198" t="str">
        <f t="shared" ref="F196:F259" si="6">IF($E196="ENTREGUE","FEV","")</f>
        <v/>
      </c>
      <c r="G196" s="199" t="str">
        <f t="shared" si="5"/>
        <v>FEV</v>
      </c>
    </row>
    <row r="197" spans="1:7" s="10" customFormat="1" ht="12.75" x14ac:dyDescent="0.25">
      <c r="A197" s="129">
        <v>33058652</v>
      </c>
      <c r="B197" s="129" t="s">
        <v>5</v>
      </c>
      <c r="C197" s="130" t="s">
        <v>495</v>
      </c>
      <c r="D197" s="135" t="s">
        <v>714</v>
      </c>
      <c r="E197" s="194" t="s">
        <v>1422</v>
      </c>
      <c r="F197" s="198" t="str">
        <f t="shared" si="6"/>
        <v/>
      </c>
      <c r="G197" s="199" t="str">
        <f t="shared" ref="G197:G260" si="7">IF($E197="PENDENTE","FEV","")</f>
        <v>FEV</v>
      </c>
    </row>
    <row r="198" spans="1:7" s="10" customFormat="1" ht="12.75" x14ac:dyDescent="0.25">
      <c r="A198" s="129">
        <v>33058679</v>
      </c>
      <c r="B198" s="129" t="s">
        <v>5</v>
      </c>
      <c r="C198" s="130" t="s">
        <v>495</v>
      </c>
      <c r="D198" s="135" t="s">
        <v>715</v>
      </c>
      <c r="E198" s="194" t="s">
        <v>1422</v>
      </c>
      <c r="F198" s="198" t="str">
        <f t="shared" si="6"/>
        <v/>
      </c>
      <c r="G198" s="199" t="str">
        <f t="shared" si="7"/>
        <v>FEV</v>
      </c>
    </row>
    <row r="199" spans="1:7" s="10" customFormat="1" ht="12.75" x14ac:dyDescent="0.25">
      <c r="A199" s="129">
        <v>33060835</v>
      </c>
      <c r="B199" s="129" t="s">
        <v>5</v>
      </c>
      <c r="C199" s="130" t="s">
        <v>495</v>
      </c>
      <c r="D199" s="135" t="s">
        <v>753</v>
      </c>
      <c r="E199" s="194" t="s">
        <v>1422</v>
      </c>
      <c r="F199" s="198" t="str">
        <f t="shared" si="6"/>
        <v/>
      </c>
      <c r="G199" s="199" t="str">
        <f t="shared" si="7"/>
        <v>FEV</v>
      </c>
    </row>
    <row r="200" spans="1:7" s="10" customFormat="1" ht="12.75" x14ac:dyDescent="0.25">
      <c r="A200" s="129">
        <v>33058687</v>
      </c>
      <c r="B200" s="129" t="s">
        <v>5</v>
      </c>
      <c r="C200" s="130" t="s">
        <v>495</v>
      </c>
      <c r="D200" s="135" t="s">
        <v>674</v>
      </c>
      <c r="E200" s="194" t="s">
        <v>1422</v>
      </c>
      <c r="F200" s="198" t="str">
        <f t="shared" si="6"/>
        <v/>
      </c>
      <c r="G200" s="199" t="str">
        <f t="shared" si="7"/>
        <v>FEV</v>
      </c>
    </row>
    <row r="201" spans="1:7" s="10" customFormat="1" ht="12.75" x14ac:dyDescent="0.25">
      <c r="A201" s="129">
        <v>33059284</v>
      </c>
      <c r="B201" s="129" t="s">
        <v>5</v>
      </c>
      <c r="C201" s="130" t="s">
        <v>495</v>
      </c>
      <c r="D201" s="135" t="s">
        <v>728</v>
      </c>
      <c r="E201" s="194" t="s">
        <v>1422</v>
      </c>
      <c r="F201" s="198" t="str">
        <f t="shared" si="6"/>
        <v/>
      </c>
      <c r="G201" s="199" t="str">
        <f t="shared" si="7"/>
        <v>FEV</v>
      </c>
    </row>
    <row r="202" spans="1:7" s="10" customFormat="1" ht="12.75" x14ac:dyDescent="0.25">
      <c r="A202" s="129">
        <v>33060738</v>
      </c>
      <c r="B202" s="129" t="s">
        <v>5</v>
      </c>
      <c r="C202" s="130" t="s">
        <v>495</v>
      </c>
      <c r="D202" s="135" t="s">
        <v>747</v>
      </c>
      <c r="E202" s="194" t="s">
        <v>1422</v>
      </c>
      <c r="F202" s="198" t="str">
        <f t="shared" si="6"/>
        <v/>
      </c>
      <c r="G202" s="199" t="str">
        <f t="shared" si="7"/>
        <v>FEV</v>
      </c>
    </row>
    <row r="203" spans="1:7" s="10" customFormat="1" ht="12.75" x14ac:dyDescent="0.25">
      <c r="A203" s="129">
        <v>33060843</v>
      </c>
      <c r="B203" s="129" t="s">
        <v>5</v>
      </c>
      <c r="C203" s="130" t="s">
        <v>495</v>
      </c>
      <c r="D203" s="135" t="s">
        <v>754</v>
      </c>
      <c r="E203" s="194" t="s">
        <v>1422</v>
      </c>
      <c r="F203" s="198" t="str">
        <f t="shared" si="6"/>
        <v/>
      </c>
      <c r="G203" s="199" t="str">
        <f t="shared" si="7"/>
        <v>FEV</v>
      </c>
    </row>
    <row r="204" spans="1:7" s="10" customFormat="1" ht="12.75" x14ac:dyDescent="0.25">
      <c r="A204" s="129">
        <v>33059322</v>
      </c>
      <c r="B204" s="129" t="s">
        <v>5</v>
      </c>
      <c r="C204" s="130" t="s">
        <v>495</v>
      </c>
      <c r="D204" s="135" t="s">
        <v>730</v>
      </c>
      <c r="E204" s="194" t="s">
        <v>1422</v>
      </c>
      <c r="F204" s="198" t="str">
        <f t="shared" si="6"/>
        <v/>
      </c>
      <c r="G204" s="199" t="str">
        <f t="shared" si="7"/>
        <v>FEV</v>
      </c>
    </row>
    <row r="205" spans="1:7" s="10" customFormat="1" ht="12.75" x14ac:dyDescent="0.25">
      <c r="A205" s="129">
        <v>33058695</v>
      </c>
      <c r="B205" s="129" t="s">
        <v>5</v>
      </c>
      <c r="C205" s="130" t="s">
        <v>495</v>
      </c>
      <c r="D205" s="135" t="s">
        <v>716</v>
      </c>
      <c r="E205" s="194" t="s">
        <v>1422</v>
      </c>
      <c r="F205" s="198" t="str">
        <f t="shared" si="6"/>
        <v/>
      </c>
      <c r="G205" s="199" t="str">
        <f t="shared" si="7"/>
        <v>FEV</v>
      </c>
    </row>
    <row r="206" spans="1:7" s="10" customFormat="1" ht="12.75" x14ac:dyDescent="0.25">
      <c r="A206" s="129">
        <v>33059373</v>
      </c>
      <c r="B206" s="129" t="s">
        <v>5</v>
      </c>
      <c r="C206" s="130" t="s">
        <v>495</v>
      </c>
      <c r="D206" s="135" t="s">
        <v>733</v>
      </c>
      <c r="E206" s="194" t="s">
        <v>1422</v>
      </c>
      <c r="F206" s="198" t="str">
        <f t="shared" si="6"/>
        <v/>
      </c>
      <c r="G206" s="199" t="str">
        <f t="shared" si="7"/>
        <v>FEV</v>
      </c>
    </row>
    <row r="207" spans="1:7" s="10" customFormat="1" ht="12.75" x14ac:dyDescent="0.25">
      <c r="A207" s="129">
        <v>33059381</v>
      </c>
      <c r="B207" s="129" t="s">
        <v>5</v>
      </c>
      <c r="C207" s="130" t="s">
        <v>495</v>
      </c>
      <c r="D207" s="135" t="s">
        <v>734</v>
      </c>
      <c r="E207" s="194" t="s">
        <v>1422</v>
      </c>
      <c r="F207" s="198" t="str">
        <f t="shared" si="6"/>
        <v/>
      </c>
      <c r="G207" s="199" t="str">
        <f t="shared" si="7"/>
        <v>FEV</v>
      </c>
    </row>
    <row r="208" spans="1:7" s="10" customFormat="1" ht="12.75" x14ac:dyDescent="0.25">
      <c r="A208" s="129">
        <v>33058733</v>
      </c>
      <c r="B208" s="129" t="s">
        <v>5</v>
      </c>
      <c r="C208" s="130" t="s">
        <v>495</v>
      </c>
      <c r="D208" s="135" t="s">
        <v>718</v>
      </c>
      <c r="E208" s="194" t="s">
        <v>1422</v>
      </c>
      <c r="F208" s="198" t="str">
        <f t="shared" si="6"/>
        <v/>
      </c>
      <c r="G208" s="199" t="str">
        <f t="shared" si="7"/>
        <v>FEV</v>
      </c>
    </row>
    <row r="209" spans="1:7" s="10" customFormat="1" ht="12.75" x14ac:dyDescent="0.25">
      <c r="A209" s="129">
        <v>33117764</v>
      </c>
      <c r="B209" s="129" t="s">
        <v>5</v>
      </c>
      <c r="C209" s="130" t="s">
        <v>495</v>
      </c>
      <c r="D209" s="135" t="s">
        <v>1174</v>
      </c>
      <c r="E209" s="194" t="s">
        <v>1422</v>
      </c>
      <c r="F209" s="198" t="str">
        <f t="shared" si="6"/>
        <v/>
      </c>
      <c r="G209" s="199" t="str">
        <f t="shared" si="7"/>
        <v>FEV</v>
      </c>
    </row>
    <row r="210" spans="1:7" s="10" customFormat="1" ht="12.75" x14ac:dyDescent="0.25">
      <c r="A210" s="129">
        <v>33058741</v>
      </c>
      <c r="B210" s="129" t="s">
        <v>5</v>
      </c>
      <c r="C210" s="130" t="s">
        <v>495</v>
      </c>
      <c r="D210" s="135" t="s">
        <v>719</v>
      </c>
      <c r="E210" s="194" t="s">
        <v>1431</v>
      </c>
      <c r="F210" s="198" t="str">
        <f t="shared" si="6"/>
        <v>FEV</v>
      </c>
      <c r="G210" s="199" t="str">
        <f t="shared" si="7"/>
        <v/>
      </c>
    </row>
    <row r="211" spans="1:7" s="10" customFormat="1" ht="12.75" x14ac:dyDescent="0.25">
      <c r="A211" s="129">
        <v>33060878</v>
      </c>
      <c r="B211" s="129" t="s">
        <v>5</v>
      </c>
      <c r="C211" s="130" t="s">
        <v>495</v>
      </c>
      <c r="D211" s="135" t="s">
        <v>756</v>
      </c>
      <c r="E211" s="194" t="s">
        <v>1422</v>
      </c>
      <c r="F211" s="198" t="str">
        <f t="shared" si="6"/>
        <v/>
      </c>
      <c r="G211" s="199" t="str">
        <f t="shared" si="7"/>
        <v>FEV</v>
      </c>
    </row>
    <row r="212" spans="1:7" s="10" customFormat="1" ht="12.75" x14ac:dyDescent="0.25">
      <c r="A212" s="129">
        <v>33059403</v>
      </c>
      <c r="B212" s="129" t="s">
        <v>5</v>
      </c>
      <c r="C212" s="130" t="s">
        <v>495</v>
      </c>
      <c r="D212" s="135" t="s">
        <v>735</v>
      </c>
      <c r="E212" s="194" t="s">
        <v>1422</v>
      </c>
      <c r="F212" s="198" t="str">
        <f t="shared" si="6"/>
        <v/>
      </c>
      <c r="G212" s="199" t="str">
        <f t="shared" si="7"/>
        <v>FEV</v>
      </c>
    </row>
    <row r="213" spans="1:7" s="10" customFormat="1" ht="12.75" x14ac:dyDescent="0.25">
      <c r="A213" s="129">
        <v>33060746</v>
      </c>
      <c r="B213" s="129" t="s">
        <v>5</v>
      </c>
      <c r="C213" s="130" t="s">
        <v>495</v>
      </c>
      <c r="D213" s="135" t="s">
        <v>748</v>
      </c>
      <c r="E213" s="194" t="s">
        <v>1431</v>
      </c>
      <c r="F213" s="198" t="str">
        <f t="shared" si="6"/>
        <v>FEV</v>
      </c>
      <c r="G213" s="199" t="str">
        <f t="shared" si="7"/>
        <v/>
      </c>
    </row>
    <row r="214" spans="1:7" s="10" customFormat="1" ht="12.75" x14ac:dyDescent="0.25">
      <c r="A214" s="129">
        <v>33059454</v>
      </c>
      <c r="B214" s="129" t="s">
        <v>5</v>
      </c>
      <c r="C214" s="130" t="s">
        <v>495</v>
      </c>
      <c r="D214" s="135" t="s">
        <v>738</v>
      </c>
      <c r="E214" s="194" t="s">
        <v>1431</v>
      </c>
      <c r="F214" s="198" t="str">
        <f t="shared" si="6"/>
        <v>FEV</v>
      </c>
      <c r="G214" s="199" t="str">
        <f t="shared" si="7"/>
        <v/>
      </c>
    </row>
    <row r="215" spans="1:7" s="10" customFormat="1" ht="12.75" x14ac:dyDescent="0.25">
      <c r="A215" s="129">
        <v>33061769</v>
      </c>
      <c r="B215" s="129" t="s">
        <v>5</v>
      </c>
      <c r="C215" s="130" t="s">
        <v>495</v>
      </c>
      <c r="D215" s="135" t="s">
        <v>142</v>
      </c>
      <c r="E215" s="194" t="s">
        <v>1422</v>
      </c>
      <c r="F215" s="198" t="str">
        <f t="shared" si="6"/>
        <v/>
      </c>
      <c r="G215" s="199" t="str">
        <f t="shared" si="7"/>
        <v>FEV</v>
      </c>
    </row>
    <row r="216" spans="1:7" s="10" customFormat="1" ht="12.75" x14ac:dyDescent="0.25">
      <c r="A216" s="129">
        <v>33059446</v>
      </c>
      <c r="B216" s="129" t="s">
        <v>5</v>
      </c>
      <c r="C216" s="130" t="s">
        <v>495</v>
      </c>
      <c r="D216" s="135" t="s">
        <v>737</v>
      </c>
      <c r="E216" s="194" t="s">
        <v>1422</v>
      </c>
      <c r="F216" s="198" t="str">
        <f t="shared" si="6"/>
        <v/>
      </c>
      <c r="G216" s="199" t="str">
        <f t="shared" si="7"/>
        <v>FEV</v>
      </c>
    </row>
    <row r="217" spans="1:7" s="10" customFormat="1" ht="12.75" x14ac:dyDescent="0.25">
      <c r="A217" s="129">
        <v>33058750</v>
      </c>
      <c r="B217" s="129" t="s">
        <v>5</v>
      </c>
      <c r="C217" s="130" t="s">
        <v>495</v>
      </c>
      <c r="D217" s="135" t="s">
        <v>720</v>
      </c>
      <c r="E217" s="194" t="s">
        <v>1431</v>
      </c>
      <c r="F217" s="198" t="str">
        <f t="shared" si="6"/>
        <v>FEV</v>
      </c>
      <c r="G217" s="199" t="str">
        <f t="shared" si="7"/>
        <v/>
      </c>
    </row>
    <row r="218" spans="1:7" s="10" customFormat="1" ht="12.75" x14ac:dyDescent="0.25">
      <c r="A218" s="129">
        <v>33058768</v>
      </c>
      <c r="B218" s="129" t="s">
        <v>5</v>
      </c>
      <c r="C218" s="130" t="s">
        <v>495</v>
      </c>
      <c r="D218" s="135" t="s">
        <v>721</v>
      </c>
      <c r="E218" s="194" t="s">
        <v>1422</v>
      </c>
      <c r="F218" s="198" t="str">
        <f t="shared" si="6"/>
        <v/>
      </c>
      <c r="G218" s="199" t="str">
        <f t="shared" si="7"/>
        <v>FEV</v>
      </c>
    </row>
    <row r="219" spans="1:7" s="10" customFormat="1" ht="12.75" x14ac:dyDescent="0.25">
      <c r="A219" s="129">
        <v>33059462</v>
      </c>
      <c r="B219" s="129" t="s">
        <v>5</v>
      </c>
      <c r="C219" s="130" t="s">
        <v>495</v>
      </c>
      <c r="D219" s="135" t="s">
        <v>739</v>
      </c>
      <c r="E219" s="194" t="s">
        <v>1431</v>
      </c>
      <c r="F219" s="198" t="str">
        <f t="shared" si="6"/>
        <v>FEV</v>
      </c>
      <c r="G219" s="199" t="str">
        <f t="shared" si="7"/>
        <v/>
      </c>
    </row>
    <row r="220" spans="1:7" s="10" customFormat="1" ht="12.75" x14ac:dyDescent="0.25">
      <c r="A220" s="129">
        <v>33058776</v>
      </c>
      <c r="B220" s="129" t="s">
        <v>5</v>
      </c>
      <c r="C220" s="130" t="s">
        <v>495</v>
      </c>
      <c r="D220" s="135" t="s">
        <v>722</v>
      </c>
      <c r="E220" s="194" t="s">
        <v>1422</v>
      </c>
      <c r="F220" s="198" t="str">
        <f t="shared" si="6"/>
        <v/>
      </c>
      <c r="G220" s="199" t="str">
        <f t="shared" si="7"/>
        <v>FEV</v>
      </c>
    </row>
    <row r="221" spans="1:7" s="10" customFormat="1" ht="12.75" x14ac:dyDescent="0.25">
      <c r="A221" s="129">
        <v>33059470</v>
      </c>
      <c r="B221" s="129" t="s">
        <v>5</v>
      </c>
      <c r="C221" s="130" t="s">
        <v>495</v>
      </c>
      <c r="D221" s="135" t="s">
        <v>740</v>
      </c>
      <c r="E221" s="194" t="s">
        <v>1422</v>
      </c>
      <c r="F221" s="198" t="str">
        <f t="shared" si="6"/>
        <v/>
      </c>
      <c r="G221" s="199" t="str">
        <f t="shared" si="7"/>
        <v>FEV</v>
      </c>
    </row>
    <row r="222" spans="1:7" s="10" customFormat="1" ht="12.75" x14ac:dyDescent="0.25">
      <c r="A222" s="129">
        <v>33060720</v>
      </c>
      <c r="B222" s="129" t="s">
        <v>5</v>
      </c>
      <c r="C222" s="130" t="s">
        <v>495</v>
      </c>
      <c r="D222" s="135" t="s">
        <v>746</v>
      </c>
      <c r="E222" s="194" t="s">
        <v>1422</v>
      </c>
      <c r="F222" s="198" t="str">
        <f t="shared" si="6"/>
        <v/>
      </c>
      <c r="G222" s="199" t="str">
        <f t="shared" si="7"/>
        <v>FEV</v>
      </c>
    </row>
    <row r="223" spans="1:7" s="10" customFormat="1" ht="12.75" x14ac:dyDescent="0.25">
      <c r="A223" s="129">
        <v>33058393</v>
      </c>
      <c r="B223" s="129" t="s">
        <v>5</v>
      </c>
      <c r="C223" s="130" t="s">
        <v>495</v>
      </c>
      <c r="D223" s="135" t="s">
        <v>702</v>
      </c>
      <c r="E223" s="194" t="s">
        <v>1422</v>
      </c>
      <c r="F223" s="198" t="str">
        <f t="shared" si="6"/>
        <v/>
      </c>
      <c r="G223" s="199" t="str">
        <f t="shared" si="7"/>
        <v>FEV</v>
      </c>
    </row>
    <row r="224" spans="1:7" s="10" customFormat="1" ht="12.75" x14ac:dyDescent="0.25">
      <c r="A224" s="129">
        <v>33058466</v>
      </c>
      <c r="B224" s="129" t="s">
        <v>5</v>
      </c>
      <c r="C224" s="130" t="s">
        <v>495</v>
      </c>
      <c r="D224" s="135" t="s">
        <v>707</v>
      </c>
      <c r="E224" s="194" t="s">
        <v>1422</v>
      </c>
      <c r="F224" s="198" t="str">
        <f t="shared" si="6"/>
        <v/>
      </c>
      <c r="G224" s="199" t="str">
        <f t="shared" si="7"/>
        <v>FEV</v>
      </c>
    </row>
    <row r="225" spans="1:7" s="10" customFormat="1" ht="12.75" x14ac:dyDescent="0.25">
      <c r="A225" s="129">
        <v>33058326</v>
      </c>
      <c r="B225" s="129" t="s">
        <v>5</v>
      </c>
      <c r="C225" s="130" t="s">
        <v>495</v>
      </c>
      <c r="D225" s="135" t="s">
        <v>698</v>
      </c>
      <c r="E225" s="194" t="s">
        <v>1422</v>
      </c>
      <c r="F225" s="198" t="str">
        <f t="shared" si="6"/>
        <v/>
      </c>
      <c r="G225" s="199" t="str">
        <f t="shared" si="7"/>
        <v>FEV</v>
      </c>
    </row>
    <row r="226" spans="1:7" s="10" customFormat="1" ht="12.75" x14ac:dyDescent="0.25">
      <c r="A226" s="129">
        <v>33058440</v>
      </c>
      <c r="B226" s="129" t="s">
        <v>5</v>
      </c>
      <c r="C226" s="130" t="s">
        <v>495</v>
      </c>
      <c r="D226" s="135" t="s">
        <v>705</v>
      </c>
      <c r="E226" s="194" t="s">
        <v>1422</v>
      </c>
      <c r="F226" s="198" t="str">
        <f t="shared" si="6"/>
        <v/>
      </c>
      <c r="G226" s="199" t="str">
        <f t="shared" si="7"/>
        <v>FEV</v>
      </c>
    </row>
    <row r="227" spans="1:7" s="10" customFormat="1" ht="12.75" x14ac:dyDescent="0.25">
      <c r="A227" s="129">
        <v>33058377</v>
      </c>
      <c r="B227" s="129" t="s">
        <v>5</v>
      </c>
      <c r="C227" s="130" t="s">
        <v>495</v>
      </c>
      <c r="D227" s="135" t="s">
        <v>701</v>
      </c>
      <c r="E227" s="194" t="s">
        <v>1422</v>
      </c>
      <c r="F227" s="198" t="str">
        <f t="shared" si="6"/>
        <v/>
      </c>
      <c r="G227" s="199" t="str">
        <f t="shared" si="7"/>
        <v>FEV</v>
      </c>
    </row>
    <row r="228" spans="1:7" s="10" customFormat="1" ht="12.75" x14ac:dyDescent="0.25">
      <c r="A228" s="129">
        <v>33058180</v>
      </c>
      <c r="B228" s="129" t="s">
        <v>5</v>
      </c>
      <c r="C228" s="130" t="s">
        <v>495</v>
      </c>
      <c r="D228" s="135" t="s">
        <v>686</v>
      </c>
      <c r="E228" s="194" t="s">
        <v>1422</v>
      </c>
      <c r="F228" s="198" t="str">
        <f t="shared" si="6"/>
        <v/>
      </c>
      <c r="G228" s="199" t="str">
        <f t="shared" si="7"/>
        <v>FEV</v>
      </c>
    </row>
    <row r="229" spans="1:7" s="10" customFormat="1" ht="12.75" x14ac:dyDescent="0.25">
      <c r="A229" s="129">
        <v>33058474</v>
      </c>
      <c r="B229" s="129" t="s">
        <v>5</v>
      </c>
      <c r="C229" s="130" t="s">
        <v>495</v>
      </c>
      <c r="D229" s="135" t="s">
        <v>708</v>
      </c>
      <c r="E229" s="194" t="s">
        <v>1422</v>
      </c>
      <c r="F229" s="198" t="str">
        <f t="shared" si="6"/>
        <v/>
      </c>
      <c r="G229" s="199" t="str">
        <f t="shared" si="7"/>
        <v>FEV</v>
      </c>
    </row>
    <row r="230" spans="1:7" s="10" customFormat="1" ht="12.75" x14ac:dyDescent="0.25">
      <c r="A230" s="129">
        <v>33058334</v>
      </c>
      <c r="B230" s="129" t="s">
        <v>5</v>
      </c>
      <c r="C230" s="130" t="s">
        <v>495</v>
      </c>
      <c r="D230" s="135" t="s">
        <v>699</v>
      </c>
      <c r="E230" s="194" t="s">
        <v>1422</v>
      </c>
      <c r="F230" s="198" t="str">
        <f t="shared" si="6"/>
        <v/>
      </c>
      <c r="G230" s="199" t="str">
        <f t="shared" si="7"/>
        <v>FEV</v>
      </c>
    </row>
    <row r="231" spans="1:7" s="10" customFormat="1" ht="12.75" x14ac:dyDescent="0.25">
      <c r="A231" s="129">
        <v>33058199</v>
      </c>
      <c r="B231" s="129" t="s">
        <v>5</v>
      </c>
      <c r="C231" s="130" t="s">
        <v>495</v>
      </c>
      <c r="D231" s="135" t="s">
        <v>687</v>
      </c>
      <c r="E231" s="194" t="s">
        <v>1422</v>
      </c>
      <c r="F231" s="198" t="str">
        <f t="shared" si="6"/>
        <v/>
      </c>
      <c r="G231" s="199" t="str">
        <f t="shared" si="7"/>
        <v>FEV</v>
      </c>
    </row>
    <row r="232" spans="1:7" s="10" customFormat="1" ht="12.75" x14ac:dyDescent="0.25">
      <c r="A232" s="129">
        <v>33100322</v>
      </c>
      <c r="B232" s="129" t="s">
        <v>5</v>
      </c>
      <c r="C232" s="130" t="s">
        <v>495</v>
      </c>
      <c r="D232" s="135" t="s">
        <v>1105</v>
      </c>
      <c r="E232" s="194" t="s">
        <v>1431</v>
      </c>
      <c r="F232" s="198" t="str">
        <f t="shared" si="6"/>
        <v>FEV</v>
      </c>
      <c r="G232" s="199" t="str">
        <f t="shared" si="7"/>
        <v/>
      </c>
    </row>
    <row r="233" spans="1:7" s="10" customFormat="1" ht="12.75" x14ac:dyDescent="0.25">
      <c r="A233" s="129">
        <v>33097020</v>
      </c>
      <c r="B233" s="129" t="s">
        <v>5</v>
      </c>
      <c r="C233" s="130" t="s">
        <v>495</v>
      </c>
      <c r="D233" s="135" t="s">
        <v>1058</v>
      </c>
      <c r="E233" s="194" t="s">
        <v>1431</v>
      </c>
      <c r="F233" s="198" t="str">
        <f t="shared" si="6"/>
        <v>FEV</v>
      </c>
      <c r="G233" s="199" t="str">
        <f t="shared" si="7"/>
        <v/>
      </c>
    </row>
    <row r="234" spans="1:7" s="10" customFormat="1" ht="12.75" x14ac:dyDescent="0.25">
      <c r="A234" s="129">
        <v>33058415</v>
      </c>
      <c r="B234" s="129" t="s">
        <v>5</v>
      </c>
      <c r="C234" s="130" t="s">
        <v>495</v>
      </c>
      <c r="D234" s="135" t="s">
        <v>704</v>
      </c>
      <c r="E234" s="194" t="s">
        <v>1422</v>
      </c>
      <c r="F234" s="198" t="str">
        <f t="shared" si="6"/>
        <v/>
      </c>
      <c r="G234" s="199" t="str">
        <f t="shared" si="7"/>
        <v>FEV</v>
      </c>
    </row>
    <row r="235" spans="1:7" s="10" customFormat="1" ht="12.75" x14ac:dyDescent="0.25">
      <c r="A235" s="129">
        <v>33058458</v>
      </c>
      <c r="B235" s="129" t="s">
        <v>5</v>
      </c>
      <c r="C235" s="130" t="s">
        <v>495</v>
      </c>
      <c r="D235" s="135" t="s">
        <v>706</v>
      </c>
      <c r="E235" s="194" t="s">
        <v>1422</v>
      </c>
      <c r="F235" s="198" t="str">
        <f t="shared" si="6"/>
        <v/>
      </c>
      <c r="G235" s="199" t="str">
        <f t="shared" si="7"/>
        <v>FEV</v>
      </c>
    </row>
    <row r="236" spans="1:7" s="10" customFormat="1" ht="12.75" x14ac:dyDescent="0.25">
      <c r="A236" s="129">
        <v>33058202</v>
      </c>
      <c r="B236" s="129" t="s">
        <v>5</v>
      </c>
      <c r="C236" s="130" t="s">
        <v>495</v>
      </c>
      <c r="D236" s="135" t="s">
        <v>688</v>
      </c>
      <c r="E236" s="194" t="s">
        <v>1422</v>
      </c>
      <c r="F236" s="198" t="str">
        <f t="shared" si="6"/>
        <v/>
      </c>
      <c r="G236" s="199" t="str">
        <f t="shared" si="7"/>
        <v>FEV</v>
      </c>
    </row>
    <row r="237" spans="1:7" s="10" customFormat="1" ht="12.75" x14ac:dyDescent="0.25">
      <c r="A237" s="129">
        <v>33058210</v>
      </c>
      <c r="B237" s="129" t="s">
        <v>5</v>
      </c>
      <c r="C237" s="130" t="s">
        <v>495</v>
      </c>
      <c r="D237" s="135" t="s">
        <v>689</v>
      </c>
      <c r="E237" s="194" t="s">
        <v>1422</v>
      </c>
      <c r="F237" s="198" t="str">
        <f t="shared" si="6"/>
        <v/>
      </c>
      <c r="G237" s="199" t="str">
        <f t="shared" si="7"/>
        <v>FEV</v>
      </c>
    </row>
    <row r="238" spans="1:7" s="10" customFormat="1" ht="12.75" x14ac:dyDescent="0.25">
      <c r="A238" s="129">
        <v>33058342</v>
      </c>
      <c r="B238" s="129" t="s">
        <v>5</v>
      </c>
      <c r="C238" s="130" t="s">
        <v>495</v>
      </c>
      <c r="D238" s="135" t="s">
        <v>700</v>
      </c>
      <c r="E238" s="194" t="s">
        <v>1422</v>
      </c>
      <c r="F238" s="198" t="str">
        <f t="shared" si="6"/>
        <v/>
      </c>
      <c r="G238" s="199" t="str">
        <f t="shared" si="7"/>
        <v>FEV</v>
      </c>
    </row>
    <row r="239" spans="1:7" s="10" customFormat="1" ht="12.75" x14ac:dyDescent="0.25">
      <c r="A239" s="129">
        <v>33058237</v>
      </c>
      <c r="B239" s="129" t="s">
        <v>5</v>
      </c>
      <c r="C239" s="130" t="s">
        <v>495</v>
      </c>
      <c r="D239" s="135" t="s">
        <v>690</v>
      </c>
      <c r="E239" s="194" t="s">
        <v>1422</v>
      </c>
      <c r="F239" s="198" t="str">
        <f t="shared" si="6"/>
        <v/>
      </c>
      <c r="G239" s="199" t="str">
        <f t="shared" si="7"/>
        <v>FEV</v>
      </c>
    </row>
    <row r="240" spans="1:7" s="10" customFormat="1" ht="12.75" x14ac:dyDescent="0.25">
      <c r="A240" s="129">
        <v>33097275</v>
      </c>
      <c r="B240" s="129" t="s">
        <v>5</v>
      </c>
      <c r="C240" s="130" t="s">
        <v>495</v>
      </c>
      <c r="D240" s="135" t="s">
        <v>1068</v>
      </c>
      <c r="E240" s="194" t="s">
        <v>1422</v>
      </c>
      <c r="F240" s="198" t="str">
        <f t="shared" si="6"/>
        <v/>
      </c>
      <c r="G240" s="199" t="str">
        <f t="shared" si="7"/>
        <v>FEV</v>
      </c>
    </row>
    <row r="241" spans="1:7" s="10" customFormat="1" ht="12.75" x14ac:dyDescent="0.25">
      <c r="A241" s="129">
        <v>33058245</v>
      </c>
      <c r="B241" s="129" t="s">
        <v>5</v>
      </c>
      <c r="C241" s="130" t="s">
        <v>495</v>
      </c>
      <c r="D241" s="135" t="s">
        <v>691</v>
      </c>
      <c r="E241" s="194" t="s">
        <v>1431</v>
      </c>
      <c r="F241" s="198" t="str">
        <f t="shared" si="6"/>
        <v>FEV</v>
      </c>
      <c r="G241" s="199" t="str">
        <f t="shared" si="7"/>
        <v/>
      </c>
    </row>
    <row r="242" spans="1:7" s="10" customFormat="1" ht="12.75" x14ac:dyDescent="0.25">
      <c r="A242" s="129">
        <v>33098123</v>
      </c>
      <c r="B242" s="129" t="s">
        <v>5</v>
      </c>
      <c r="C242" s="130" t="s">
        <v>495</v>
      </c>
      <c r="D242" s="135" t="s">
        <v>1080</v>
      </c>
      <c r="E242" s="194" t="s">
        <v>1422</v>
      </c>
      <c r="F242" s="198" t="str">
        <f t="shared" si="6"/>
        <v/>
      </c>
      <c r="G242" s="199" t="str">
        <f t="shared" si="7"/>
        <v>FEV</v>
      </c>
    </row>
    <row r="243" spans="1:7" s="10" customFormat="1" ht="12.75" x14ac:dyDescent="0.25">
      <c r="A243" s="129">
        <v>33046549</v>
      </c>
      <c r="B243" s="129" t="s">
        <v>5</v>
      </c>
      <c r="C243" s="130" t="s">
        <v>495</v>
      </c>
      <c r="D243" s="135" t="s">
        <v>496</v>
      </c>
      <c r="E243" s="194" t="s">
        <v>1422</v>
      </c>
      <c r="F243" s="198" t="str">
        <f t="shared" si="6"/>
        <v/>
      </c>
      <c r="G243" s="199" t="str">
        <f t="shared" si="7"/>
        <v>FEV</v>
      </c>
    </row>
    <row r="244" spans="1:7" s="10" customFormat="1" ht="12.75" x14ac:dyDescent="0.25">
      <c r="A244" s="129">
        <v>33060711</v>
      </c>
      <c r="B244" s="129" t="s">
        <v>5</v>
      </c>
      <c r="C244" s="130" t="s">
        <v>495</v>
      </c>
      <c r="D244" s="135" t="s">
        <v>745</v>
      </c>
      <c r="E244" s="194" t="s">
        <v>1422</v>
      </c>
      <c r="F244" s="198" t="str">
        <f t="shared" si="6"/>
        <v/>
      </c>
      <c r="G244" s="199" t="str">
        <f t="shared" si="7"/>
        <v>FEV</v>
      </c>
    </row>
    <row r="245" spans="1:7" s="10" customFormat="1" ht="12.75" x14ac:dyDescent="0.25">
      <c r="A245" s="129">
        <v>33060193</v>
      </c>
      <c r="B245" s="129" t="s">
        <v>5</v>
      </c>
      <c r="C245" s="130" t="s">
        <v>495</v>
      </c>
      <c r="D245" s="135" t="s">
        <v>743</v>
      </c>
      <c r="E245" s="194" t="s">
        <v>1422</v>
      </c>
      <c r="F245" s="198" t="str">
        <f t="shared" si="6"/>
        <v/>
      </c>
      <c r="G245" s="199" t="str">
        <f t="shared" si="7"/>
        <v>FEV</v>
      </c>
    </row>
    <row r="246" spans="1:7" s="10" customFormat="1" ht="12.75" x14ac:dyDescent="0.25">
      <c r="A246" s="129">
        <v>33058261</v>
      </c>
      <c r="B246" s="129" t="s">
        <v>5</v>
      </c>
      <c r="C246" s="130" t="s">
        <v>495</v>
      </c>
      <c r="D246" s="135" t="s">
        <v>692</v>
      </c>
      <c r="E246" s="194" t="s">
        <v>1422</v>
      </c>
      <c r="F246" s="198" t="str">
        <f t="shared" si="6"/>
        <v/>
      </c>
      <c r="G246" s="199" t="str">
        <f t="shared" si="7"/>
        <v>FEV</v>
      </c>
    </row>
    <row r="247" spans="1:7" s="10" customFormat="1" ht="12.75" x14ac:dyDescent="0.25">
      <c r="A247" s="129">
        <v>33060177</v>
      </c>
      <c r="B247" s="129" t="s">
        <v>5</v>
      </c>
      <c r="C247" s="130" t="s">
        <v>495</v>
      </c>
      <c r="D247" s="135" t="s">
        <v>741</v>
      </c>
      <c r="E247" s="194" t="s">
        <v>1422</v>
      </c>
      <c r="F247" s="198" t="str">
        <f t="shared" si="6"/>
        <v/>
      </c>
      <c r="G247" s="199" t="str">
        <f t="shared" si="7"/>
        <v>FEV</v>
      </c>
    </row>
    <row r="248" spans="1:7" s="10" customFormat="1" ht="12.75" x14ac:dyDescent="0.25">
      <c r="A248" s="129">
        <v>33058270</v>
      </c>
      <c r="B248" s="129" t="s">
        <v>5</v>
      </c>
      <c r="C248" s="130" t="s">
        <v>495</v>
      </c>
      <c r="D248" s="135" t="s">
        <v>693</v>
      </c>
      <c r="E248" s="194" t="s">
        <v>1422</v>
      </c>
      <c r="F248" s="198" t="str">
        <f t="shared" si="6"/>
        <v/>
      </c>
      <c r="G248" s="199" t="str">
        <f t="shared" si="7"/>
        <v>FEV</v>
      </c>
    </row>
    <row r="249" spans="1:7" s="10" customFormat="1" ht="12.75" x14ac:dyDescent="0.25">
      <c r="A249" s="129">
        <v>33058288</v>
      </c>
      <c r="B249" s="129" t="s">
        <v>5</v>
      </c>
      <c r="C249" s="130" t="s">
        <v>495</v>
      </c>
      <c r="D249" s="135" t="s">
        <v>694</v>
      </c>
      <c r="E249" s="194" t="s">
        <v>1422</v>
      </c>
      <c r="F249" s="198" t="str">
        <f t="shared" si="6"/>
        <v/>
      </c>
      <c r="G249" s="199" t="str">
        <f t="shared" si="7"/>
        <v>FEV</v>
      </c>
    </row>
    <row r="250" spans="1:7" s="10" customFormat="1" ht="12.75" x14ac:dyDescent="0.25">
      <c r="A250" s="129">
        <v>33060185</v>
      </c>
      <c r="B250" s="129" t="s">
        <v>5</v>
      </c>
      <c r="C250" s="130" t="s">
        <v>495</v>
      </c>
      <c r="D250" s="135" t="s">
        <v>742</v>
      </c>
      <c r="E250" s="194" t="s">
        <v>1422</v>
      </c>
      <c r="F250" s="198" t="str">
        <f t="shared" si="6"/>
        <v/>
      </c>
      <c r="G250" s="199" t="str">
        <f t="shared" si="7"/>
        <v>FEV</v>
      </c>
    </row>
    <row r="251" spans="1:7" s="10" customFormat="1" ht="12.75" x14ac:dyDescent="0.25">
      <c r="A251" s="129">
        <v>33058296</v>
      </c>
      <c r="B251" s="129" t="s">
        <v>5</v>
      </c>
      <c r="C251" s="130" t="s">
        <v>495</v>
      </c>
      <c r="D251" s="135" t="s">
        <v>695</v>
      </c>
      <c r="E251" s="194" t="s">
        <v>1422</v>
      </c>
      <c r="F251" s="198" t="str">
        <f t="shared" si="6"/>
        <v/>
      </c>
      <c r="G251" s="199" t="str">
        <f t="shared" si="7"/>
        <v>FEV</v>
      </c>
    </row>
    <row r="252" spans="1:7" s="10" customFormat="1" ht="12.75" x14ac:dyDescent="0.25">
      <c r="A252" s="129">
        <v>33058300</v>
      </c>
      <c r="B252" s="129" t="s">
        <v>5</v>
      </c>
      <c r="C252" s="130" t="s">
        <v>495</v>
      </c>
      <c r="D252" s="135" t="s">
        <v>696</v>
      </c>
      <c r="E252" s="194" t="s">
        <v>1422</v>
      </c>
      <c r="F252" s="198" t="str">
        <f t="shared" si="6"/>
        <v/>
      </c>
      <c r="G252" s="199" t="str">
        <f t="shared" si="7"/>
        <v>FEV</v>
      </c>
    </row>
    <row r="253" spans="1:7" s="10" customFormat="1" ht="12.75" x14ac:dyDescent="0.25">
      <c r="A253" s="129">
        <v>33058318</v>
      </c>
      <c r="B253" s="129" t="s">
        <v>5</v>
      </c>
      <c r="C253" s="130" t="s">
        <v>495</v>
      </c>
      <c r="D253" s="135" t="s">
        <v>697</v>
      </c>
      <c r="E253" s="194" t="s">
        <v>1422</v>
      </c>
      <c r="F253" s="198" t="str">
        <f t="shared" si="6"/>
        <v/>
      </c>
      <c r="G253" s="199" t="str">
        <f t="shared" si="7"/>
        <v>FEV</v>
      </c>
    </row>
    <row r="254" spans="1:7" s="10" customFormat="1" ht="12.75" x14ac:dyDescent="0.25">
      <c r="A254" s="129">
        <v>33058407</v>
      </c>
      <c r="B254" s="129" t="s">
        <v>5</v>
      </c>
      <c r="C254" s="130" t="s">
        <v>495</v>
      </c>
      <c r="D254" s="135" t="s">
        <v>703</v>
      </c>
      <c r="E254" s="194" t="s">
        <v>1422</v>
      </c>
      <c r="F254" s="198" t="str">
        <f t="shared" si="6"/>
        <v/>
      </c>
      <c r="G254" s="199" t="str">
        <f t="shared" si="7"/>
        <v>FEV</v>
      </c>
    </row>
    <row r="255" spans="1:7" s="10" customFormat="1" ht="12.75" x14ac:dyDescent="0.25">
      <c r="A255" s="129">
        <v>33058571</v>
      </c>
      <c r="B255" s="129" t="s">
        <v>5</v>
      </c>
      <c r="C255" s="130" t="s">
        <v>495</v>
      </c>
      <c r="D255" s="135" t="s">
        <v>709</v>
      </c>
      <c r="E255" s="194" t="s">
        <v>1422</v>
      </c>
      <c r="F255" s="198" t="str">
        <f t="shared" si="6"/>
        <v/>
      </c>
      <c r="G255" s="199" t="str">
        <f t="shared" si="7"/>
        <v>FEV</v>
      </c>
    </row>
    <row r="256" spans="1:7" s="10" customFormat="1" ht="12.75" x14ac:dyDescent="0.25">
      <c r="A256" s="129">
        <v>33061890</v>
      </c>
      <c r="B256" s="129" t="s">
        <v>5</v>
      </c>
      <c r="C256" s="130" t="s">
        <v>495</v>
      </c>
      <c r="D256" s="135" t="s">
        <v>772</v>
      </c>
      <c r="E256" s="194" t="s">
        <v>1422</v>
      </c>
      <c r="F256" s="198" t="str">
        <f t="shared" si="6"/>
        <v/>
      </c>
      <c r="G256" s="199" t="str">
        <f t="shared" si="7"/>
        <v>FEV</v>
      </c>
    </row>
    <row r="257" spans="1:7" s="10" customFormat="1" ht="12.75" x14ac:dyDescent="0.25">
      <c r="A257" s="129">
        <v>33059411</v>
      </c>
      <c r="B257" s="129" t="s">
        <v>5</v>
      </c>
      <c r="C257" s="130" t="s">
        <v>495</v>
      </c>
      <c r="D257" s="135" t="s">
        <v>736</v>
      </c>
      <c r="E257" s="194" t="s">
        <v>1422</v>
      </c>
      <c r="F257" s="198" t="str">
        <f t="shared" si="6"/>
        <v/>
      </c>
      <c r="G257" s="199" t="str">
        <f t="shared" si="7"/>
        <v>FEV</v>
      </c>
    </row>
    <row r="258" spans="1:7" s="10" customFormat="1" ht="12.75" x14ac:dyDescent="0.25">
      <c r="A258" s="129">
        <v>33059306</v>
      </c>
      <c r="B258" s="129" t="s">
        <v>5</v>
      </c>
      <c r="C258" s="130" t="s">
        <v>495</v>
      </c>
      <c r="D258" s="135" t="s">
        <v>729</v>
      </c>
      <c r="E258" s="194" t="s">
        <v>1422</v>
      </c>
      <c r="F258" s="198" t="str">
        <f t="shared" si="6"/>
        <v/>
      </c>
      <c r="G258" s="199" t="str">
        <f t="shared" si="7"/>
        <v>FEV</v>
      </c>
    </row>
    <row r="259" spans="1:7" s="10" customFormat="1" ht="12.75" x14ac:dyDescent="0.25">
      <c r="A259" s="129">
        <v>33059330</v>
      </c>
      <c r="B259" s="129" t="s">
        <v>5</v>
      </c>
      <c r="C259" s="130" t="s">
        <v>495</v>
      </c>
      <c r="D259" s="135" t="s">
        <v>731</v>
      </c>
      <c r="E259" s="194" t="s">
        <v>1431</v>
      </c>
      <c r="F259" s="198" t="str">
        <f t="shared" si="6"/>
        <v>FEV</v>
      </c>
      <c r="G259" s="199" t="str">
        <f t="shared" si="7"/>
        <v/>
      </c>
    </row>
    <row r="260" spans="1:7" s="10" customFormat="1" ht="12.75" x14ac:dyDescent="0.25">
      <c r="A260" s="129">
        <v>33059357</v>
      </c>
      <c r="B260" s="129" t="s">
        <v>5</v>
      </c>
      <c r="C260" s="130" t="s">
        <v>495</v>
      </c>
      <c r="D260" s="135" t="s">
        <v>732</v>
      </c>
      <c r="E260" s="194" t="s">
        <v>1422</v>
      </c>
      <c r="F260" s="198" t="str">
        <f t="shared" ref="F260:F323" si="8">IF($E260="ENTREGUE","FEV","")</f>
        <v/>
      </c>
      <c r="G260" s="199" t="str">
        <f t="shared" si="7"/>
        <v>FEV</v>
      </c>
    </row>
    <row r="261" spans="1:7" s="10" customFormat="1" ht="12.75" x14ac:dyDescent="0.25">
      <c r="A261" s="129">
        <v>33060860</v>
      </c>
      <c r="B261" s="129" t="s">
        <v>5</v>
      </c>
      <c r="C261" s="130" t="s">
        <v>495</v>
      </c>
      <c r="D261" s="135" t="s">
        <v>755</v>
      </c>
      <c r="E261" s="194" t="s">
        <v>1422</v>
      </c>
      <c r="F261" s="198" t="str">
        <f t="shared" si="8"/>
        <v/>
      </c>
      <c r="G261" s="199" t="str">
        <f t="shared" ref="G261:G324" si="9">IF($E261="PENDENTE","FEV","")</f>
        <v>FEV</v>
      </c>
    </row>
    <row r="262" spans="1:7" s="10" customFormat="1" ht="12.75" x14ac:dyDescent="0.25">
      <c r="A262" s="129">
        <v>33060274</v>
      </c>
      <c r="B262" s="129" t="s">
        <v>5</v>
      </c>
      <c r="C262" s="130" t="s">
        <v>495</v>
      </c>
      <c r="D262" s="135" t="s">
        <v>744</v>
      </c>
      <c r="E262" s="194" t="s">
        <v>1422</v>
      </c>
      <c r="F262" s="198" t="str">
        <f t="shared" si="8"/>
        <v/>
      </c>
      <c r="G262" s="199" t="str">
        <f t="shared" si="9"/>
        <v>FEV</v>
      </c>
    </row>
    <row r="263" spans="1:7" s="10" customFormat="1" ht="12.75" x14ac:dyDescent="0.25">
      <c r="A263" s="129">
        <v>33061874</v>
      </c>
      <c r="B263" s="129" t="s">
        <v>5</v>
      </c>
      <c r="C263" s="130" t="s">
        <v>767</v>
      </c>
      <c r="D263" s="135" t="s">
        <v>771</v>
      </c>
      <c r="E263" s="194" t="s">
        <v>1431</v>
      </c>
      <c r="F263" s="198" t="str">
        <f t="shared" si="8"/>
        <v>FEV</v>
      </c>
      <c r="G263" s="199" t="str">
        <f t="shared" si="9"/>
        <v/>
      </c>
    </row>
    <row r="264" spans="1:7" s="10" customFormat="1" ht="12.75" x14ac:dyDescent="0.25">
      <c r="A264" s="129">
        <v>33061866</v>
      </c>
      <c r="B264" s="129" t="s">
        <v>5</v>
      </c>
      <c r="C264" s="130" t="s">
        <v>767</v>
      </c>
      <c r="D264" s="135" t="s">
        <v>770</v>
      </c>
      <c r="E264" s="194" t="s">
        <v>1422</v>
      </c>
      <c r="F264" s="198" t="str">
        <f t="shared" si="8"/>
        <v/>
      </c>
      <c r="G264" s="199" t="str">
        <f t="shared" si="9"/>
        <v>FEV</v>
      </c>
    </row>
    <row r="265" spans="1:7" s="10" customFormat="1" ht="12.75" x14ac:dyDescent="0.25">
      <c r="A265" s="129">
        <v>33061742</v>
      </c>
      <c r="B265" s="129" t="s">
        <v>5</v>
      </c>
      <c r="C265" s="130" t="s">
        <v>767</v>
      </c>
      <c r="D265" s="135" t="s">
        <v>768</v>
      </c>
      <c r="E265" s="194" t="s">
        <v>1431</v>
      </c>
      <c r="F265" s="198" t="str">
        <f t="shared" si="8"/>
        <v>FEV</v>
      </c>
      <c r="G265" s="199" t="str">
        <f t="shared" si="9"/>
        <v/>
      </c>
    </row>
    <row r="266" spans="1:7" s="10" customFormat="1" ht="12.75" x14ac:dyDescent="0.25">
      <c r="A266" s="129">
        <v>33061920</v>
      </c>
      <c r="B266" s="129" t="s">
        <v>5</v>
      </c>
      <c r="C266" s="130" t="s">
        <v>767</v>
      </c>
      <c r="D266" s="135" t="s">
        <v>773</v>
      </c>
      <c r="E266" s="194" t="s">
        <v>1422</v>
      </c>
      <c r="F266" s="198" t="str">
        <f t="shared" si="8"/>
        <v/>
      </c>
      <c r="G266" s="199" t="str">
        <f t="shared" si="9"/>
        <v>FEV</v>
      </c>
    </row>
    <row r="267" spans="1:7" s="10" customFormat="1" ht="12.75" x14ac:dyDescent="0.25">
      <c r="A267" s="129">
        <v>33061750</v>
      </c>
      <c r="B267" s="129" t="s">
        <v>5</v>
      </c>
      <c r="C267" s="130" t="s">
        <v>767</v>
      </c>
      <c r="D267" s="135" t="s">
        <v>769</v>
      </c>
      <c r="E267" s="194" t="s">
        <v>1422</v>
      </c>
      <c r="F267" s="198" t="str">
        <f t="shared" si="8"/>
        <v/>
      </c>
      <c r="G267" s="199" t="str">
        <f t="shared" si="9"/>
        <v>FEV</v>
      </c>
    </row>
    <row r="268" spans="1:7" s="10" customFormat="1" ht="12.75" x14ac:dyDescent="0.25">
      <c r="A268" s="129">
        <v>33061939</v>
      </c>
      <c r="B268" s="129" t="s">
        <v>5</v>
      </c>
      <c r="C268" s="130" t="s">
        <v>767</v>
      </c>
      <c r="D268" s="135" t="s">
        <v>774</v>
      </c>
      <c r="E268" s="194" t="s">
        <v>1422</v>
      </c>
      <c r="F268" s="198" t="str">
        <f t="shared" si="8"/>
        <v/>
      </c>
      <c r="G268" s="199" t="str">
        <f t="shared" si="9"/>
        <v>FEV</v>
      </c>
    </row>
    <row r="269" spans="1:7" s="10" customFormat="1" ht="12.75" x14ac:dyDescent="0.25">
      <c r="A269" s="129">
        <v>33099901</v>
      </c>
      <c r="B269" s="129" t="s">
        <v>5</v>
      </c>
      <c r="C269" s="130" t="s">
        <v>767</v>
      </c>
      <c r="D269" s="135" t="s">
        <v>1101</v>
      </c>
      <c r="E269" s="194" t="s">
        <v>1422</v>
      </c>
      <c r="F269" s="198" t="str">
        <f t="shared" si="8"/>
        <v/>
      </c>
      <c r="G269" s="199" t="str">
        <f t="shared" si="9"/>
        <v>FEV</v>
      </c>
    </row>
    <row r="270" spans="1:7" s="10" customFormat="1" ht="12.75" x14ac:dyDescent="0.25">
      <c r="A270" s="129">
        <v>33096740</v>
      </c>
      <c r="B270" s="129" t="s">
        <v>5</v>
      </c>
      <c r="C270" s="130" t="s">
        <v>767</v>
      </c>
      <c r="D270" s="135" t="s">
        <v>1047</v>
      </c>
      <c r="E270" s="194" t="s">
        <v>1422</v>
      </c>
      <c r="F270" s="198" t="str">
        <f t="shared" si="8"/>
        <v/>
      </c>
      <c r="G270" s="199" t="str">
        <f t="shared" si="9"/>
        <v>FEV</v>
      </c>
    </row>
    <row r="271" spans="1:7" s="10" customFormat="1" ht="12.75" x14ac:dyDescent="0.25">
      <c r="A271" s="129">
        <v>33097607</v>
      </c>
      <c r="B271" s="129" t="s">
        <v>5</v>
      </c>
      <c r="C271" s="130" t="s">
        <v>767</v>
      </c>
      <c r="D271" s="135" t="s">
        <v>1071</v>
      </c>
      <c r="E271" s="194" t="s">
        <v>1422</v>
      </c>
      <c r="F271" s="198" t="str">
        <f t="shared" si="8"/>
        <v/>
      </c>
      <c r="G271" s="199" t="str">
        <f t="shared" si="9"/>
        <v>FEV</v>
      </c>
    </row>
    <row r="272" spans="1:7" s="10" customFormat="1" ht="12.75" x14ac:dyDescent="0.25">
      <c r="A272" s="129">
        <v>33099898</v>
      </c>
      <c r="B272" s="129" t="s">
        <v>5</v>
      </c>
      <c r="C272" s="130" t="s">
        <v>767</v>
      </c>
      <c r="D272" s="135" t="s">
        <v>1100</v>
      </c>
      <c r="E272" s="194" t="s">
        <v>1422</v>
      </c>
      <c r="F272" s="198" t="str">
        <f t="shared" si="8"/>
        <v/>
      </c>
      <c r="G272" s="199" t="str">
        <f t="shared" si="9"/>
        <v>FEV</v>
      </c>
    </row>
    <row r="273" spans="1:7" s="10" customFormat="1" ht="12.75" x14ac:dyDescent="0.25">
      <c r="A273" s="129">
        <v>33097062</v>
      </c>
      <c r="B273" s="129" t="s">
        <v>5</v>
      </c>
      <c r="C273" s="130" t="s">
        <v>767</v>
      </c>
      <c r="D273" s="135" t="s">
        <v>1062</v>
      </c>
      <c r="E273" s="194" t="s">
        <v>1422</v>
      </c>
      <c r="F273" s="198" t="str">
        <f t="shared" si="8"/>
        <v/>
      </c>
      <c r="G273" s="199" t="str">
        <f t="shared" si="9"/>
        <v>FEV</v>
      </c>
    </row>
    <row r="274" spans="1:7" s="10" customFormat="1" ht="12.75" x14ac:dyDescent="0.25">
      <c r="A274" s="129">
        <v>33097151</v>
      </c>
      <c r="B274" s="129" t="s">
        <v>5</v>
      </c>
      <c r="C274" s="130" t="s">
        <v>767</v>
      </c>
      <c r="D274" s="135" t="s">
        <v>1064</v>
      </c>
      <c r="E274" s="194" t="s">
        <v>1422</v>
      </c>
      <c r="F274" s="198" t="str">
        <f t="shared" si="8"/>
        <v/>
      </c>
      <c r="G274" s="199" t="str">
        <f t="shared" si="9"/>
        <v>FEV</v>
      </c>
    </row>
    <row r="275" spans="1:7" s="10" customFormat="1" ht="12.75" x14ac:dyDescent="0.25">
      <c r="A275" s="129">
        <v>33051739</v>
      </c>
      <c r="B275" s="129" t="s">
        <v>6</v>
      </c>
      <c r="C275" s="130" t="s">
        <v>601</v>
      </c>
      <c r="D275" s="135" t="s">
        <v>606</v>
      </c>
      <c r="E275" s="194" t="s">
        <v>1422</v>
      </c>
      <c r="F275" s="198" t="str">
        <f t="shared" si="8"/>
        <v/>
      </c>
      <c r="G275" s="199" t="str">
        <f t="shared" si="9"/>
        <v>FEV</v>
      </c>
    </row>
    <row r="276" spans="1:7" s="10" customFormat="1" ht="12.75" x14ac:dyDescent="0.25">
      <c r="A276" s="129">
        <v>33051844</v>
      </c>
      <c r="B276" s="129" t="s">
        <v>6</v>
      </c>
      <c r="C276" s="130" t="s">
        <v>601</v>
      </c>
      <c r="D276" s="135" t="s">
        <v>607</v>
      </c>
      <c r="E276" s="194" t="s">
        <v>1431</v>
      </c>
      <c r="F276" s="198" t="str">
        <f t="shared" si="8"/>
        <v>FEV</v>
      </c>
      <c r="G276" s="199" t="str">
        <f t="shared" si="9"/>
        <v/>
      </c>
    </row>
    <row r="277" spans="1:7" s="10" customFormat="1" ht="12.75" x14ac:dyDescent="0.25">
      <c r="A277" s="129">
        <v>33052255</v>
      </c>
      <c r="B277" s="129" t="s">
        <v>6</v>
      </c>
      <c r="C277" s="130" t="s">
        <v>601</v>
      </c>
      <c r="D277" s="135" t="s">
        <v>613</v>
      </c>
      <c r="E277" s="194" t="s">
        <v>1422</v>
      </c>
      <c r="F277" s="198" t="str">
        <f t="shared" si="8"/>
        <v/>
      </c>
      <c r="G277" s="199" t="str">
        <f t="shared" si="9"/>
        <v>FEV</v>
      </c>
    </row>
    <row r="278" spans="1:7" s="10" customFormat="1" ht="12.75" x14ac:dyDescent="0.25">
      <c r="A278" s="129">
        <v>33052069</v>
      </c>
      <c r="B278" s="129" t="s">
        <v>6</v>
      </c>
      <c r="C278" s="130" t="s">
        <v>601</v>
      </c>
      <c r="D278" s="135" t="s">
        <v>610</v>
      </c>
      <c r="E278" s="194" t="s">
        <v>1422</v>
      </c>
      <c r="F278" s="198" t="str">
        <f t="shared" si="8"/>
        <v/>
      </c>
      <c r="G278" s="199" t="str">
        <f t="shared" si="9"/>
        <v>FEV</v>
      </c>
    </row>
    <row r="279" spans="1:7" s="10" customFormat="1" ht="12.75" x14ac:dyDescent="0.25">
      <c r="A279" s="129">
        <v>33051518</v>
      </c>
      <c r="B279" s="129" t="s">
        <v>6</v>
      </c>
      <c r="C279" s="130" t="s">
        <v>601</v>
      </c>
      <c r="D279" s="135" t="s">
        <v>605</v>
      </c>
      <c r="E279" s="194" t="s">
        <v>1422</v>
      </c>
      <c r="F279" s="198" t="str">
        <f t="shared" si="8"/>
        <v/>
      </c>
      <c r="G279" s="199" t="str">
        <f t="shared" si="9"/>
        <v>FEV</v>
      </c>
    </row>
    <row r="280" spans="1:7" s="10" customFormat="1" ht="12.75" x14ac:dyDescent="0.25">
      <c r="A280" s="129">
        <v>33051380</v>
      </c>
      <c r="B280" s="129" t="s">
        <v>6</v>
      </c>
      <c r="C280" s="130" t="s">
        <v>601</v>
      </c>
      <c r="D280" s="135" t="s">
        <v>604</v>
      </c>
      <c r="E280" s="194" t="s">
        <v>1422</v>
      </c>
      <c r="F280" s="198" t="str">
        <f t="shared" si="8"/>
        <v/>
      </c>
      <c r="G280" s="199" t="str">
        <f t="shared" si="9"/>
        <v>FEV</v>
      </c>
    </row>
    <row r="281" spans="1:7" s="10" customFormat="1" ht="12.75" x14ac:dyDescent="0.25">
      <c r="A281" s="129">
        <v>33051330</v>
      </c>
      <c r="B281" s="129" t="s">
        <v>6</v>
      </c>
      <c r="C281" s="130" t="s">
        <v>601</v>
      </c>
      <c r="D281" s="135" t="s">
        <v>603</v>
      </c>
      <c r="E281" s="194" t="s">
        <v>1422</v>
      </c>
      <c r="F281" s="198" t="str">
        <f t="shared" si="8"/>
        <v/>
      </c>
      <c r="G281" s="199" t="str">
        <f t="shared" si="9"/>
        <v>FEV</v>
      </c>
    </row>
    <row r="282" spans="1:7" s="10" customFormat="1" ht="12.75" x14ac:dyDescent="0.25">
      <c r="A282" s="129">
        <v>33051321</v>
      </c>
      <c r="B282" s="129" t="s">
        <v>6</v>
      </c>
      <c r="C282" s="130" t="s">
        <v>601</v>
      </c>
      <c r="D282" s="135" t="s">
        <v>602</v>
      </c>
      <c r="E282" s="194" t="s">
        <v>1431</v>
      </c>
      <c r="F282" s="198" t="str">
        <f t="shared" si="8"/>
        <v>FEV</v>
      </c>
      <c r="G282" s="199" t="str">
        <f t="shared" si="9"/>
        <v/>
      </c>
    </row>
    <row r="283" spans="1:7" s="10" customFormat="1" ht="12.75" x14ac:dyDescent="0.25">
      <c r="A283" s="129">
        <v>33097054</v>
      </c>
      <c r="B283" s="129" t="s">
        <v>6</v>
      </c>
      <c r="C283" s="130" t="s">
        <v>601</v>
      </c>
      <c r="D283" s="135" t="s">
        <v>1061</v>
      </c>
      <c r="E283" s="194" t="s">
        <v>1431</v>
      </c>
      <c r="F283" s="198" t="str">
        <f t="shared" si="8"/>
        <v>FEV</v>
      </c>
      <c r="G283" s="199" t="str">
        <f t="shared" si="9"/>
        <v/>
      </c>
    </row>
    <row r="284" spans="1:7" s="10" customFormat="1" ht="12.75" x14ac:dyDescent="0.25">
      <c r="A284" s="129">
        <v>33098794</v>
      </c>
      <c r="B284" s="129" t="s">
        <v>6</v>
      </c>
      <c r="C284" s="130" t="s">
        <v>601</v>
      </c>
      <c r="D284" s="135" t="s">
        <v>1085</v>
      </c>
      <c r="E284" s="194" t="s">
        <v>1422</v>
      </c>
      <c r="F284" s="198" t="str">
        <f t="shared" si="8"/>
        <v/>
      </c>
      <c r="G284" s="199" t="str">
        <f t="shared" si="9"/>
        <v>FEV</v>
      </c>
    </row>
    <row r="285" spans="1:7" s="10" customFormat="1" ht="12.75" x14ac:dyDescent="0.25">
      <c r="A285" s="129">
        <v>33097046</v>
      </c>
      <c r="B285" s="129" t="s">
        <v>6</v>
      </c>
      <c r="C285" s="130" t="s">
        <v>601</v>
      </c>
      <c r="D285" s="135" t="s">
        <v>1060</v>
      </c>
      <c r="E285" s="194" t="s">
        <v>1422</v>
      </c>
      <c r="F285" s="198" t="str">
        <f t="shared" si="8"/>
        <v/>
      </c>
      <c r="G285" s="199" t="str">
        <f t="shared" si="9"/>
        <v>FEV</v>
      </c>
    </row>
    <row r="286" spans="1:7" s="10" customFormat="1" ht="12.75" x14ac:dyDescent="0.25">
      <c r="A286" s="129">
        <v>33098808</v>
      </c>
      <c r="B286" s="129" t="s">
        <v>6</v>
      </c>
      <c r="C286" s="130" t="s">
        <v>601</v>
      </c>
      <c r="D286" s="135" t="s">
        <v>1086</v>
      </c>
      <c r="E286" s="194" t="s">
        <v>1431</v>
      </c>
      <c r="F286" s="198" t="str">
        <f t="shared" si="8"/>
        <v>FEV</v>
      </c>
      <c r="G286" s="199" t="str">
        <f t="shared" si="9"/>
        <v/>
      </c>
    </row>
    <row r="287" spans="1:7" s="10" customFormat="1" ht="12.75" x14ac:dyDescent="0.25">
      <c r="A287" s="129">
        <v>33097178</v>
      </c>
      <c r="B287" s="129" t="s">
        <v>6</v>
      </c>
      <c r="C287" s="130" t="s">
        <v>601</v>
      </c>
      <c r="D287" s="135" t="s">
        <v>1065</v>
      </c>
      <c r="E287" s="194" t="s">
        <v>1431</v>
      </c>
      <c r="F287" s="198" t="str">
        <f t="shared" si="8"/>
        <v>FEV</v>
      </c>
      <c r="G287" s="199" t="str">
        <f t="shared" si="9"/>
        <v/>
      </c>
    </row>
    <row r="288" spans="1:7" s="10" customFormat="1" ht="12.75" x14ac:dyDescent="0.25">
      <c r="A288" s="129">
        <v>33098786</v>
      </c>
      <c r="B288" s="129" t="s">
        <v>6</v>
      </c>
      <c r="C288" s="130" t="s">
        <v>601</v>
      </c>
      <c r="D288" s="135" t="s">
        <v>1084</v>
      </c>
      <c r="E288" s="194" t="s">
        <v>1422</v>
      </c>
      <c r="F288" s="198" t="str">
        <f t="shared" si="8"/>
        <v/>
      </c>
      <c r="G288" s="199" t="str">
        <f t="shared" si="9"/>
        <v>FEV</v>
      </c>
    </row>
    <row r="289" spans="1:7" s="10" customFormat="1" ht="12.75" x14ac:dyDescent="0.25">
      <c r="A289" s="129">
        <v>33090815</v>
      </c>
      <c r="B289" s="129" t="s">
        <v>6</v>
      </c>
      <c r="C289" s="130" t="s">
        <v>608</v>
      </c>
      <c r="D289" s="135" t="s">
        <v>981</v>
      </c>
      <c r="E289" s="194" t="s">
        <v>1422</v>
      </c>
      <c r="F289" s="198" t="str">
        <f t="shared" si="8"/>
        <v/>
      </c>
      <c r="G289" s="199" t="str">
        <f t="shared" si="9"/>
        <v>FEV</v>
      </c>
    </row>
    <row r="290" spans="1:7" s="10" customFormat="1" ht="12.75" x14ac:dyDescent="0.25">
      <c r="A290" s="129">
        <v>33090270</v>
      </c>
      <c r="B290" s="129" t="s">
        <v>6</v>
      </c>
      <c r="C290" s="130" t="s">
        <v>608</v>
      </c>
      <c r="D290" s="135" t="s">
        <v>965</v>
      </c>
      <c r="E290" s="194" t="s">
        <v>1422</v>
      </c>
      <c r="F290" s="198" t="str">
        <f t="shared" si="8"/>
        <v/>
      </c>
      <c r="G290" s="199" t="str">
        <f t="shared" si="9"/>
        <v>FEV</v>
      </c>
    </row>
    <row r="291" spans="1:7" s="10" customFormat="1" ht="12.75" x14ac:dyDescent="0.25">
      <c r="A291" s="129">
        <v>33089043</v>
      </c>
      <c r="B291" s="129" t="s">
        <v>6</v>
      </c>
      <c r="C291" s="130" t="s">
        <v>608</v>
      </c>
      <c r="D291" s="135" t="s">
        <v>947</v>
      </c>
      <c r="E291" s="194" t="s">
        <v>1431</v>
      </c>
      <c r="F291" s="198" t="str">
        <f t="shared" si="8"/>
        <v>FEV</v>
      </c>
      <c r="G291" s="199" t="str">
        <f t="shared" si="9"/>
        <v/>
      </c>
    </row>
    <row r="292" spans="1:7" s="10" customFormat="1" ht="12.75" x14ac:dyDescent="0.25">
      <c r="A292" s="129">
        <v>33090300</v>
      </c>
      <c r="B292" s="129" t="s">
        <v>6</v>
      </c>
      <c r="C292" s="130" t="s">
        <v>608</v>
      </c>
      <c r="D292" s="135" t="s">
        <v>966</v>
      </c>
      <c r="E292" s="194" t="s">
        <v>1422</v>
      </c>
      <c r="F292" s="198" t="str">
        <f t="shared" si="8"/>
        <v/>
      </c>
      <c r="G292" s="199" t="str">
        <f t="shared" si="9"/>
        <v>FEV</v>
      </c>
    </row>
    <row r="293" spans="1:7" s="10" customFormat="1" ht="12.75" x14ac:dyDescent="0.25">
      <c r="A293" s="129">
        <v>33091340</v>
      </c>
      <c r="B293" s="129" t="s">
        <v>6</v>
      </c>
      <c r="C293" s="130" t="s">
        <v>608</v>
      </c>
      <c r="D293" s="135" t="s">
        <v>991</v>
      </c>
      <c r="E293" s="194" t="s">
        <v>1422</v>
      </c>
      <c r="F293" s="198" t="str">
        <f t="shared" si="8"/>
        <v/>
      </c>
      <c r="G293" s="199" t="str">
        <f t="shared" si="9"/>
        <v>FEV</v>
      </c>
    </row>
    <row r="294" spans="1:7" s="10" customFormat="1" ht="12.75" x14ac:dyDescent="0.25">
      <c r="A294" s="133">
        <v>33507210</v>
      </c>
      <c r="B294" s="131" t="s">
        <v>6</v>
      </c>
      <c r="C294" s="131" t="s">
        <v>608</v>
      </c>
      <c r="D294" s="136" t="s">
        <v>1272</v>
      </c>
      <c r="E294" s="194" t="s">
        <v>1431</v>
      </c>
      <c r="F294" s="198" t="str">
        <f t="shared" si="8"/>
        <v>FEV</v>
      </c>
      <c r="G294" s="199" t="str">
        <f t="shared" si="9"/>
        <v/>
      </c>
    </row>
    <row r="295" spans="1:7" s="10" customFormat="1" ht="12.75" x14ac:dyDescent="0.25">
      <c r="A295" s="129">
        <v>33091382</v>
      </c>
      <c r="B295" s="129" t="s">
        <v>6</v>
      </c>
      <c r="C295" s="130" t="s">
        <v>608</v>
      </c>
      <c r="D295" s="135" t="s">
        <v>992</v>
      </c>
      <c r="E295" s="194" t="s">
        <v>1431</v>
      </c>
      <c r="F295" s="198" t="str">
        <f t="shared" si="8"/>
        <v>FEV</v>
      </c>
      <c r="G295" s="199" t="str">
        <f t="shared" si="9"/>
        <v/>
      </c>
    </row>
    <row r="296" spans="1:7" s="10" customFormat="1" ht="12.75" x14ac:dyDescent="0.25">
      <c r="A296" s="129">
        <v>33091390</v>
      </c>
      <c r="B296" s="129" t="s">
        <v>6</v>
      </c>
      <c r="C296" s="130" t="s">
        <v>608</v>
      </c>
      <c r="D296" s="135" t="s">
        <v>993</v>
      </c>
      <c r="E296" s="194" t="s">
        <v>1422</v>
      </c>
      <c r="F296" s="198" t="str">
        <f t="shared" si="8"/>
        <v/>
      </c>
      <c r="G296" s="199" t="str">
        <f t="shared" si="9"/>
        <v>FEV</v>
      </c>
    </row>
    <row r="297" spans="1:7" s="10" customFormat="1" ht="12.75" x14ac:dyDescent="0.25">
      <c r="A297" s="129">
        <v>33091897</v>
      </c>
      <c r="B297" s="129" t="s">
        <v>6</v>
      </c>
      <c r="C297" s="130" t="s">
        <v>608</v>
      </c>
      <c r="D297" s="135" t="s">
        <v>999</v>
      </c>
      <c r="E297" s="194" t="s">
        <v>1422</v>
      </c>
      <c r="F297" s="198" t="str">
        <f t="shared" si="8"/>
        <v/>
      </c>
      <c r="G297" s="199" t="str">
        <f t="shared" si="9"/>
        <v>FEV</v>
      </c>
    </row>
    <row r="298" spans="1:7" s="10" customFormat="1" ht="12.75" x14ac:dyDescent="0.25">
      <c r="A298" s="129">
        <v>33090823</v>
      </c>
      <c r="B298" s="129" t="s">
        <v>6</v>
      </c>
      <c r="C298" s="130" t="s">
        <v>608</v>
      </c>
      <c r="D298" s="135" t="s">
        <v>982</v>
      </c>
      <c r="E298" s="194" t="s">
        <v>1431</v>
      </c>
      <c r="F298" s="198" t="str">
        <f t="shared" si="8"/>
        <v>FEV</v>
      </c>
      <c r="G298" s="199" t="str">
        <f t="shared" si="9"/>
        <v/>
      </c>
    </row>
    <row r="299" spans="1:7" s="10" customFormat="1" ht="12.75" x14ac:dyDescent="0.25">
      <c r="A299" s="129">
        <v>33090327</v>
      </c>
      <c r="B299" s="129" t="s">
        <v>6</v>
      </c>
      <c r="C299" s="130" t="s">
        <v>608</v>
      </c>
      <c r="D299" s="135" t="s">
        <v>967</v>
      </c>
      <c r="E299" s="194" t="s">
        <v>1431</v>
      </c>
      <c r="F299" s="198" t="str">
        <f t="shared" si="8"/>
        <v>FEV</v>
      </c>
      <c r="G299" s="199" t="str">
        <f t="shared" si="9"/>
        <v/>
      </c>
    </row>
    <row r="300" spans="1:7" s="10" customFormat="1" ht="12.75" x14ac:dyDescent="0.25">
      <c r="A300" s="129">
        <v>33090831</v>
      </c>
      <c r="B300" s="129" t="s">
        <v>6</v>
      </c>
      <c r="C300" s="130" t="s">
        <v>608</v>
      </c>
      <c r="D300" s="135" t="s">
        <v>983</v>
      </c>
      <c r="E300" s="194" t="s">
        <v>1422</v>
      </c>
      <c r="F300" s="198" t="str">
        <f t="shared" si="8"/>
        <v/>
      </c>
      <c r="G300" s="199" t="str">
        <f t="shared" si="9"/>
        <v>FEV</v>
      </c>
    </row>
    <row r="301" spans="1:7" s="10" customFormat="1" ht="12.75" x14ac:dyDescent="0.25">
      <c r="A301" s="129">
        <v>33090246</v>
      </c>
      <c r="B301" s="129" t="s">
        <v>6</v>
      </c>
      <c r="C301" s="130" t="s">
        <v>608</v>
      </c>
      <c r="D301" s="135" t="s">
        <v>964</v>
      </c>
      <c r="E301" s="194" t="s">
        <v>1431</v>
      </c>
      <c r="F301" s="198" t="str">
        <f t="shared" si="8"/>
        <v>FEV</v>
      </c>
      <c r="G301" s="199" t="str">
        <f t="shared" si="9"/>
        <v/>
      </c>
    </row>
    <row r="302" spans="1:7" s="10" customFormat="1" ht="12.75" x14ac:dyDescent="0.25">
      <c r="A302" s="129">
        <v>33089051</v>
      </c>
      <c r="B302" s="129" t="s">
        <v>6</v>
      </c>
      <c r="C302" s="130" t="s">
        <v>608</v>
      </c>
      <c r="D302" s="135" t="s">
        <v>948</v>
      </c>
      <c r="E302" s="194" t="s">
        <v>1431</v>
      </c>
      <c r="F302" s="198" t="str">
        <f t="shared" si="8"/>
        <v>FEV</v>
      </c>
      <c r="G302" s="199" t="str">
        <f t="shared" si="9"/>
        <v/>
      </c>
    </row>
    <row r="303" spans="1:7" s="10" customFormat="1" ht="12.75" x14ac:dyDescent="0.25">
      <c r="A303" s="129">
        <v>33090840</v>
      </c>
      <c r="B303" s="129" t="s">
        <v>6</v>
      </c>
      <c r="C303" s="130" t="s">
        <v>608</v>
      </c>
      <c r="D303" s="135" t="s">
        <v>984</v>
      </c>
      <c r="E303" s="194" t="s">
        <v>1422</v>
      </c>
      <c r="F303" s="198" t="str">
        <f t="shared" si="8"/>
        <v/>
      </c>
      <c r="G303" s="199" t="str">
        <f t="shared" si="9"/>
        <v>FEV</v>
      </c>
    </row>
    <row r="304" spans="1:7" s="10" customFormat="1" ht="12.75" x14ac:dyDescent="0.25">
      <c r="A304" s="129">
        <v>33090343</v>
      </c>
      <c r="B304" s="129" t="s">
        <v>6</v>
      </c>
      <c r="C304" s="130" t="s">
        <v>608</v>
      </c>
      <c r="D304" s="135" t="s">
        <v>968</v>
      </c>
      <c r="E304" s="194" t="s">
        <v>1431</v>
      </c>
      <c r="F304" s="198" t="str">
        <f t="shared" si="8"/>
        <v>FEV</v>
      </c>
      <c r="G304" s="199" t="str">
        <f t="shared" si="9"/>
        <v/>
      </c>
    </row>
    <row r="305" spans="1:7" s="10" customFormat="1" ht="12.75" x14ac:dyDescent="0.25">
      <c r="A305" s="129">
        <v>33051879</v>
      </c>
      <c r="B305" s="129" t="s">
        <v>6</v>
      </c>
      <c r="C305" s="130" t="s">
        <v>608</v>
      </c>
      <c r="D305" s="135" t="s">
        <v>609</v>
      </c>
      <c r="E305" s="194" t="s">
        <v>1422</v>
      </c>
      <c r="F305" s="198" t="str">
        <f t="shared" si="8"/>
        <v/>
      </c>
      <c r="G305" s="199" t="str">
        <f t="shared" si="9"/>
        <v>FEV</v>
      </c>
    </row>
    <row r="306" spans="1:7" s="10" customFormat="1" ht="12.75" x14ac:dyDescent="0.25">
      <c r="A306" s="129">
        <v>33090351</v>
      </c>
      <c r="B306" s="129" t="s">
        <v>6</v>
      </c>
      <c r="C306" s="130" t="s">
        <v>608</v>
      </c>
      <c r="D306" s="135" t="s">
        <v>969</v>
      </c>
      <c r="E306" s="194" t="s">
        <v>1422</v>
      </c>
      <c r="F306" s="198" t="str">
        <f t="shared" si="8"/>
        <v/>
      </c>
      <c r="G306" s="199" t="str">
        <f t="shared" si="9"/>
        <v>FEV</v>
      </c>
    </row>
    <row r="307" spans="1:7" s="10" customFormat="1" ht="12.75" x14ac:dyDescent="0.25">
      <c r="A307" s="129">
        <v>33090378</v>
      </c>
      <c r="B307" s="129" t="s">
        <v>6</v>
      </c>
      <c r="C307" s="130" t="s">
        <v>608</v>
      </c>
      <c r="D307" s="135" t="s">
        <v>970</v>
      </c>
      <c r="E307" s="194" t="s">
        <v>1431</v>
      </c>
      <c r="F307" s="198" t="str">
        <f t="shared" si="8"/>
        <v>FEV</v>
      </c>
      <c r="G307" s="199" t="str">
        <f t="shared" si="9"/>
        <v/>
      </c>
    </row>
    <row r="308" spans="1:7" s="10" customFormat="1" ht="12.75" x14ac:dyDescent="0.25">
      <c r="A308" s="129">
        <v>33089388</v>
      </c>
      <c r="B308" s="129" t="s">
        <v>6</v>
      </c>
      <c r="C308" s="130" t="s">
        <v>608</v>
      </c>
      <c r="D308" s="135" t="s">
        <v>955</v>
      </c>
      <c r="E308" s="194" t="s">
        <v>1422</v>
      </c>
      <c r="F308" s="198" t="str">
        <f t="shared" si="8"/>
        <v/>
      </c>
      <c r="G308" s="199" t="str">
        <f t="shared" si="9"/>
        <v>FEV</v>
      </c>
    </row>
    <row r="309" spans="1:7" s="10" customFormat="1" ht="12.75" x14ac:dyDescent="0.25">
      <c r="A309" s="129">
        <v>33089060</v>
      </c>
      <c r="B309" s="129" t="s">
        <v>6</v>
      </c>
      <c r="C309" s="130" t="s">
        <v>608</v>
      </c>
      <c r="D309" s="135" t="s">
        <v>949</v>
      </c>
      <c r="E309" s="194" t="s">
        <v>1422</v>
      </c>
      <c r="F309" s="198" t="str">
        <f t="shared" si="8"/>
        <v/>
      </c>
      <c r="G309" s="199" t="str">
        <f t="shared" si="9"/>
        <v>FEV</v>
      </c>
    </row>
    <row r="310" spans="1:7" s="10" customFormat="1" ht="12.75" x14ac:dyDescent="0.25">
      <c r="A310" s="129">
        <v>33089396</v>
      </c>
      <c r="B310" s="129" t="s">
        <v>6</v>
      </c>
      <c r="C310" s="130" t="s">
        <v>608</v>
      </c>
      <c r="D310" s="135" t="s">
        <v>956</v>
      </c>
      <c r="E310" s="194" t="s">
        <v>1422</v>
      </c>
      <c r="F310" s="198" t="str">
        <f t="shared" si="8"/>
        <v/>
      </c>
      <c r="G310" s="199" t="str">
        <f t="shared" si="9"/>
        <v>FEV</v>
      </c>
    </row>
    <row r="311" spans="1:7" s="10" customFormat="1" ht="12.75" x14ac:dyDescent="0.25">
      <c r="A311" s="129">
        <v>33114366</v>
      </c>
      <c r="B311" s="129" t="s">
        <v>6</v>
      </c>
      <c r="C311" s="130" t="s">
        <v>608</v>
      </c>
      <c r="D311" s="135" t="s">
        <v>1171</v>
      </c>
      <c r="E311" s="194" t="s">
        <v>1431</v>
      </c>
      <c r="F311" s="198" t="str">
        <f t="shared" si="8"/>
        <v>FEV</v>
      </c>
      <c r="G311" s="199" t="str">
        <f t="shared" si="9"/>
        <v/>
      </c>
    </row>
    <row r="312" spans="1:7" s="10" customFormat="1" ht="12.75" x14ac:dyDescent="0.25">
      <c r="A312" s="129">
        <v>33090882</v>
      </c>
      <c r="B312" s="129" t="s">
        <v>6</v>
      </c>
      <c r="C312" s="130" t="s">
        <v>608</v>
      </c>
      <c r="D312" s="135" t="s">
        <v>624</v>
      </c>
      <c r="E312" s="194" t="s">
        <v>1431</v>
      </c>
      <c r="F312" s="198" t="str">
        <f t="shared" si="8"/>
        <v>FEV</v>
      </c>
      <c r="G312" s="199" t="str">
        <f t="shared" si="9"/>
        <v/>
      </c>
    </row>
    <row r="313" spans="1:7" s="10" customFormat="1" ht="12.75" x14ac:dyDescent="0.25">
      <c r="A313" s="129">
        <v>33091447</v>
      </c>
      <c r="B313" s="129" t="s">
        <v>6</v>
      </c>
      <c r="C313" s="130" t="s">
        <v>608</v>
      </c>
      <c r="D313" s="135" t="s">
        <v>995</v>
      </c>
      <c r="E313" s="194" t="s">
        <v>1431</v>
      </c>
      <c r="F313" s="198" t="str">
        <f t="shared" si="8"/>
        <v>FEV</v>
      </c>
      <c r="G313" s="199" t="str">
        <f t="shared" si="9"/>
        <v/>
      </c>
    </row>
    <row r="314" spans="1:7" s="10" customFormat="1" ht="12.75" x14ac:dyDescent="0.25">
      <c r="A314" s="129">
        <v>33089086</v>
      </c>
      <c r="B314" s="129" t="s">
        <v>6</v>
      </c>
      <c r="C314" s="130" t="s">
        <v>608</v>
      </c>
      <c r="D314" s="135" t="s">
        <v>950</v>
      </c>
      <c r="E314" s="194" t="s">
        <v>1431</v>
      </c>
      <c r="F314" s="198" t="str">
        <f t="shared" si="8"/>
        <v>FEV</v>
      </c>
      <c r="G314" s="199" t="str">
        <f t="shared" si="9"/>
        <v/>
      </c>
    </row>
    <row r="315" spans="1:7" s="10" customFormat="1" ht="12.75" x14ac:dyDescent="0.25">
      <c r="A315" s="129">
        <v>33089426</v>
      </c>
      <c r="B315" s="129" t="s">
        <v>6</v>
      </c>
      <c r="C315" s="130" t="s">
        <v>608</v>
      </c>
      <c r="D315" s="135" t="s">
        <v>957</v>
      </c>
      <c r="E315" s="194" t="s">
        <v>1422</v>
      </c>
      <c r="F315" s="198" t="str">
        <f t="shared" si="8"/>
        <v/>
      </c>
      <c r="G315" s="199" t="str">
        <f t="shared" si="9"/>
        <v>FEV</v>
      </c>
    </row>
    <row r="316" spans="1:7" s="10" customFormat="1" ht="12.75" x14ac:dyDescent="0.25">
      <c r="A316" s="129">
        <v>33089094</v>
      </c>
      <c r="B316" s="129" t="s">
        <v>6</v>
      </c>
      <c r="C316" s="130" t="s">
        <v>608</v>
      </c>
      <c r="D316" s="135" t="s">
        <v>94</v>
      </c>
      <c r="E316" s="194" t="s">
        <v>1422</v>
      </c>
      <c r="F316" s="198" t="str">
        <f t="shared" si="8"/>
        <v/>
      </c>
      <c r="G316" s="199" t="str">
        <f t="shared" si="9"/>
        <v>FEV</v>
      </c>
    </row>
    <row r="317" spans="1:7" s="10" customFormat="1" ht="12.75" x14ac:dyDescent="0.25">
      <c r="A317" s="129">
        <v>33089124</v>
      </c>
      <c r="B317" s="129" t="s">
        <v>6</v>
      </c>
      <c r="C317" s="130" t="s">
        <v>608</v>
      </c>
      <c r="D317" s="135" t="s">
        <v>952</v>
      </c>
      <c r="E317" s="194" t="s">
        <v>1422</v>
      </c>
      <c r="F317" s="198" t="str">
        <f t="shared" si="8"/>
        <v/>
      </c>
      <c r="G317" s="199" t="str">
        <f t="shared" si="9"/>
        <v>FEV</v>
      </c>
    </row>
    <row r="318" spans="1:7" s="10" customFormat="1" ht="12.75" x14ac:dyDescent="0.25">
      <c r="A318" s="129">
        <v>33089108</v>
      </c>
      <c r="B318" s="129" t="s">
        <v>6</v>
      </c>
      <c r="C318" s="130" t="s">
        <v>608</v>
      </c>
      <c r="D318" s="135" t="s">
        <v>951</v>
      </c>
      <c r="E318" s="194" t="s">
        <v>1422</v>
      </c>
      <c r="F318" s="198" t="str">
        <f t="shared" si="8"/>
        <v/>
      </c>
      <c r="G318" s="199" t="str">
        <f t="shared" si="9"/>
        <v>FEV</v>
      </c>
    </row>
    <row r="319" spans="1:7" s="10" customFormat="1" ht="12.75" x14ac:dyDescent="0.25">
      <c r="A319" s="129">
        <v>33091765</v>
      </c>
      <c r="B319" s="129" t="s">
        <v>6</v>
      </c>
      <c r="C319" s="130" t="s">
        <v>608</v>
      </c>
      <c r="D319" s="135" t="s">
        <v>997</v>
      </c>
      <c r="E319" s="194" t="s">
        <v>1422</v>
      </c>
      <c r="F319" s="198" t="str">
        <f t="shared" si="8"/>
        <v/>
      </c>
      <c r="G319" s="199" t="str">
        <f t="shared" si="9"/>
        <v>FEV</v>
      </c>
    </row>
    <row r="320" spans="1:7" s="10" customFormat="1" ht="12.75" x14ac:dyDescent="0.25">
      <c r="A320" s="129">
        <v>33090440</v>
      </c>
      <c r="B320" s="129" t="s">
        <v>6</v>
      </c>
      <c r="C320" s="130" t="s">
        <v>608</v>
      </c>
      <c r="D320" s="135" t="s">
        <v>974</v>
      </c>
      <c r="E320" s="194" t="s">
        <v>1422</v>
      </c>
      <c r="F320" s="198" t="str">
        <f t="shared" si="8"/>
        <v/>
      </c>
      <c r="G320" s="199" t="str">
        <f t="shared" si="9"/>
        <v>FEV</v>
      </c>
    </row>
    <row r="321" spans="1:7" s="10" customFormat="1" ht="12.75" x14ac:dyDescent="0.25">
      <c r="A321" s="129">
        <v>33090890</v>
      </c>
      <c r="B321" s="129" t="s">
        <v>6</v>
      </c>
      <c r="C321" s="130" t="s">
        <v>608</v>
      </c>
      <c r="D321" s="135" t="s">
        <v>986</v>
      </c>
      <c r="E321" s="194" t="s">
        <v>1422</v>
      </c>
      <c r="F321" s="198" t="str">
        <f t="shared" si="8"/>
        <v/>
      </c>
      <c r="G321" s="199" t="str">
        <f t="shared" si="9"/>
        <v>FEV</v>
      </c>
    </row>
    <row r="322" spans="1:7" s="10" customFormat="1" ht="12.75" x14ac:dyDescent="0.25">
      <c r="A322" s="129">
        <v>33090424</v>
      </c>
      <c r="B322" s="129" t="s">
        <v>6</v>
      </c>
      <c r="C322" s="130" t="s">
        <v>608</v>
      </c>
      <c r="D322" s="135" t="s">
        <v>972</v>
      </c>
      <c r="E322" s="194" t="s">
        <v>1431</v>
      </c>
      <c r="F322" s="198" t="str">
        <f t="shared" si="8"/>
        <v>FEV</v>
      </c>
      <c r="G322" s="199" t="str">
        <f t="shared" si="9"/>
        <v/>
      </c>
    </row>
    <row r="323" spans="1:7" s="10" customFormat="1" ht="12.75" x14ac:dyDescent="0.25">
      <c r="A323" s="129">
        <v>33089469</v>
      </c>
      <c r="B323" s="129" t="s">
        <v>6</v>
      </c>
      <c r="C323" s="130" t="s">
        <v>608</v>
      </c>
      <c r="D323" s="135" t="s">
        <v>958</v>
      </c>
      <c r="E323" s="194" t="s">
        <v>1422</v>
      </c>
      <c r="F323" s="198" t="str">
        <f t="shared" si="8"/>
        <v/>
      </c>
      <c r="G323" s="199" t="str">
        <f t="shared" si="9"/>
        <v>FEV</v>
      </c>
    </row>
    <row r="324" spans="1:7" s="10" customFormat="1" ht="12.75" x14ac:dyDescent="0.25">
      <c r="A324" s="129">
        <v>33090432</v>
      </c>
      <c r="B324" s="129" t="s">
        <v>6</v>
      </c>
      <c r="C324" s="130" t="s">
        <v>608</v>
      </c>
      <c r="D324" s="135" t="s">
        <v>973</v>
      </c>
      <c r="E324" s="194" t="s">
        <v>1431</v>
      </c>
      <c r="F324" s="198" t="str">
        <f t="shared" ref="F324:F387" si="10">IF($E324="ENTREGUE","FEV","")</f>
        <v>FEV</v>
      </c>
      <c r="G324" s="199" t="str">
        <f t="shared" si="9"/>
        <v/>
      </c>
    </row>
    <row r="325" spans="1:7" s="10" customFormat="1" ht="12.75" x14ac:dyDescent="0.25">
      <c r="A325" s="129">
        <v>33091900</v>
      </c>
      <c r="B325" s="129" t="s">
        <v>6</v>
      </c>
      <c r="C325" s="130" t="s">
        <v>608</v>
      </c>
      <c r="D325" s="135" t="s">
        <v>1000</v>
      </c>
      <c r="E325" s="194" t="s">
        <v>1431</v>
      </c>
      <c r="F325" s="198" t="str">
        <f t="shared" si="10"/>
        <v>FEV</v>
      </c>
      <c r="G325" s="199" t="str">
        <f t="shared" ref="G325:G388" si="11">IF($E325="PENDENTE","FEV","")</f>
        <v/>
      </c>
    </row>
    <row r="326" spans="1:7" s="10" customFormat="1" ht="12.75" x14ac:dyDescent="0.25">
      <c r="A326" s="129">
        <v>33090459</v>
      </c>
      <c r="B326" s="129" t="s">
        <v>6</v>
      </c>
      <c r="C326" s="130" t="s">
        <v>608</v>
      </c>
      <c r="D326" s="135" t="s">
        <v>975</v>
      </c>
      <c r="E326" s="194" t="s">
        <v>1422</v>
      </c>
      <c r="F326" s="198" t="str">
        <f t="shared" si="10"/>
        <v/>
      </c>
      <c r="G326" s="199" t="str">
        <f t="shared" si="11"/>
        <v>FEV</v>
      </c>
    </row>
    <row r="327" spans="1:7" s="10" customFormat="1" ht="12.75" x14ac:dyDescent="0.25">
      <c r="A327" s="129">
        <v>33091196</v>
      </c>
      <c r="B327" s="129" t="s">
        <v>6</v>
      </c>
      <c r="C327" s="130" t="s">
        <v>608</v>
      </c>
      <c r="D327" s="135" t="s">
        <v>988</v>
      </c>
      <c r="E327" s="194" t="s">
        <v>1422</v>
      </c>
      <c r="F327" s="198" t="str">
        <f t="shared" si="10"/>
        <v/>
      </c>
      <c r="G327" s="199" t="str">
        <f t="shared" si="11"/>
        <v>FEV</v>
      </c>
    </row>
    <row r="328" spans="1:7" s="10" customFormat="1" ht="12.75" x14ac:dyDescent="0.25">
      <c r="A328" s="129">
        <v>33091323</v>
      </c>
      <c r="B328" s="129" t="s">
        <v>6</v>
      </c>
      <c r="C328" s="130" t="s">
        <v>608</v>
      </c>
      <c r="D328" s="135" t="s">
        <v>990</v>
      </c>
      <c r="E328" s="194" t="s">
        <v>1431</v>
      </c>
      <c r="F328" s="198" t="str">
        <f t="shared" si="10"/>
        <v>FEV</v>
      </c>
      <c r="G328" s="199" t="str">
        <f t="shared" si="11"/>
        <v/>
      </c>
    </row>
    <row r="329" spans="1:7" s="10" customFormat="1" ht="12.75" x14ac:dyDescent="0.25">
      <c r="A329" s="129">
        <v>33090726</v>
      </c>
      <c r="B329" s="129" t="s">
        <v>6</v>
      </c>
      <c r="C329" s="130" t="s">
        <v>608</v>
      </c>
      <c r="D329" s="135" t="s">
        <v>980</v>
      </c>
      <c r="E329" s="194" t="s">
        <v>1422</v>
      </c>
      <c r="F329" s="198" t="str">
        <f t="shared" si="10"/>
        <v/>
      </c>
      <c r="G329" s="199" t="str">
        <f t="shared" si="11"/>
        <v>FEV</v>
      </c>
    </row>
    <row r="330" spans="1:7" s="10" customFormat="1" ht="12.75" x14ac:dyDescent="0.25">
      <c r="A330" s="129">
        <v>33090904</v>
      </c>
      <c r="B330" s="129" t="s">
        <v>6</v>
      </c>
      <c r="C330" s="130" t="s">
        <v>608</v>
      </c>
      <c r="D330" s="135" t="s">
        <v>987</v>
      </c>
      <c r="E330" s="194" t="s">
        <v>1422</v>
      </c>
      <c r="F330" s="198" t="str">
        <f t="shared" si="10"/>
        <v/>
      </c>
      <c r="G330" s="199" t="str">
        <f t="shared" si="11"/>
        <v>FEV</v>
      </c>
    </row>
    <row r="331" spans="1:7" s="10" customFormat="1" ht="12.75" x14ac:dyDescent="0.25">
      <c r="A331" s="129">
        <v>33090475</v>
      </c>
      <c r="B331" s="129" t="s">
        <v>6</v>
      </c>
      <c r="C331" s="130" t="s">
        <v>608</v>
      </c>
      <c r="D331" s="135" t="s">
        <v>976</v>
      </c>
      <c r="E331" s="194" t="s">
        <v>1422</v>
      </c>
      <c r="F331" s="198" t="str">
        <f t="shared" si="10"/>
        <v/>
      </c>
      <c r="G331" s="199" t="str">
        <f t="shared" si="11"/>
        <v>FEV</v>
      </c>
    </row>
    <row r="332" spans="1:7" s="10" customFormat="1" ht="12.75" x14ac:dyDescent="0.25">
      <c r="A332" s="129">
        <v>33091200</v>
      </c>
      <c r="B332" s="129" t="s">
        <v>6</v>
      </c>
      <c r="C332" s="130" t="s">
        <v>608</v>
      </c>
      <c r="D332" s="135" t="s">
        <v>989</v>
      </c>
      <c r="E332" s="194" t="s">
        <v>1422</v>
      </c>
      <c r="F332" s="198" t="str">
        <f t="shared" si="10"/>
        <v/>
      </c>
      <c r="G332" s="199" t="str">
        <f t="shared" si="11"/>
        <v>FEV</v>
      </c>
    </row>
    <row r="333" spans="1:7" s="10" customFormat="1" ht="12.75" x14ac:dyDescent="0.25">
      <c r="A333" s="129">
        <v>33088969</v>
      </c>
      <c r="B333" s="129" t="s">
        <v>6</v>
      </c>
      <c r="C333" s="130" t="s">
        <v>608</v>
      </c>
      <c r="D333" s="135" t="s">
        <v>946</v>
      </c>
      <c r="E333" s="194" t="s">
        <v>1422</v>
      </c>
      <c r="F333" s="198" t="str">
        <f t="shared" si="10"/>
        <v/>
      </c>
      <c r="G333" s="199" t="str">
        <f t="shared" si="11"/>
        <v>FEV</v>
      </c>
    </row>
    <row r="334" spans="1:7" s="10" customFormat="1" ht="12.75" x14ac:dyDescent="0.25">
      <c r="A334" s="129">
        <v>33090670</v>
      </c>
      <c r="B334" s="129" t="s">
        <v>6</v>
      </c>
      <c r="C334" s="130" t="s">
        <v>608</v>
      </c>
      <c r="D334" s="135" t="s">
        <v>978</v>
      </c>
      <c r="E334" s="194" t="s">
        <v>1422</v>
      </c>
      <c r="F334" s="198" t="str">
        <f t="shared" si="10"/>
        <v/>
      </c>
      <c r="G334" s="199" t="str">
        <f t="shared" si="11"/>
        <v>FEV</v>
      </c>
    </row>
    <row r="335" spans="1:7" s="10" customFormat="1" ht="12.75" x14ac:dyDescent="0.25">
      <c r="A335" s="129">
        <v>33088950</v>
      </c>
      <c r="B335" s="129" t="s">
        <v>6</v>
      </c>
      <c r="C335" s="130" t="s">
        <v>608</v>
      </c>
      <c r="D335" s="135" t="s">
        <v>945</v>
      </c>
      <c r="E335" s="194" t="s">
        <v>1422</v>
      </c>
      <c r="F335" s="198" t="str">
        <f t="shared" si="10"/>
        <v/>
      </c>
      <c r="G335" s="199" t="str">
        <f t="shared" si="11"/>
        <v>FEV</v>
      </c>
    </row>
    <row r="336" spans="1:7" s="10" customFormat="1" ht="12.75" x14ac:dyDescent="0.25">
      <c r="A336" s="129">
        <v>33090653</v>
      </c>
      <c r="B336" s="129" t="s">
        <v>6</v>
      </c>
      <c r="C336" s="130" t="s">
        <v>608</v>
      </c>
      <c r="D336" s="135" t="s">
        <v>977</v>
      </c>
      <c r="E336" s="194" t="s">
        <v>1431</v>
      </c>
      <c r="F336" s="198" t="str">
        <f t="shared" si="10"/>
        <v>FEV</v>
      </c>
      <c r="G336" s="199" t="str">
        <f t="shared" si="11"/>
        <v/>
      </c>
    </row>
    <row r="337" spans="1:7" s="10" customFormat="1" ht="12.75" x14ac:dyDescent="0.25">
      <c r="A337" s="129">
        <v>33090149</v>
      </c>
      <c r="B337" s="129" t="s">
        <v>6</v>
      </c>
      <c r="C337" s="130" t="s">
        <v>608</v>
      </c>
      <c r="D337" s="135" t="s">
        <v>960</v>
      </c>
      <c r="E337" s="194" t="s">
        <v>1431</v>
      </c>
      <c r="F337" s="198" t="str">
        <f t="shared" si="10"/>
        <v>FEV</v>
      </c>
      <c r="G337" s="199" t="str">
        <f t="shared" si="11"/>
        <v/>
      </c>
    </row>
    <row r="338" spans="1:7" s="10" customFormat="1" ht="12.75" x14ac:dyDescent="0.25">
      <c r="A338" s="129">
        <v>33090157</v>
      </c>
      <c r="B338" s="129" t="s">
        <v>6</v>
      </c>
      <c r="C338" s="130" t="s">
        <v>608</v>
      </c>
      <c r="D338" s="135" t="s">
        <v>961</v>
      </c>
      <c r="E338" s="194" t="s">
        <v>1422</v>
      </c>
      <c r="F338" s="198" t="str">
        <f t="shared" si="10"/>
        <v/>
      </c>
      <c r="G338" s="199" t="str">
        <f t="shared" si="11"/>
        <v>FEV</v>
      </c>
    </row>
    <row r="339" spans="1:7" s="10" customFormat="1" ht="12.75" x14ac:dyDescent="0.25">
      <c r="A339" s="129">
        <v>33090688</v>
      </c>
      <c r="B339" s="129" t="s">
        <v>6</v>
      </c>
      <c r="C339" s="130" t="s">
        <v>608</v>
      </c>
      <c r="D339" s="135" t="s">
        <v>979</v>
      </c>
      <c r="E339" s="194" t="s">
        <v>1422</v>
      </c>
      <c r="F339" s="198" t="str">
        <f t="shared" si="10"/>
        <v/>
      </c>
      <c r="G339" s="199" t="str">
        <f t="shared" si="11"/>
        <v>FEV</v>
      </c>
    </row>
    <row r="340" spans="1:7" s="10" customFormat="1" ht="12.75" x14ac:dyDescent="0.25">
      <c r="A340" s="129">
        <v>33088926</v>
      </c>
      <c r="B340" s="129" t="s">
        <v>6</v>
      </c>
      <c r="C340" s="130" t="s">
        <v>608</v>
      </c>
      <c r="D340" s="135" t="s">
        <v>943</v>
      </c>
      <c r="E340" s="194" t="s">
        <v>1422</v>
      </c>
      <c r="F340" s="198" t="str">
        <f t="shared" si="10"/>
        <v/>
      </c>
      <c r="G340" s="199" t="str">
        <f t="shared" si="11"/>
        <v>FEV</v>
      </c>
    </row>
    <row r="341" spans="1:7" s="10" customFormat="1" ht="12.75" x14ac:dyDescent="0.25">
      <c r="A341" s="129">
        <v>33091757</v>
      </c>
      <c r="B341" s="129" t="s">
        <v>6</v>
      </c>
      <c r="C341" s="130" t="s">
        <v>608</v>
      </c>
      <c r="D341" s="135" t="s">
        <v>996</v>
      </c>
      <c r="E341" s="194" t="s">
        <v>1431</v>
      </c>
      <c r="F341" s="198" t="str">
        <f t="shared" si="10"/>
        <v>FEV</v>
      </c>
      <c r="G341" s="199" t="str">
        <f t="shared" si="11"/>
        <v/>
      </c>
    </row>
    <row r="342" spans="1:7" s="10" customFormat="1" ht="12.75" x14ac:dyDescent="0.25">
      <c r="A342" s="129">
        <v>33088942</v>
      </c>
      <c r="B342" s="129" t="s">
        <v>6</v>
      </c>
      <c r="C342" s="130" t="s">
        <v>608</v>
      </c>
      <c r="D342" s="135" t="s">
        <v>944</v>
      </c>
      <c r="E342" s="194" t="s">
        <v>1431</v>
      </c>
      <c r="F342" s="198" t="str">
        <f t="shared" si="10"/>
        <v>FEV</v>
      </c>
      <c r="G342" s="199" t="str">
        <f t="shared" si="11"/>
        <v/>
      </c>
    </row>
    <row r="343" spans="1:7" s="10" customFormat="1" ht="12.75" x14ac:dyDescent="0.25">
      <c r="A343" s="129">
        <v>33088900</v>
      </c>
      <c r="B343" s="129" t="s">
        <v>6</v>
      </c>
      <c r="C343" s="130" t="s">
        <v>608</v>
      </c>
      <c r="D343" s="135" t="s">
        <v>942</v>
      </c>
      <c r="E343" s="194" t="s">
        <v>1422</v>
      </c>
      <c r="F343" s="198" t="str">
        <f t="shared" si="10"/>
        <v/>
      </c>
      <c r="G343" s="199" t="str">
        <f t="shared" si="11"/>
        <v>FEV</v>
      </c>
    </row>
    <row r="344" spans="1:7" s="10" customFormat="1" ht="12.75" x14ac:dyDescent="0.25">
      <c r="A344" s="129">
        <v>33088896</v>
      </c>
      <c r="B344" s="129" t="s">
        <v>6</v>
      </c>
      <c r="C344" s="130" t="s">
        <v>608</v>
      </c>
      <c r="D344" s="135" t="s">
        <v>941</v>
      </c>
      <c r="E344" s="194" t="s">
        <v>1422</v>
      </c>
      <c r="F344" s="198" t="str">
        <f t="shared" si="10"/>
        <v/>
      </c>
      <c r="G344" s="199" t="str">
        <f t="shared" si="11"/>
        <v>FEV</v>
      </c>
    </row>
    <row r="345" spans="1:7" s="10" customFormat="1" ht="12.75" x14ac:dyDescent="0.25">
      <c r="A345" s="131">
        <v>33096970</v>
      </c>
      <c r="B345" s="131" t="s">
        <v>6</v>
      </c>
      <c r="C345" s="131" t="s">
        <v>608</v>
      </c>
      <c r="D345" s="135" t="s">
        <v>1055</v>
      </c>
      <c r="E345" s="194" t="s">
        <v>1431</v>
      </c>
      <c r="F345" s="198" t="str">
        <f t="shared" si="10"/>
        <v>FEV</v>
      </c>
      <c r="G345" s="199" t="str">
        <f t="shared" si="11"/>
        <v/>
      </c>
    </row>
    <row r="346" spans="1:7" s="10" customFormat="1" ht="12.75" x14ac:dyDescent="0.25">
      <c r="A346" s="129">
        <v>33103887</v>
      </c>
      <c r="B346" s="129" t="s">
        <v>6</v>
      </c>
      <c r="C346" s="130" t="s">
        <v>608</v>
      </c>
      <c r="D346" s="135" t="s">
        <v>1124</v>
      </c>
      <c r="E346" s="194" t="s">
        <v>1431</v>
      </c>
      <c r="F346" s="198" t="str">
        <f t="shared" si="10"/>
        <v>FEV</v>
      </c>
      <c r="G346" s="199" t="str">
        <f t="shared" si="11"/>
        <v/>
      </c>
    </row>
    <row r="347" spans="1:7" s="10" customFormat="1" ht="12.75" x14ac:dyDescent="0.25">
      <c r="A347" s="129">
        <v>33090173</v>
      </c>
      <c r="B347" s="129" t="s">
        <v>6</v>
      </c>
      <c r="C347" s="130" t="s">
        <v>608</v>
      </c>
      <c r="D347" s="135" t="s">
        <v>963</v>
      </c>
      <c r="E347" s="194" t="s">
        <v>1431</v>
      </c>
      <c r="F347" s="198" t="str">
        <f t="shared" si="10"/>
        <v>FEV</v>
      </c>
      <c r="G347" s="199" t="str">
        <f t="shared" si="11"/>
        <v/>
      </c>
    </row>
    <row r="348" spans="1:7" s="10" customFormat="1" ht="12.75" x14ac:dyDescent="0.25">
      <c r="A348" s="129">
        <v>33096988</v>
      </c>
      <c r="B348" s="129" t="s">
        <v>6</v>
      </c>
      <c r="C348" s="130" t="s">
        <v>608</v>
      </c>
      <c r="D348" s="135" t="s">
        <v>1056</v>
      </c>
      <c r="E348" s="194" t="s">
        <v>1431</v>
      </c>
      <c r="F348" s="198" t="str">
        <f t="shared" si="10"/>
        <v>FEV</v>
      </c>
      <c r="G348" s="199" t="str">
        <f t="shared" si="11"/>
        <v/>
      </c>
    </row>
    <row r="349" spans="1:7" s="10" customFormat="1" ht="12.75" x14ac:dyDescent="0.25">
      <c r="A349" s="129">
        <v>33103879</v>
      </c>
      <c r="B349" s="129" t="s">
        <v>6</v>
      </c>
      <c r="C349" s="130" t="s">
        <v>608</v>
      </c>
      <c r="D349" s="135" t="s">
        <v>1123</v>
      </c>
      <c r="E349" s="194" t="s">
        <v>1422</v>
      </c>
      <c r="F349" s="198" t="str">
        <f t="shared" si="10"/>
        <v/>
      </c>
      <c r="G349" s="199" t="str">
        <f t="shared" si="11"/>
        <v>FEV</v>
      </c>
    </row>
    <row r="350" spans="1:7" s="10" customFormat="1" ht="12.75" x14ac:dyDescent="0.25">
      <c r="A350" s="129">
        <v>33103925</v>
      </c>
      <c r="B350" s="129" t="s">
        <v>6</v>
      </c>
      <c r="C350" s="130" t="s">
        <v>608</v>
      </c>
      <c r="D350" s="135" t="s">
        <v>1127</v>
      </c>
      <c r="E350" s="194" t="s">
        <v>1422</v>
      </c>
      <c r="F350" s="198" t="str">
        <f t="shared" si="10"/>
        <v/>
      </c>
      <c r="G350" s="199" t="str">
        <f t="shared" si="11"/>
        <v>FEV</v>
      </c>
    </row>
    <row r="351" spans="1:7" s="10" customFormat="1" ht="12.75" x14ac:dyDescent="0.25">
      <c r="A351" s="129">
        <v>33103941</v>
      </c>
      <c r="B351" s="129" t="s">
        <v>6</v>
      </c>
      <c r="C351" s="130" t="s">
        <v>608</v>
      </c>
      <c r="D351" s="135" t="s">
        <v>1128</v>
      </c>
      <c r="E351" s="194" t="s">
        <v>1431</v>
      </c>
      <c r="F351" s="198" t="str">
        <f t="shared" si="10"/>
        <v>FEV</v>
      </c>
      <c r="G351" s="199" t="str">
        <f t="shared" si="11"/>
        <v/>
      </c>
    </row>
    <row r="352" spans="1:7" s="10" customFormat="1" ht="12.75" x14ac:dyDescent="0.25">
      <c r="A352" s="129">
        <v>33103917</v>
      </c>
      <c r="B352" s="129" t="s">
        <v>6</v>
      </c>
      <c r="C352" s="130" t="s">
        <v>608</v>
      </c>
      <c r="D352" s="135" t="s">
        <v>1126</v>
      </c>
      <c r="E352" s="194" t="s">
        <v>1422</v>
      </c>
      <c r="F352" s="198" t="str">
        <f t="shared" si="10"/>
        <v/>
      </c>
      <c r="G352" s="199" t="str">
        <f t="shared" si="11"/>
        <v>FEV</v>
      </c>
    </row>
    <row r="353" spans="1:7" s="10" customFormat="1" ht="12.75" x14ac:dyDescent="0.25">
      <c r="A353" s="129">
        <v>33088870</v>
      </c>
      <c r="B353" s="129" t="s">
        <v>6</v>
      </c>
      <c r="C353" s="130" t="s">
        <v>608</v>
      </c>
      <c r="D353" s="135" t="s">
        <v>940</v>
      </c>
      <c r="E353" s="194" t="s">
        <v>1431</v>
      </c>
      <c r="F353" s="198" t="str">
        <f t="shared" si="10"/>
        <v>FEV</v>
      </c>
      <c r="G353" s="199" t="str">
        <f t="shared" si="11"/>
        <v/>
      </c>
    </row>
    <row r="354" spans="1:7" s="10" customFormat="1" ht="12.75" x14ac:dyDescent="0.25">
      <c r="A354" s="129">
        <v>33103968</v>
      </c>
      <c r="B354" s="129" t="s">
        <v>6</v>
      </c>
      <c r="C354" s="130" t="s">
        <v>608</v>
      </c>
      <c r="D354" s="135" t="s">
        <v>1129</v>
      </c>
      <c r="E354" s="194" t="s">
        <v>1431</v>
      </c>
      <c r="F354" s="198" t="str">
        <f t="shared" si="10"/>
        <v>FEV</v>
      </c>
      <c r="G354" s="199" t="str">
        <f t="shared" si="11"/>
        <v/>
      </c>
    </row>
    <row r="355" spans="1:7" s="10" customFormat="1" ht="12.75" x14ac:dyDescent="0.25">
      <c r="A355" s="129">
        <v>33090165</v>
      </c>
      <c r="B355" s="129" t="s">
        <v>6</v>
      </c>
      <c r="C355" s="130" t="s">
        <v>608</v>
      </c>
      <c r="D355" s="135" t="s">
        <v>962</v>
      </c>
      <c r="E355" s="194" t="s">
        <v>1422</v>
      </c>
      <c r="F355" s="198" t="str">
        <f t="shared" si="10"/>
        <v/>
      </c>
      <c r="G355" s="199" t="str">
        <f t="shared" si="11"/>
        <v>FEV</v>
      </c>
    </row>
    <row r="356" spans="1:7" s="10" customFormat="1" ht="12.75" x14ac:dyDescent="0.25">
      <c r="A356" s="133">
        <v>33518238</v>
      </c>
      <c r="B356" s="131" t="s">
        <v>6</v>
      </c>
      <c r="C356" s="131" t="s">
        <v>608</v>
      </c>
      <c r="D356" s="136" t="s">
        <v>1276</v>
      </c>
      <c r="E356" s="194" t="s">
        <v>1422</v>
      </c>
      <c r="F356" s="198" t="str">
        <f t="shared" si="10"/>
        <v/>
      </c>
      <c r="G356" s="199" t="str">
        <f t="shared" si="11"/>
        <v>FEV</v>
      </c>
    </row>
    <row r="357" spans="1:7" s="10" customFormat="1" ht="12.75" x14ac:dyDescent="0.25">
      <c r="A357" s="129">
        <v>33103909</v>
      </c>
      <c r="B357" s="129" t="s">
        <v>6</v>
      </c>
      <c r="C357" s="130" t="s">
        <v>608</v>
      </c>
      <c r="D357" s="135" t="s">
        <v>1125</v>
      </c>
      <c r="E357" s="194" t="s">
        <v>1431</v>
      </c>
      <c r="F357" s="198" t="str">
        <f t="shared" si="10"/>
        <v>FEV</v>
      </c>
      <c r="G357" s="199" t="str">
        <f t="shared" si="11"/>
        <v/>
      </c>
    </row>
    <row r="358" spans="1:7" s="10" customFormat="1" ht="12.75" x14ac:dyDescent="0.25">
      <c r="A358" s="129">
        <v>33104182</v>
      </c>
      <c r="B358" s="129" t="s">
        <v>6</v>
      </c>
      <c r="C358" s="130" t="s">
        <v>608</v>
      </c>
      <c r="D358" s="135" t="s">
        <v>1130</v>
      </c>
      <c r="E358" s="194" t="s">
        <v>1422</v>
      </c>
      <c r="F358" s="198" t="str">
        <f t="shared" si="10"/>
        <v/>
      </c>
      <c r="G358" s="199" t="str">
        <f t="shared" si="11"/>
        <v>FEV</v>
      </c>
    </row>
    <row r="359" spans="1:7" s="10" customFormat="1" ht="12.75" x14ac:dyDescent="0.25">
      <c r="A359" s="129">
        <v>33089337</v>
      </c>
      <c r="B359" s="129" t="s">
        <v>6</v>
      </c>
      <c r="C359" s="130" t="s">
        <v>608</v>
      </c>
      <c r="D359" s="135" t="s">
        <v>953</v>
      </c>
      <c r="E359" s="194" t="s">
        <v>1431</v>
      </c>
      <c r="F359" s="198" t="str">
        <f t="shared" si="10"/>
        <v>FEV</v>
      </c>
      <c r="G359" s="199" t="str">
        <f t="shared" si="11"/>
        <v/>
      </c>
    </row>
    <row r="360" spans="1:7" s="10" customFormat="1" ht="12.75" x14ac:dyDescent="0.25">
      <c r="A360" s="129">
        <v>33091854</v>
      </c>
      <c r="B360" s="129" t="s">
        <v>6</v>
      </c>
      <c r="C360" s="130" t="s">
        <v>608</v>
      </c>
      <c r="D360" s="135" t="s">
        <v>998</v>
      </c>
      <c r="E360" s="194" t="s">
        <v>1422</v>
      </c>
      <c r="F360" s="198" t="str">
        <f t="shared" si="10"/>
        <v/>
      </c>
      <c r="G360" s="199" t="str">
        <f t="shared" si="11"/>
        <v>FEV</v>
      </c>
    </row>
    <row r="361" spans="1:7" s="10" customFormat="1" ht="12.75" x14ac:dyDescent="0.25">
      <c r="A361" s="129">
        <v>33089370</v>
      </c>
      <c r="B361" s="129" t="s">
        <v>6</v>
      </c>
      <c r="C361" s="130" t="s">
        <v>608</v>
      </c>
      <c r="D361" s="135" t="s">
        <v>954</v>
      </c>
      <c r="E361" s="194" t="s">
        <v>1431</v>
      </c>
      <c r="F361" s="198" t="str">
        <f t="shared" si="10"/>
        <v>FEV</v>
      </c>
      <c r="G361" s="199" t="str">
        <f t="shared" si="11"/>
        <v/>
      </c>
    </row>
    <row r="362" spans="1:7" s="10" customFormat="1" ht="12.75" x14ac:dyDescent="0.25">
      <c r="A362" s="129">
        <v>33090394</v>
      </c>
      <c r="B362" s="129" t="s">
        <v>6</v>
      </c>
      <c r="C362" s="130" t="s">
        <v>608</v>
      </c>
      <c r="D362" s="135" t="s">
        <v>971</v>
      </c>
      <c r="E362" s="194" t="s">
        <v>1422</v>
      </c>
      <c r="F362" s="198" t="str">
        <f t="shared" si="10"/>
        <v/>
      </c>
      <c r="G362" s="199" t="str">
        <f t="shared" si="11"/>
        <v>FEV</v>
      </c>
    </row>
    <row r="363" spans="1:7" s="10" customFormat="1" ht="12.75" x14ac:dyDescent="0.25">
      <c r="A363" s="129">
        <v>33090874</v>
      </c>
      <c r="B363" s="129" t="s">
        <v>6</v>
      </c>
      <c r="C363" s="130" t="s">
        <v>608</v>
      </c>
      <c r="D363" s="135" t="s">
        <v>985</v>
      </c>
      <c r="E363" s="194" t="s">
        <v>1422</v>
      </c>
      <c r="F363" s="198" t="str">
        <f t="shared" si="10"/>
        <v/>
      </c>
      <c r="G363" s="199" t="str">
        <f t="shared" si="11"/>
        <v>FEV</v>
      </c>
    </row>
    <row r="364" spans="1:7" s="10" customFormat="1" ht="12.75" x14ac:dyDescent="0.25">
      <c r="A364" s="129">
        <v>33089841</v>
      </c>
      <c r="B364" s="129" t="s">
        <v>6</v>
      </c>
      <c r="C364" s="130" t="s">
        <v>608</v>
      </c>
      <c r="D364" s="135" t="s">
        <v>959</v>
      </c>
      <c r="E364" s="194" t="s">
        <v>1422</v>
      </c>
      <c r="F364" s="198" t="str">
        <f t="shared" si="10"/>
        <v/>
      </c>
      <c r="G364" s="199" t="str">
        <f t="shared" si="11"/>
        <v>FEV</v>
      </c>
    </row>
    <row r="365" spans="1:7" s="10" customFormat="1" ht="12.75" x14ac:dyDescent="0.25">
      <c r="A365" s="129">
        <v>33052182</v>
      </c>
      <c r="B365" s="129" t="s">
        <v>6</v>
      </c>
      <c r="C365" s="130" t="s">
        <v>611</v>
      </c>
      <c r="D365" s="135" t="s">
        <v>612</v>
      </c>
      <c r="E365" s="194" t="s">
        <v>1422</v>
      </c>
      <c r="F365" s="198" t="str">
        <f t="shared" si="10"/>
        <v/>
      </c>
      <c r="G365" s="199" t="str">
        <f t="shared" si="11"/>
        <v>FEV</v>
      </c>
    </row>
    <row r="366" spans="1:7" s="10" customFormat="1" ht="12.75" x14ac:dyDescent="0.25">
      <c r="A366" s="129">
        <v>33099936</v>
      </c>
      <c r="B366" s="129" t="s">
        <v>6</v>
      </c>
      <c r="C366" s="130" t="s">
        <v>611</v>
      </c>
      <c r="D366" s="135" t="s">
        <v>1102</v>
      </c>
      <c r="E366" s="194" t="s">
        <v>1431</v>
      </c>
      <c r="F366" s="198" t="str">
        <f t="shared" si="10"/>
        <v>FEV</v>
      </c>
      <c r="G366" s="199" t="str">
        <f t="shared" si="11"/>
        <v/>
      </c>
    </row>
    <row r="367" spans="1:7" s="10" customFormat="1" ht="12.75" x14ac:dyDescent="0.25">
      <c r="A367" s="129">
        <v>33120692</v>
      </c>
      <c r="B367" s="129" t="s">
        <v>7</v>
      </c>
      <c r="C367" s="130" t="s">
        <v>775</v>
      </c>
      <c r="D367" s="135" t="s">
        <v>1176</v>
      </c>
      <c r="E367" s="194" t="s">
        <v>1431</v>
      </c>
      <c r="F367" s="198" t="str">
        <f t="shared" si="10"/>
        <v>FEV</v>
      </c>
      <c r="G367" s="199" t="str">
        <f t="shared" si="11"/>
        <v/>
      </c>
    </row>
    <row r="368" spans="1:7" s="10" customFormat="1" ht="12.75" x14ac:dyDescent="0.25">
      <c r="A368" s="129">
        <v>33086540</v>
      </c>
      <c r="B368" s="129" t="s">
        <v>7</v>
      </c>
      <c r="C368" s="130" t="s">
        <v>775</v>
      </c>
      <c r="D368" s="135" t="s">
        <v>922</v>
      </c>
      <c r="E368" s="194" t="s">
        <v>1422</v>
      </c>
      <c r="F368" s="198" t="str">
        <f t="shared" si="10"/>
        <v/>
      </c>
      <c r="G368" s="199" t="str">
        <f t="shared" si="11"/>
        <v>FEV</v>
      </c>
    </row>
    <row r="369" spans="1:7" s="10" customFormat="1" ht="12.75" x14ac:dyDescent="0.25">
      <c r="A369" s="129">
        <v>33074160</v>
      </c>
      <c r="B369" s="129" t="s">
        <v>7</v>
      </c>
      <c r="C369" s="130" t="s">
        <v>775</v>
      </c>
      <c r="D369" s="135" t="s">
        <v>843</v>
      </c>
      <c r="E369" s="194" t="s">
        <v>1431</v>
      </c>
      <c r="F369" s="198" t="str">
        <f t="shared" si="10"/>
        <v>FEV</v>
      </c>
      <c r="G369" s="199" t="str">
        <f t="shared" si="11"/>
        <v/>
      </c>
    </row>
    <row r="370" spans="1:7" s="10" customFormat="1" ht="12.75" x14ac:dyDescent="0.25">
      <c r="A370" s="129">
        <v>33071535</v>
      </c>
      <c r="B370" s="129" t="s">
        <v>7</v>
      </c>
      <c r="C370" s="130" t="s">
        <v>775</v>
      </c>
      <c r="D370" s="135" t="s">
        <v>823</v>
      </c>
      <c r="E370" s="194" t="s">
        <v>1431</v>
      </c>
      <c r="F370" s="198" t="str">
        <f t="shared" si="10"/>
        <v>FEV</v>
      </c>
      <c r="G370" s="199" t="str">
        <f t="shared" si="11"/>
        <v/>
      </c>
    </row>
    <row r="371" spans="1:7" s="10" customFormat="1" ht="12.75" x14ac:dyDescent="0.25">
      <c r="A371" s="129">
        <v>33074798</v>
      </c>
      <c r="B371" s="129" t="s">
        <v>7</v>
      </c>
      <c r="C371" s="130" t="s">
        <v>775</v>
      </c>
      <c r="D371" s="135" t="s">
        <v>846</v>
      </c>
      <c r="E371" s="194" t="s">
        <v>1422</v>
      </c>
      <c r="F371" s="198" t="str">
        <f t="shared" si="10"/>
        <v/>
      </c>
      <c r="G371" s="199" t="str">
        <f t="shared" si="11"/>
        <v>FEV</v>
      </c>
    </row>
    <row r="372" spans="1:7" s="10" customFormat="1" ht="12.75" x14ac:dyDescent="0.25">
      <c r="A372" s="129">
        <v>33085463</v>
      </c>
      <c r="B372" s="129" t="s">
        <v>7</v>
      </c>
      <c r="C372" s="130" t="s">
        <v>775</v>
      </c>
      <c r="D372" s="135" t="s">
        <v>917</v>
      </c>
      <c r="E372" s="194" t="s">
        <v>1422</v>
      </c>
      <c r="F372" s="198" t="str">
        <f t="shared" si="10"/>
        <v/>
      </c>
      <c r="G372" s="199" t="str">
        <f t="shared" si="11"/>
        <v>FEV</v>
      </c>
    </row>
    <row r="373" spans="1:7" s="10" customFormat="1" ht="12.75" x14ac:dyDescent="0.25">
      <c r="A373" s="129">
        <v>33140715</v>
      </c>
      <c r="B373" s="129" t="s">
        <v>7</v>
      </c>
      <c r="C373" s="130" t="s">
        <v>775</v>
      </c>
      <c r="D373" s="135" t="s">
        <v>1228</v>
      </c>
      <c r="E373" s="194" t="s">
        <v>1422</v>
      </c>
      <c r="F373" s="198" t="str">
        <f t="shared" si="10"/>
        <v/>
      </c>
      <c r="G373" s="199" t="str">
        <f t="shared" si="11"/>
        <v>FEV</v>
      </c>
    </row>
    <row r="374" spans="1:7" s="10" customFormat="1" ht="12.75" x14ac:dyDescent="0.25">
      <c r="A374" s="129">
        <v>33068844</v>
      </c>
      <c r="B374" s="129" t="s">
        <v>7</v>
      </c>
      <c r="C374" s="130" t="s">
        <v>775</v>
      </c>
      <c r="D374" s="135" t="s">
        <v>808</v>
      </c>
      <c r="E374" s="194" t="s">
        <v>1422</v>
      </c>
      <c r="F374" s="198" t="str">
        <f t="shared" si="10"/>
        <v/>
      </c>
      <c r="G374" s="199" t="str">
        <f t="shared" si="11"/>
        <v>FEV</v>
      </c>
    </row>
    <row r="375" spans="1:7" s="10" customFormat="1" ht="12.75" x14ac:dyDescent="0.25">
      <c r="A375" s="129">
        <v>33072078</v>
      </c>
      <c r="B375" s="129" t="s">
        <v>7</v>
      </c>
      <c r="C375" s="130" t="s">
        <v>775</v>
      </c>
      <c r="D375" s="135" t="s">
        <v>132</v>
      </c>
      <c r="E375" s="194" t="s">
        <v>1422</v>
      </c>
      <c r="F375" s="198" t="str">
        <f t="shared" si="10"/>
        <v/>
      </c>
      <c r="G375" s="199" t="str">
        <f t="shared" si="11"/>
        <v>FEV</v>
      </c>
    </row>
    <row r="376" spans="1:7" s="10" customFormat="1" ht="12.75" x14ac:dyDescent="0.25">
      <c r="A376" s="129">
        <v>33086729</v>
      </c>
      <c r="B376" s="129" t="s">
        <v>7</v>
      </c>
      <c r="C376" s="130" t="s">
        <v>775</v>
      </c>
      <c r="D376" s="135" t="s">
        <v>929</v>
      </c>
      <c r="E376" s="194" t="s">
        <v>1431</v>
      </c>
      <c r="F376" s="198" t="str">
        <f t="shared" si="10"/>
        <v>FEV</v>
      </c>
      <c r="G376" s="199" t="str">
        <f t="shared" si="11"/>
        <v/>
      </c>
    </row>
    <row r="377" spans="1:7" s="10" customFormat="1" ht="12.75" x14ac:dyDescent="0.25">
      <c r="A377" s="129">
        <v>33095078</v>
      </c>
      <c r="B377" s="129" t="s">
        <v>7</v>
      </c>
      <c r="C377" s="130" t="s">
        <v>775</v>
      </c>
      <c r="D377" s="135" t="s">
        <v>1043</v>
      </c>
      <c r="E377" s="194" t="s">
        <v>1422</v>
      </c>
      <c r="F377" s="198" t="str">
        <f t="shared" si="10"/>
        <v/>
      </c>
      <c r="G377" s="199" t="str">
        <f t="shared" si="11"/>
        <v>FEV</v>
      </c>
    </row>
    <row r="378" spans="1:7" s="10" customFormat="1" ht="12.75" x14ac:dyDescent="0.25">
      <c r="A378" s="129">
        <v>33071543</v>
      </c>
      <c r="B378" s="129" t="s">
        <v>7</v>
      </c>
      <c r="C378" s="130" t="s">
        <v>775</v>
      </c>
      <c r="D378" s="135" t="s">
        <v>824</v>
      </c>
      <c r="E378" s="194" t="s">
        <v>1431</v>
      </c>
      <c r="F378" s="198" t="str">
        <f t="shared" si="10"/>
        <v>FEV</v>
      </c>
      <c r="G378" s="199" t="str">
        <f t="shared" si="11"/>
        <v/>
      </c>
    </row>
    <row r="379" spans="1:7" s="10" customFormat="1" ht="12.75" x14ac:dyDescent="0.25">
      <c r="A379" s="129">
        <v>33070148</v>
      </c>
      <c r="B379" s="129" t="s">
        <v>7</v>
      </c>
      <c r="C379" s="130" t="s">
        <v>775</v>
      </c>
      <c r="D379" s="135" t="s">
        <v>817</v>
      </c>
      <c r="E379" s="194" t="s">
        <v>1431</v>
      </c>
      <c r="F379" s="198" t="str">
        <f t="shared" si="10"/>
        <v>FEV</v>
      </c>
      <c r="G379" s="199" t="str">
        <f t="shared" si="11"/>
        <v/>
      </c>
    </row>
    <row r="380" spans="1:7" s="10" customFormat="1" ht="12.75" x14ac:dyDescent="0.25">
      <c r="A380" s="129">
        <v>33075689</v>
      </c>
      <c r="B380" s="129" t="s">
        <v>7</v>
      </c>
      <c r="C380" s="130" t="s">
        <v>775</v>
      </c>
      <c r="D380" s="135" t="s">
        <v>854</v>
      </c>
      <c r="E380" s="194" t="s">
        <v>1431</v>
      </c>
      <c r="F380" s="198" t="str">
        <f t="shared" si="10"/>
        <v>FEV</v>
      </c>
      <c r="G380" s="199" t="str">
        <f t="shared" si="11"/>
        <v/>
      </c>
    </row>
    <row r="381" spans="1:7" s="10" customFormat="1" ht="12.75" x14ac:dyDescent="0.25">
      <c r="A381" s="129">
        <v>33071551</v>
      </c>
      <c r="B381" s="129" t="s">
        <v>7</v>
      </c>
      <c r="C381" s="130" t="s">
        <v>775</v>
      </c>
      <c r="D381" s="135" t="s">
        <v>825</v>
      </c>
      <c r="E381" s="194" t="s">
        <v>1422</v>
      </c>
      <c r="F381" s="198" t="str">
        <f t="shared" si="10"/>
        <v/>
      </c>
      <c r="G381" s="199" t="str">
        <f t="shared" si="11"/>
        <v>FEV</v>
      </c>
    </row>
    <row r="382" spans="1:7" s="10" customFormat="1" ht="12.75" x14ac:dyDescent="0.25">
      <c r="A382" s="129">
        <v>33075174</v>
      </c>
      <c r="B382" s="129" t="s">
        <v>7</v>
      </c>
      <c r="C382" s="130" t="s">
        <v>775</v>
      </c>
      <c r="D382" s="135" t="s">
        <v>848</v>
      </c>
      <c r="E382" s="194" t="s">
        <v>1422</v>
      </c>
      <c r="F382" s="198" t="str">
        <f t="shared" si="10"/>
        <v/>
      </c>
      <c r="G382" s="199" t="str">
        <f t="shared" si="11"/>
        <v>FEV</v>
      </c>
    </row>
    <row r="383" spans="1:7" s="10" customFormat="1" ht="12.75" x14ac:dyDescent="0.25">
      <c r="A383" s="129">
        <v>33070156</v>
      </c>
      <c r="B383" s="129" t="s">
        <v>7</v>
      </c>
      <c r="C383" s="130" t="s">
        <v>775</v>
      </c>
      <c r="D383" s="135" t="s">
        <v>818</v>
      </c>
      <c r="E383" s="194" t="s">
        <v>1431</v>
      </c>
      <c r="F383" s="198" t="str">
        <f t="shared" si="10"/>
        <v>FEV</v>
      </c>
      <c r="G383" s="199" t="str">
        <f t="shared" si="11"/>
        <v/>
      </c>
    </row>
    <row r="384" spans="1:7" s="10" customFormat="1" ht="12.75" x14ac:dyDescent="0.25">
      <c r="A384" s="129">
        <v>33075182</v>
      </c>
      <c r="B384" s="129" t="s">
        <v>7</v>
      </c>
      <c r="C384" s="130" t="s">
        <v>775</v>
      </c>
      <c r="D384" s="135" t="s">
        <v>849</v>
      </c>
      <c r="E384" s="194" t="s">
        <v>1431</v>
      </c>
      <c r="F384" s="198" t="str">
        <f t="shared" si="10"/>
        <v>FEV</v>
      </c>
      <c r="G384" s="199" t="str">
        <f t="shared" si="11"/>
        <v/>
      </c>
    </row>
    <row r="385" spans="1:7" s="10" customFormat="1" ht="12.75" x14ac:dyDescent="0.25">
      <c r="A385" s="129">
        <v>33132887</v>
      </c>
      <c r="B385" s="129" t="s">
        <v>7</v>
      </c>
      <c r="C385" s="130" t="s">
        <v>775</v>
      </c>
      <c r="D385" s="135" t="s">
        <v>1206</v>
      </c>
      <c r="E385" s="194" t="s">
        <v>1431</v>
      </c>
      <c r="F385" s="198" t="str">
        <f t="shared" si="10"/>
        <v>FEV</v>
      </c>
      <c r="G385" s="199" t="str">
        <f t="shared" si="11"/>
        <v/>
      </c>
    </row>
    <row r="386" spans="1:7" s="10" customFormat="1" ht="12.75" x14ac:dyDescent="0.25">
      <c r="A386" s="129">
        <v>33075719</v>
      </c>
      <c r="B386" s="129" t="s">
        <v>7</v>
      </c>
      <c r="C386" s="130" t="s">
        <v>775</v>
      </c>
      <c r="D386" s="135" t="s">
        <v>855</v>
      </c>
      <c r="E386" s="194" t="s">
        <v>1422</v>
      </c>
      <c r="F386" s="198" t="str">
        <f t="shared" si="10"/>
        <v/>
      </c>
      <c r="G386" s="199" t="str">
        <f t="shared" si="11"/>
        <v>FEV</v>
      </c>
    </row>
    <row r="387" spans="1:7" s="10" customFormat="1" ht="12.75" x14ac:dyDescent="0.25">
      <c r="A387" s="129">
        <v>33070164</v>
      </c>
      <c r="B387" s="129" t="s">
        <v>7</v>
      </c>
      <c r="C387" s="130" t="s">
        <v>775</v>
      </c>
      <c r="D387" s="135" t="s">
        <v>819</v>
      </c>
      <c r="E387" s="194" t="s">
        <v>1422</v>
      </c>
      <c r="F387" s="198" t="str">
        <f t="shared" si="10"/>
        <v/>
      </c>
      <c r="G387" s="199" t="str">
        <f t="shared" si="11"/>
        <v>FEV</v>
      </c>
    </row>
    <row r="388" spans="1:7" s="10" customFormat="1" ht="12.75" x14ac:dyDescent="0.25">
      <c r="A388" s="129">
        <v>33140030</v>
      </c>
      <c r="B388" s="129" t="s">
        <v>7</v>
      </c>
      <c r="C388" s="130" t="s">
        <v>775</v>
      </c>
      <c r="D388" s="135" t="s">
        <v>396</v>
      </c>
      <c r="E388" s="194" t="s">
        <v>1422</v>
      </c>
      <c r="F388" s="198" t="str">
        <f t="shared" ref="F388:F451" si="12">IF($E388="ENTREGUE","FEV","")</f>
        <v/>
      </c>
      <c r="G388" s="199" t="str">
        <f t="shared" si="11"/>
        <v>FEV</v>
      </c>
    </row>
    <row r="389" spans="1:7" s="10" customFormat="1" ht="12.75" x14ac:dyDescent="0.25">
      <c r="A389" s="129">
        <v>33062277</v>
      </c>
      <c r="B389" s="129" t="s">
        <v>7</v>
      </c>
      <c r="C389" s="130" t="s">
        <v>775</v>
      </c>
      <c r="D389" s="135" t="s">
        <v>777</v>
      </c>
      <c r="E389" s="194" t="s">
        <v>1431</v>
      </c>
      <c r="F389" s="198" t="str">
        <f t="shared" si="12"/>
        <v>FEV</v>
      </c>
      <c r="G389" s="199" t="str">
        <f t="shared" ref="G389:G452" si="13">IF($E389="PENDENTE","FEV","")</f>
        <v/>
      </c>
    </row>
    <row r="390" spans="1:7" s="10" customFormat="1" ht="12.75" x14ac:dyDescent="0.25">
      <c r="A390" s="129">
        <v>33086753</v>
      </c>
      <c r="B390" s="129" t="s">
        <v>7</v>
      </c>
      <c r="C390" s="130" t="s">
        <v>775</v>
      </c>
      <c r="D390" s="135" t="s">
        <v>931</v>
      </c>
      <c r="E390" s="194" t="s">
        <v>1431</v>
      </c>
      <c r="F390" s="198" t="str">
        <f t="shared" si="12"/>
        <v>FEV</v>
      </c>
      <c r="G390" s="199" t="str">
        <f t="shared" si="13"/>
        <v/>
      </c>
    </row>
    <row r="391" spans="1:7" s="10" customFormat="1" ht="12.75" x14ac:dyDescent="0.25">
      <c r="A391" s="133">
        <v>33558230</v>
      </c>
      <c r="B391" s="131" t="s">
        <v>7</v>
      </c>
      <c r="C391" s="131" t="s">
        <v>775</v>
      </c>
      <c r="D391" s="136" t="s">
        <v>1278</v>
      </c>
      <c r="E391" s="194" t="s">
        <v>1422</v>
      </c>
      <c r="F391" s="198" t="str">
        <f t="shared" si="12"/>
        <v/>
      </c>
      <c r="G391" s="199" t="str">
        <f t="shared" si="13"/>
        <v>FEV</v>
      </c>
    </row>
    <row r="392" spans="1:7" s="10" customFormat="1" ht="12.75" x14ac:dyDescent="0.25">
      <c r="A392" s="129">
        <v>33132879</v>
      </c>
      <c r="B392" s="129" t="s">
        <v>7</v>
      </c>
      <c r="C392" s="130" t="s">
        <v>775</v>
      </c>
      <c r="D392" s="135" t="s">
        <v>1205</v>
      </c>
      <c r="E392" s="194" t="s">
        <v>1422</v>
      </c>
      <c r="F392" s="198" t="str">
        <f t="shared" si="12"/>
        <v/>
      </c>
      <c r="G392" s="199" t="str">
        <f t="shared" si="13"/>
        <v>FEV</v>
      </c>
    </row>
    <row r="393" spans="1:7" s="10" customFormat="1" ht="12.75" x14ac:dyDescent="0.25">
      <c r="A393" s="129">
        <v>33085765</v>
      </c>
      <c r="B393" s="129" t="s">
        <v>7</v>
      </c>
      <c r="C393" s="130" t="s">
        <v>775</v>
      </c>
      <c r="D393" s="135" t="s">
        <v>920</v>
      </c>
      <c r="E393" s="194" t="s">
        <v>1422</v>
      </c>
      <c r="F393" s="198" t="str">
        <f t="shared" si="12"/>
        <v/>
      </c>
      <c r="G393" s="199" t="str">
        <f t="shared" si="13"/>
        <v>FEV</v>
      </c>
    </row>
    <row r="394" spans="1:7" s="10" customFormat="1" ht="12.75" x14ac:dyDescent="0.25">
      <c r="A394" s="129">
        <v>33070172</v>
      </c>
      <c r="B394" s="129" t="s">
        <v>7</v>
      </c>
      <c r="C394" s="130" t="s">
        <v>775</v>
      </c>
      <c r="D394" s="135" t="s">
        <v>820</v>
      </c>
      <c r="E394" s="194" t="s">
        <v>1431</v>
      </c>
      <c r="F394" s="198" t="str">
        <f t="shared" si="12"/>
        <v>FEV</v>
      </c>
      <c r="G394" s="199" t="str">
        <f t="shared" si="13"/>
        <v/>
      </c>
    </row>
    <row r="395" spans="1:7" s="10" customFormat="1" ht="12.75" x14ac:dyDescent="0.25">
      <c r="A395" s="129">
        <v>33071578</v>
      </c>
      <c r="B395" s="129" t="s">
        <v>7</v>
      </c>
      <c r="C395" s="130" t="s">
        <v>775</v>
      </c>
      <c r="D395" s="135" t="s">
        <v>827</v>
      </c>
      <c r="E395" s="194" t="s">
        <v>1422</v>
      </c>
      <c r="F395" s="198" t="str">
        <f t="shared" si="12"/>
        <v/>
      </c>
      <c r="G395" s="199" t="str">
        <f t="shared" si="13"/>
        <v>FEV</v>
      </c>
    </row>
    <row r="396" spans="1:7" s="10" customFormat="1" ht="12.75" x14ac:dyDescent="0.25">
      <c r="A396" s="129">
        <v>33075760</v>
      </c>
      <c r="B396" s="129" t="s">
        <v>7</v>
      </c>
      <c r="C396" s="130" t="s">
        <v>775</v>
      </c>
      <c r="D396" s="135" t="s">
        <v>856</v>
      </c>
      <c r="E396" s="194" t="s">
        <v>1422</v>
      </c>
      <c r="F396" s="198" t="str">
        <f t="shared" si="12"/>
        <v/>
      </c>
      <c r="G396" s="199" t="str">
        <f t="shared" si="13"/>
        <v>FEV</v>
      </c>
    </row>
    <row r="397" spans="1:7" s="10" customFormat="1" ht="12.75" x14ac:dyDescent="0.25">
      <c r="A397" s="129">
        <v>33088160</v>
      </c>
      <c r="B397" s="129" t="s">
        <v>7</v>
      </c>
      <c r="C397" s="130" t="s">
        <v>775</v>
      </c>
      <c r="D397" s="135" t="s">
        <v>937</v>
      </c>
      <c r="E397" s="194" t="s">
        <v>1422</v>
      </c>
      <c r="F397" s="198" t="str">
        <f t="shared" si="12"/>
        <v/>
      </c>
      <c r="G397" s="199" t="str">
        <f t="shared" si="13"/>
        <v>FEV</v>
      </c>
    </row>
    <row r="398" spans="1:7" s="10" customFormat="1" ht="12.75" x14ac:dyDescent="0.25">
      <c r="A398" s="129">
        <v>33069921</v>
      </c>
      <c r="B398" s="129" t="s">
        <v>7</v>
      </c>
      <c r="C398" s="130" t="s">
        <v>775</v>
      </c>
      <c r="D398" s="135" t="s">
        <v>812</v>
      </c>
      <c r="E398" s="194" t="s">
        <v>1431</v>
      </c>
      <c r="F398" s="198" t="str">
        <f t="shared" si="12"/>
        <v>FEV</v>
      </c>
      <c r="G398" s="199" t="str">
        <f t="shared" si="13"/>
        <v/>
      </c>
    </row>
    <row r="399" spans="1:7" s="10" customFormat="1" ht="12.75" x14ac:dyDescent="0.25">
      <c r="A399" s="129">
        <v>33086567</v>
      </c>
      <c r="B399" s="129" t="s">
        <v>7</v>
      </c>
      <c r="C399" s="130" t="s">
        <v>775</v>
      </c>
      <c r="D399" s="135" t="s">
        <v>923</v>
      </c>
      <c r="E399" s="194" t="s">
        <v>1422</v>
      </c>
      <c r="F399" s="198" t="str">
        <f t="shared" si="12"/>
        <v/>
      </c>
      <c r="G399" s="199" t="str">
        <f t="shared" si="13"/>
        <v>FEV</v>
      </c>
    </row>
    <row r="400" spans="1:7" s="10" customFormat="1" ht="12.75" x14ac:dyDescent="0.25">
      <c r="A400" s="129">
        <v>33086575</v>
      </c>
      <c r="B400" s="129" t="s">
        <v>7</v>
      </c>
      <c r="C400" s="130" t="s">
        <v>775</v>
      </c>
      <c r="D400" s="135" t="s">
        <v>924</v>
      </c>
      <c r="E400" s="194" t="s">
        <v>1422</v>
      </c>
      <c r="F400" s="198" t="str">
        <f t="shared" si="12"/>
        <v/>
      </c>
      <c r="G400" s="199" t="str">
        <f t="shared" si="13"/>
        <v>FEV</v>
      </c>
    </row>
    <row r="401" spans="1:7" s="10" customFormat="1" ht="12.75" x14ac:dyDescent="0.25">
      <c r="A401" s="129">
        <v>33069930</v>
      </c>
      <c r="B401" s="129" t="s">
        <v>7</v>
      </c>
      <c r="C401" s="130" t="s">
        <v>775</v>
      </c>
      <c r="D401" s="135" t="s">
        <v>813</v>
      </c>
      <c r="E401" s="194" t="s">
        <v>1422</v>
      </c>
      <c r="F401" s="198" t="str">
        <f t="shared" si="12"/>
        <v/>
      </c>
      <c r="G401" s="199" t="str">
        <f t="shared" si="13"/>
        <v>FEV</v>
      </c>
    </row>
    <row r="402" spans="1:7" s="10" customFormat="1" ht="12.75" x14ac:dyDescent="0.25">
      <c r="A402" s="129">
        <v>33072248</v>
      </c>
      <c r="B402" s="129" t="s">
        <v>7</v>
      </c>
      <c r="C402" s="130" t="s">
        <v>775</v>
      </c>
      <c r="D402" s="135" t="s">
        <v>834</v>
      </c>
      <c r="E402" s="194" t="s">
        <v>1422</v>
      </c>
      <c r="F402" s="198" t="str">
        <f t="shared" si="12"/>
        <v/>
      </c>
      <c r="G402" s="199" t="str">
        <f t="shared" si="13"/>
        <v>FEV</v>
      </c>
    </row>
    <row r="403" spans="1:7" s="10" customFormat="1" ht="12.75" x14ac:dyDescent="0.25">
      <c r="A403" s="129">
        <v>33074038</v>
      </c>
      <c r="B403" s="129" t="s">
        <v>7</v>
      </c>
      <c r="C403" s="130" t="s">
        <v>775</v>
      </c>
      <c r="D403" s="135" t="s">
        <v>839</v>
      </c>
      <c r="E403" s="194" t="s">
        <v>1422</v>
      </c>
      <c r="F403" s="198" t="str">
        <f t="shared" si="12"/>
        <v/>
      </c>
      <c r="G403" s="199" t="str">
        <f t="shared" si="13"/>
        <v>FEV</v>
      </c>
    </row>
    <row r="404" spans="1:7" s="10" customFormat="1" ht="12.75" x14ac:dyDescent="0.25">
      <c r="A404" s="129">
        <v>33072094</v>
      </c>
      <c r="B404" s="129" t="s">
        <v>7</v>
      </c>
      <c r="C404" s="130" t="s">
        <v>775</v>
      </c>
      <c r="D404" s="135" t="s">
        <v>407</v>
      </c>
      <c r="E404" s="194" t="s">
        <v>1422</v>
      </c>
      <c r="F404" s="198" t="str">
        <f t="shared" si="12"/>
        <v/>
      </c>
      <c r="G404" s="199" t="str">
        <f t="shared" si="13"/>
        <v>FEV</v>
      </c>
    </row>
    <row r="405" spans="1:7" s="10" customFormat="1" ht="12.75" x14ac:dyDescent="0.25">
      <c r="A405" s="129">
        <v>33070199</v>
      </c>
      <c r="B405" s="129" t="s">
        <v>7</v>
      </c>
      <c r="C405" s="130" t="s">
        <v>775</v>
      </c>
      <c r="D405" s="135" t="s">
        <v>821</v>
      </c>
      <c r="E405" s="194" t="s">
        <v>1422</v>
      </c>
      <c r="F405" s="198" t="str">
        <f t="shared" si="12"/>
        <v/>
      </c>
      <c r="G405" s="199" t="str">
        <f t="shared" si="13"/>
        <v>FEV</v>
      </c>
    </row>
    <row r="406" spans="1:7" s="10" customFormat="1" ht="12.75" x14ac:dyDescent="0.25">
      <c r="A406" s="129">
        <v>33088152</v>
      </c>
      <c r="B406" s="129" t="s">
        <v>7</v>
      </c>
      <c r="C406" s="130" t="s">
        <v>775</v>
      </c>
      <c r="D406" s="135" t="s">
        <v>936</v>
      </c>
      <c r="E406" s="194" t="s">
        <v>1431</v>
      </c>
      <c r="F406" s="198" t="str">
        <f t="shared" si="12"/>
        <v>FEV</v>
      </c>
      <c r="G406" s="199" t="str">
        <f t="shared" si="13"/>
        <v/>
      </c>
    </row>
    <row r="407" spans="1:7" s="10" customFormat="1" ht="12.75" x14ac:dyDescent="0.25">
      <c r="A407" s="129">
        <v>33140669</v>
      </c>
      <c r="B407" s="129" t="s">
        <v>7</v>
      </c>
      <c r="C407" s="130" t="s">
        <v>775</v>
      </c>
      <c r="D407" s="135" t="s">
        <v>1227</v>
      </c>
      <c r="E407" s="194" t="s">
        <v>1431</v>
      </c>
      <c r="F407" s="198" t="str">
        <f t="shared" si="12"/>
        <v>FEV</v>
      </c>
      <c r="G407" s="199" t="str">
        <f t="shared" si="13"/>
        <v/>
      </c>
    </row>
    <row r="408" spans="1:7" s="10" customFormat="1" ht="12.75" x14ac:dyDescent="0.25">
      <c r="A408" s="129">
        <v>33072183</v>
      </c>
      <c r="B408" s="129" t="s">
        <v>7</v>
      </c>
      <c r="C408" s="130" t="s">
        <v>775</v>
      </c>
      <c r="D408" s="135" t="s">
        <v>832</v>
      </c>
      <c r="E408" s="194" t="s">
        <v>1431</v>
      </c>
      <c r="F408" s="198" t="str">
        <f t="shared" si="12"/>
        <v>FEV</v>
      </c>
      <c r="G408" s="199" t="str">
        <f t="shared" si="13"/>
        <v/>
      </c>
    </row>
    <row r="409" spans="1:7" s="10" customFormat="1" ht="12.75" x14ac:dyDescent="0.25">
      <c r="A409" s="129">
        <v>33069948</v>
      </c>
      <c r="B409" s="129" t="s">
        <v>7</v>
      </c>
      <c r="C409" s="130" t="s">
        <v>775</v>
      </c>
      <c r="D409" s="135" t="s">
        <v>814</v>
      </c>
      <c r="E409" s="194" t="s">
        <v>1422</v>
      </c>
      <c r="F409" s="198" t="str">
        <f t="shared" si="12"/>
        <v/>
      </c>
      <c r="G409" s="199" t="str">
        <f t="shared" si="13"/>
        <v>FEV</v>
      </c>
    </row>
    <row r="410" spans="1:7" s="10" customFormat="1" ht="12.75" x14ac:dyDescent="0.25">
      <c r="A410" s="129">
        <v>33074046</v>
      </c>
      <c r="B410" s="129" t="s">
        <v>7</v>
      </c>
      <c r="C410" s="130" t="s">
        <v>775</v>
      </c>
      <c r="D410" s="135" t="s">
        <v>840</v>
      </c>
      <c r="E410" s="194" t="s">
        <v>1422</v>
      </c>
      <c r="F410" s="198" t="str">
        <f t="shared" si="12"/>
        <v/>
      </c>
      <c r="G410" s="199" t="str">
        <f t="shared" si="13"/>
        <v>FEV</v>
      </c>
    </row>
    <row r="411" spans="1:7" s="10" customFormat="1" ht="12.75" x14ac:dyDescent="0.25">
      <c r="A411" s="129">
        <v>33072205</v>
      </c>
      <c r="B411" s="129" t="s">
        <v>7</v>
      </c>
      <c r="C411" s="130" t="s">
        <v>775</v>
      </c>
      <c r="D411" s="135" t="s">
        <v>833</v>
      </c>
      <c r="E411" s="194" t="s">
        <v>1422</v>
      </c>
      <c r="F411" s="198" t="str">
        <f t="shared" si="12"/>
        <v/>
      </c>
      <c r="G411" s="199" t="str">
        <f t="shared" si="13"/>
        <v>FEV</v>
      </c>
    </row>
    <row r="412" spans="1:7" s="10" customFormat="1" ht="12.75" x14ac:dyDescent="0.25">
      <c r="A412" s="129">
        <v>33085480</v>
      </c>
      <c r="B412" s="129" t="s">
        <v>7</v>
      </c>
      <c r="C412" s="130" t="s">
        <v>775</v>
      </c>
      <c r="D412" s="135" t="s">
        <v>918</v>
      </c>
      <c r="E412" s="194" t="s">
        <v>1422</v>
      </c>
      <c r="F412" s="198" t="str">
        <f t="shared" si="12"/>
        <v/>
      </c>
      <c r="G412" s="199" t="str">
        <f t="shared" si="13"/>
        <v>FEV</v>
      </c>
    </row>
    <row r="413" spans="1:7" s="10" customFormat="1" ht="12.75" x14ac:dyDescent="0.25">
      <c r="A413" s="129">
        <v>33075190</v>
      </c>
      <c r="B413" s="129" t="s">
        <v>7</v>
      </c>
      <c r="C413" s="130" t="s">
        <v>775</v>
      </c>
      <c r="D413" s="135" t="s">
        <v>850</v>
      </c>
      <c r="E413" s="194" t="s">
        <v>1431</v>
      </c>
      <c r="F413" s="198" t="str">
        <f t="shared" si="12"/>
        <v>FEV</v>
      </c>
      <c r="G413" s="199" t="str">
        <f t="shared" si="13"/>
        <v/>
      </c>
    </row>
    <row r="414" spans="1:7" s="10" customFormat="1" ht="12.75" x14ac:dyDescent="0.25">
      <c r="A414" s="129">
        <v>33071586</v>
      </c>
      <c r="B414" s="129" t="s">
        <v>7</v>
      </c>
      <c r="C414" s="130" t="s">
        <v>775</v>
      </c>
      <c r="D414" s="135" t="s">
        <v>828</v>
      </c>
      <c r="E414" s="194" t="s">
        <v>1422</v>
      </c>
      <c r="F414" s="198" t="str">
        <f t="shared" si="12"/>
        <v/>
      </c>
      <c r="G414" s="199" t="str">
        <f t="shared" si="13"/>
        <v>FEV</v>
      </c>
    </row>
    <row r="415" spans="1:7" s="10" customFormat="1" ht="12.75" x14ac:dyDescent="0.25">
      <c r="A415" s="129">
        <v>33086583</v>
      </c>
      <c r="B415" s="129" t="s">
        <v>7</v>
      </c>
      <c r="C415" s="130" t="s">
        <v>775</v>
      </c>
      <c r="D415" s="135" t="s">
        <v>925</v>
      </c>
      <c r="E415" s="194" t="s">
        <v>1431</v>
      </c>
      <c r="F415" s="198" t="str">
        <f t="shared" si="12"/>
        <v>FEV</v>
      </c>
      <c r="G415" s="199" t="str">
        <f t="shared" si="13"/>
        <v/>
      </c>
    </row>
    <row r="416" spans="1:7" s="10" customFormat="1" ht="12.75" x14ac:dyDescent="0.25">
      <c r="A416" s="129">
        <v>33075204</v>
      </c>
      <c r="B416" s="129" t="s">
        <v>7</v>
      </c>
      <c r="C416" s="130" t="s">
        <v>775</v>
      </c>
      <c r="D416" s="135" t="s">
        <v>851</v>
      </c>
      <c r="E416" s="194" t="s">
        <v>1422</v>
      </c>
      <c r="F416" s="198" t="str">
        <f t="shared" si="12"/>
        <v/>
      </c>
      <c r="G416" s="199" t="str">
        <f t="shared" si="13"/>
        <v>FEV</v>
      </c>
    </row>
    <row r="417" spans="1:7" s="10" customFormat="1" ht="12.75" x14ac:dyDescent="0.25">
      <c r="A417" s="129">
        <v>33074151</v>
      </c>
      <c r="B417" s="129" t="s">
        <v>7</v>
      </c>
      <c r="C417" s="130" t="s">
        <v>775</v>
      </c>
      <c r="D417" s="135" t="s">
        <v>842</v>
      </c>
      <c r="E417" s="194" t="s">
        <v>1422</v>
      </c>
      <c r="F417" s="198" t="str">
        <f t="shared" si="12"/>
        <v/>
      </c>
      <c r="G417" s="199" t="str">
        <f t="shared" si="13"/>
        <v>FEV</v>
      </c>
    </row>
    <row r="418" spans="1:7" s="10" customFormat="1" ht="12.75" x14ac:dyDescent="0.25">
      <c r="A418" s="129">
        <v>33088179</v>
      </c>
      <c r="B418" s="129" t="s">
        <v>7</v>
      </c>
      <c r="C418" s="130" t="s">
        <v>775</v>
      </c>
      <c r="D418" s="135" t="s">
        <v>938</v>
      </c>
      <c r="E418" s="194" t="s">
        <v>1431</v>
      </c>
      <c r="F418" s="198" t="str">
        <f t="shared" si="12"/>
        <v>FEV</v>
      </c>
      <c r="G418" s="199" t="str">
        <f t="shared" si="13"/>
        <v/>
      </c>
    </row>
    <row r="419" spans="1:7" s="10" customFormat="1" ht="12.75" x14ac:dyDescent="0.25">
      <c r="A419" s="129">
        <v>33127395</v>
      </c>
      <c r="B419" s="129" t="s">
        <v>7</v>
      </c>
      <c r="C419" s="130" t="s">
        <v>775</v>
      </c>
      <c r="D419" s="135" t="s">
        <v>1199</v>
      </c>
      <c r="E419" s="194" t="s">
        <v>1422</v>
      </c>
      <c r="F419" s="198" t="str">
        <f t="shared" si="12"/>
        <v/>
      </c>
      <c r="G419" s="199" t="str">
        <f t="shared" si="13"/>
        <v>FEV</v>
      </c>
    </row>
    <row r="420" spans="1:7" s="10" customFormat="1" ht="12.75" x14ac:dyDescent="0.25">
      <c r="A420" s="129">
        <v>33074054</v>
      </c>
      <c r="B420" s="129" t="s">
        <v>7</v>
      </c>
      <c r="C420" s="130" t="s">
        <v>775</v>
      </c>
      <c r="D420" s="135" t="s">
        <v>841</v>
      </c>
      <c r="E420" s="194" t="s">
        <v>1422</v>
      </c>
      <c r="F420" s="198" t="str">
        <f t="shared" si="12"/>
        <v/>
      </c>
      <c r="G420" s="199" t="str">
        <f t="shared" si="13"/>
        <v>FEV</v>
      </c>
    </row>
    <row r="421" spans="1:7" s="10" customFormat="1" ht="12.75" x14ac:dyDescent="0.25">
      <c r="A421" s="129">
        <v>33124922</v>
      </c>
      <c r="B421" s="129" t="s">
        <v>7</v>
      </c>
      <c r="C421" s="130" t="s">
        <v>775</v>
      </c>
      <c r="D421" s="135" t="s">
        <v>1178</v>
      </c>
      <c r="E421" s="194" t="s">
        <v>1422</v>
      </c>
      <c r="F421" s="198" t="str">
        <f t="shared" si="12"/>
        <v/>
      </c>
      <c r="G421" s="199" t="str">
        <f t="shared" si="13"/>
        <v>FEV</v>
      </c>
    </row>
    <row r="422" spans="1:7" s="10" customFormat="1" ht="12.75" x14ac:dyDescent="0.25">
      <c r="A422" s="129">
        <v>33075816</v>
      </c>
      <c r="B422" s="129" t="s">
        <v>7</v>
      </c>
      <c r="C422" s="130" t="s">
        <v>775</v>
      </c>
      <c r="D422" s="135" t="s">
        <v>857</v>
      </c>
      <c r="E422" s="194" t="s">
        <v>1431</v>
      </c>
      <c r="F422" s="198" t="str">
        <f t="shared" si="12"/>
        <v>FEV</v>
      </c>
      <c r="G422" s="199" t="str">
        <f t="shared" si="13"/>
        <v/>
      </c>
    </row>
    <row r="423" spans="1:7" s="10" customFormat="1" ht="12.75" x14ac:dyDescent="0.25">
      <c r="A423" s="129">
        <v>33126160</v>
      </c>
      <c r="B423" s="129" t="s">
        <v>7</v>
      </c>
      <c r="C423" s="130" t="s">
        <v>775</v>
      </c>
      <c r="D423" s="135" t="s">
        <v>1189</v>
      </c>
      <c r="E423" s="194" t="s">
        <v>1422</v>
      </c>
      <c r="F423" s="198" t="str">
        <f t="shared" si="12"/>
        <v/>
      </c>
      <c r="G423" s="199" t="str">
        <f t="shared" si="13"/>
        <v>FEV</v>
      </c>
    </row>
    <row r="424" spans="1:7" s="10" customFormat="1" ht="12.75" x14ac:dyDescent="0.25">
      <c r="A424" s="129">
        <v>33074232</v>
      </c>
      <c r="B424" s="129" t="s">
        <v>7</v>
      </c>
      <c r="C424" s="130" t="s">
        <v>775</v>
      </c>
      <c r="D424" s="135" t="s">
        <v>844</v>
      </c>
      <c r="E424" s="194" t="s">
        <v>1422</v>
      </c>
      <c r="F424" s="198" t="str">
        <f t="shared" si="12"/>
        <v/>
      </c>
      <c r="G424" s="199" t="str">
        <f t="shared" si="13"/>
        <v>FEV</v>
      </c>
    </row>
    <row r="425" spans="1:7" s="10" customFormat="1" ht="12.75" x14ac:dyDescent="0.25">
      <c r="A425" s="129">
        <v>33071594</v>
      </c>
      <c r="B425" s="129" t="s">
        <v>7</v>
      </c>
      <c r="C425" s="130" t="s">
        <v>775</v>
      </c>
      <c r="D425" s="135" t="s">
        <v>829</v>
      </c>
      <c r="E425" s="194" t="s">
        <v>1422</v>
      </c>
      <c r="F425" s="198" t="str">
        <f t="shared" si="12"/>
        <v/>
      </c>
      <c r="G425" s="199" t="str">
        <f t="shared" si="13"/>
        <v>FEV</v>
      </c>
    </row>
    <row r="426" spans="1:7" s="10" customFormat="1" ht="12.75" x14ac:dyDescent="0.25">
      <c r="A426" s="129">
        <v>33140049</v>
      </c>
      <c r="B426" s="129" t="s">
        <v>7</v>
      </c>
      <c r="C426" s="130" t="s">
        <v>775</v>
      </c>
      <c r="D426" s="135" t="s">
        <v>1226</v>
      </c>
      <c r="E426" s="194" t="s">
        <v>1431</v>
      </c>
      <c r="F426" s="198" t="str">
        <f t="shared" si="12"/>
        <v>FEV</v>
      </c>
      <c r="G426" s="199" t="str">
        <f t="shared" si="13"/>
        <v/>
      </c>
    </row>
    <row r="427" spans="1:7" s="10" customFormat="1" ht="12.75" x14ac:dyDescent="0.25">
      <c r="A427" s="129">
        <v>33086796</v>
      </c>
      <c r="B427" s="129" t="s">
        <v>7</v>
      </c>
      <c r="C427" s="130" t="s">
        <v>775</v>
      </c>
      <c r="D427" s="135" t="s">
        <v>932</v>
      </c>
      <c r="E427" s="194" t="s">
        <v>1431</v>
      </c>
      <c r="F427" s="198" t="str">
        <f t="shared" si="12"/>
        <v>FEV</v>
      </c>
      <c r="G427" s="199" t="str">
        <f t="shared" si="13"/>
        <v/>
      </c>
    </row>
    <row r="428" spans="1:7" s="10" customFormat="1" ht="12.75" x14ac:dyDescent="0.25">
      <c r="A428" s="129">
        <v>33075832</v>
      </c>
      <c r="B428" s="129" t="s">
        <v>7</v>
      </c>
      <c r="C428" s="130" t="s">
        <v>775</v>
      </c>
      <c r="D428" s="135" t="s">
        <v>858</v>
      </c>
      <c r="E428" s="194" t="s">
        <v>1422</v>
      </c>
      <c r="F428" s="198" t="str">
        <f t="shared" si="12"/>
        <v/>
      </c>
      <c r="G428" s="199" t="str">
        <f t="shared" si="13"/>
        <v>FEV</v>
      </c>
    </row>
    <row r="429" spans="1:7" s="10" customFormat="1" ht="12.75" x14ac:dyDescent="0.25">
      <c r="A429" s="129">
        <v>33073368</v>
      </c>
      <c r="B429" s="129" t="s">
        <v>7</v>
      </c>
      <c r="C429" s="130" t="s">
        <v>775</v>
      </c>
      <c r="D429" s="135" t="s">
        <v>838</v>
      </c>
      <c r="E429" s="194" t="s">
        <v>1431</v>
      </c>
      <c r="F429" s="198" t="str">
        <f t="shared" si="12"/>
        <v>FEV</v>
      </c>
      <c r="G429" s="199" t="str">
        <f t="shared" si="13"/>
        <v/>
      </c>
    </row>
    <row r="430" spans="1:7" s="10" customFormat="1" ht="12.75" x14ac:dyDescent="0.25">
      <c r="A430" s="129">
        <v>33125740</v>
      </c>
      <c r="B430" s="129" t="s">
        <v>7</v>
      </c>
      <c r="C430" s="130" t="s">
        <v>775</v>
      </c>
      <c r="D430" s="135" t="s">
        <v>1186</v>
      </c>
      <c r="E430" s="194" t="s">
        <v>1431</v>
      </c>
      <c r="F430" s="198" t="str">
        <f t="shared" si="12"/>
        <v>FEV</v>
      </c>
      <c r="G430" s="199" t="str">
        <f t="shared" si="13"/>
        <v/>
      </c>
    </row>
    <row r="431" spans="1:7" s="10" customFormat="1" ht="12.75" x14ac:dyDescent="0.25">
      <c r="A431" s="129">
        <v>33072280</v>
      </c>
      <c r="B431" s="129" t="s">
        <v>7</v>
      </c>
      <c r="C431" s="130" t="s">
        <v>775</v>
      </c>
      <c r="D431" s="135" t="s">
        <v>835</v>
      </c>
      <c r="E431" s="194" t="s">
        <v>1431</v>
      </c>
      <c r="F431" s="198" t="str">
        <f t="shared" si="12"/>
        <v>FEV</v>
      </c>
      <c r="G431" s="199" t="str">
        <f t="shared" si="13"/>
        <v/>
      </c>
    </row>
    <row r="432" spans="1:7" s="10" customFormat="1" ht="12.75" x14ac:dyDescent="0.25">
      <c r="A432" s="129">
        <v>33085498</v>
      </c>
      <c r="B432" s="129" t="s">
        <v>7</v>
      </c>
      <c r="C432" s="130" t="s">
        <v>775</v>
      </c>
      <c r="D432" s="135" t="s">
        <v>919</v>
      </c>
      <c r="E432" s="194" t="s">
        <v>1431</v>
      </c>
      <c r="F432" s="198" t="str">
        <f t="shared" si="12"/>
        <v>FEV</v>
      </c>
      <c r="G432" s="199" t="str">
        <f t="shared" si="13"/>
        <v/>
      </c>
    </row>
    <row r="433" spans="1:7" s="10" customFormat="1" ht="12.75" x14ac:dyDescent="0.25">
      <c r="A433" s="129">
        <v>33117950</v>
      </c>
      <c r="B433" s="129" t="s">
        <v>7</v>
      </c>
      <c r="C433" s="130" t="s">
        <v>775</v>
      </c>
      <c r="D433" s="135" t="s">
        <v>1175</v>
      </c>
      <c r="E433" s="194" t="s">
        <v>1431</v>
      </c>
      <c r="F433" s="198" t="str">
        <f t="shared" si="12"/>
        <v>FEV</v>
      </c>
      <c r="G433" s="199" t="str">
        <f t="shared" si="13"/>
        <v/>
      </c>
    </row>
    <row r="434" spans="1:7" s="10" customFormat="1" ht="12.75" x14ac:dyDescent="0.25">
      <c r="A434" s="129">
        <v>33068852</v>
      </c>
      <c r="B434" s="129" t="s">
        <v>7</v>
      </c>
      <c r="C434" s="130" t="s">
        <v>775</v>
      </c>
      <c r="D434" s="135" t="s">
        <v>809</v>
      </c>
      <c r="E434" s="194" t="s">
        <v>1422</v>
      </c>
      <c r="F434" s="198" t="str">
        <f t="shared" si="12"/>
        <v/>
      </c>
      <c r="G434" s="199" t="str">
        <f t="shared" si="13"/>
        <v>FEV</v>
      </c>
    </row>
    <row r="435" spans="1:7" s="10" customFormat="1" ht="12.75" x14ac:dyDescent="0.25">
      <c r="A435" s="129">
        <v>33126267</v>
      </c>
      <c r="B435" s="129" t="s">
        <v>7</v>
      </c>
      <c r="C435" s="130" t="s">
        <v>775</v>
      </c>
      <c r="D435" s="135" t="s">
        <v>1194</v>
      </c>
      <c r="E435" s="194" t="s">
        <v>1431</v>
      </c>
      <c r="F435" s="198" t="str">
        <f t="shared" si="12"/>
        <v>FEV</v>
      </c>
      <c r="G435" s="199" t="str">
        <f t="shared" si="13"/>
        <v/>
      </c>
    </row>
    <row r="436" spans="1:7" s="10" customFormat="1" ht="12.75" x14ac:dyDescent="0.25">
      <c r="A436" s="129">
        <v>33063907</v>
      </c>
      <c r="B436" s="129" t="s">
        <v>7</v>
      </c>
      <c r="C436" s="130" t="s">
        <v>775</v>
      </c>
      <c r="D436" s="135" t="s">
        <v>791</v>
      </c>
      <c r="E436" s="194" t="s">
        <v>1422</v>
      </c>
      <c r="F436" s="198" t="str">
        <f t="shared" si="12"/>
        <v/>
      </c>
      <c r="G436" s="199" t="str">
        <f t="shared" si="13"/>
        <v>FEV</v>
      </c>
    </row>
    <row r="437" spans="1:7" s="10" customFormat="1" ht="12.75" x14ac:dyDescent="0.25">
      <c r="A437" s="129">
        <v>33086591</v>
      </c>
      <c r="B437" s="129" t="s">
        <v>7</v>
      </c>
      <c r="C437" s="130" t="s">
        <v>775</v>
      </c>
      <c r="D437" s="135" t="s">
        <v>926</v>
      </c>
      <c r="E437" s="194" t="s">
        <v>1431</v>
      </c>
      <c r="F437" s="198" t="str">
        <f t="shared" si="12"/>
        <v>FEV</v>
      </c>
      <c r="G437" s="199" t="str">
        <f t="shared" si="13"/>
        <v/>
      </c>
    </row>
    <row r="438" spans="1:7" s="10" customFormat="1" ht="12.75" x14ac:dyDescent="0.25">
      <c r="A438" s="129">
        <v>33075212</v>
      </c>
      <c r="B438" s="129" t="s">
        <v>7</v>
      </c>
      <c r="C438" s="130" t="s">
        <v>775</v>
      </c>
      <c r="D438" s="135" t="s">
        <v>852</v>
      </c>
      <c r="E438" s="194" t="s">
        <v>1431</v>
      </c>
      <c r="F438" s="198" t="str">
        <f t="shared" si="12"/>
        <v>FEV</v>
      </c>
      <c r="G438" s="199" t="str">
        <f t="shared" si="13"/>
        <v/>
      </c>
    </row>
    <row r="439" spans="1:7" s="10" customFormat="1" ht="12.75" x14ac:dyDescent="0.25">
      <c r="A439" s="129">
        <v>33135193</v>
      </c>
      <c r="B439" s="129" t="s">
        <v>7</v>
      </c>
      <c r="C439" s="130" t="s">
        <v>775</v>
      </c>
      <c r="D439" s="135" t="s">
        <v>1208</v>
      </c>
      <c r="E439" s="194" t="s">
        <v>1431</v>
      </c>
      <c r="F439" s="198" t="str">
        <f t="shared" si="12"/>
        <v>FEV</v>
      </c>
      <c r="G439" s="199" t="str">
        <f t="shared" si="13"/>
        <v/>
      </c>
    </row>
    <row r="440" spans="1:7" s="10" customFormat="1" ht="12.75" x14ac:dyDescent="0.25">
      <c r="A440" s="129">
        <v>33086605</v>
      </c>
      <c r="B440" s="129" t="s">
        <v>7</v>
      </c>
      <c r="C440" s="130" t="s">
        <v>775</v>
      </c>
      <c r="D440" s="135" t="s">
        <v>927</v>
      </c>
      <c r="E440" s="194" t="s">
        <v>1422</v>
      </c>
      <c r="F440" s="198" t="str">
        <f t="shared" si="12"/>
        <v/>
      </c>
      <c r="G440" s="199" t="str">
        <f t="shared" si="13"/>
        <v>FEV</v>
      </c>
    </row>
    <row r="441" spans="1:7" s="10" customFormat="1" ht="12.75" x14ac:dyDescent="0.25">
      <c r="A441" s="129">
        <v>33075220</v>
      </c>
      <c r="B441" s="129" t="s">
        <v>7</v>
      </c>
      <c r="C441" s="130" t="s">
        <v>775</v>
      </c>
      <c r="D441" s="135" t="s">
        <v>853</v>
      </c>
      <c r="E441" s="194" t="s">
        <v>1431</v>
      </c>
      <c r="F441" s="198" t="str">
        <f t="shared" si="12"/>
        <v>FEV</v>
      </c>
      <c r="G441" s="199" t="str">
        <f t="shared" si="13"/>
        <v/>
      </c>
    </row>
    <row r="442" spans="1:7" s="10" customFormat="1" ht="12.75" x14ac:dyDescent="0.25">
      <c r="A442" s="129">
        <v>33126216</v>
      </c>
      <c r="B442" s="129" t="s">
        <v>7</v>
      </c>
      <c r="C442" s="130" t="s">
        <v>775</v>
      </c>
      <c r="D442" s="135" t="s">
        <v>1190</v>
      </c>
      <c r="E442" s="194" t="s">
        <v>1431</v>
      </c>
      <c r="F442" s="198" t="str">
        <f t="shared" si="12"/>
        <v>FEV</v>
      </c>
      <c r="G442" s="199" t="str">
        <f t="shared" si="13"/>
        <v/>
      </c>
    </row>
    <row r="443" spans="1:7" s="10" customFormat="1" ht="12.75" x14ac:dyDescent="0.25">
      <c r="A443" s="129">
        <v>33086613</v>
      </c>
      <c r="B443" s="129" t="s">
        <v>7</v>
      </c>
      <c r="C443" s="130" t="s">
        <v>775</v>
      </c>
      <c r="D443" s="135" t="s">
        <v>928</v>
      </c>
      <c r="E443" s="194" t="s">
        <v>1422</v>
      </c>
      <c r="F443" s="198" t="str">
        <f t="shared" si="12"/>
        <v/>
      </c>
      <c r="G443" s="199" t="str">
        <f t="shared" si="13"/>
        <v>FEV</v>
      </c>
    </row>
    <row r="444" spans="1:7" s="10" customFormat="1" ht="12.75" x14ac:dyDescent="0.25">
      <c r="A444" s="129">
        <v>33125317</v>
      </c>
      <c r="B444" s="129" t="s">
        <v>7</v>
      </c>
      <c r="C444" s="130" t="s">
        <v>775</v>
      </c>
      <c r="D444" s="135" t="s">
        <v>1180</v>
      </c>
      <c r="E444" s="194" t="s">
        <v>1422</v>
      </c>
      <c r="F444" s="198" t="str">
        <f t="shared" si="12"/>
        <v/>
      </c>
      <c r="G444" s="199" t="str">
        <f t="shared" si="13"/>
        <v>FEV</v>
      </c>
    </row>
    <row r="445" spans="1:7" s="10" customFormat="1" ht="12.75" x14ac:dyDescent="0.25">
      <c r="A445" s="129">
        <v>33146950</v>
      </c>
      <c r="B445" s="129" t="s">
        <v>7</v>
      </c>
      <c r="C445" s="130" t="s">
        <v>775</v>
      </c>
      <c r="D445" s="135" t="s">
        <v>1236</v>
      </c>
      <c r="E445" s="194" t="s">
        <v>1422</v>
      </c>
      <c r="F445" s="198" t="str">
        <f t="shared" si="12"/>
        <v/>
      </c>
      <c r="G445" s="199" t="str">
        <f t="shared" si="13"/>
        <v>FEV</v>
      </c>
    </row>
    <row r="446" spans="1:7" s="10" customFormat="1" ht="12.75" x14ac:dyDescent="0.25">
      <c r="A446" s="129">
        <v>33126852</v>
      </c>
      <c r="B446" s="129" t="s">
        <v>7</v>
      </c>
      <c r="C446" s="130" t="s">
        <v>775</v>
      </c>
      <c r="D446" s="135" t="s">
        <v>1197</v>
      </c>
      <c r="E446" s="194" t="s">
        <v>1431</v>
      </c>
      <c r="F446" s="198" t="str">
        <f t="shared" si="12"/>
        <v>FEV</v>
      </c>
      <c r="G446" s="199" t="str">
        <f t="shared" si="13"/>
        <v/>
      </c>
    </row>
    <row r="447" spans="1:7" s="10" customFormat="1" ht="12.75" x14ac:dyDescent="0.25">
      <c r="A447" s="129">
        <v>33139156</v>
      </c>
      <c r="B447" s="129" t="s">
        <v>7</v>
      </c>
      <c r="C447" s="130" t="s">
        <v>775</v>
      </c>
      <c r="D447" s="135" t="s">
        <v>1225</v>
      </c>
      <c r="E447" s="194" t="s">
        <v>1431</v>
      </c>
      <c r="F447" s="198" t="str">
        <f t="shared" si="12"/>
        <v>FEV</v>
      </c>
      <c r="G447" s="199" t="str">
        <f t="shared" si="13"/>
        <v/>
      </c>
    </row>
    <row r="448" spans="1:7" s="10" customFormat="1" ht="12.75" x14ac:dyDescent="0.25">
      <c r="A448" s="129">
        <v>33069956</v>
      </c>
      <c r="B448" s="129" t="s">
        <v>7</v>
      </c>
      <c r="C448" s="130" t="s">
        <v>775</v>
      </c>
      <c r="D448" s="135" t="s">
        <v>815</v>
      </c>
      <c r="E448" s="194" t="s">
        <v>1422</v>
      </c>
      <c r="F448" s="198" t="str">
        <f t="shared" si="12"/>
        <v/>
      </c>
      <c r="G448" s="199" t="str">
        <f t="shared" si="13"/>
        <v>FEV</v>
      </c>
    </row>
    <row r="449" spans="1:7" s="10" customFormat="1" ht="12.75" x14ac:dyDescent="0.25">
      <c r="A449" s="129">
        <v>33069964</v>
      </c>
      <c r="B449" s="129" t="s">
        <v>7</v>
      </c>
      <c r="C449" s="130" t="s">
        <v>775</v>
      </c>
      <c r="D449" s="135" t="s">
        <v>816</v>
      </c>
      <c r="E449" s="194" t="s">
        <v>1422</v>
      </c>
      <c r="F449" s="198" t="str">
        <f t="shared" si="12"/>
        <v/>
      </c>
      <c r="G449" s="199" t="str">
        <f t="shared" si="13"/>
        <v>FEV</v>
      </c>
    </row>
    <row r="450" spans="1:7" s="10" customFormat="1" ht="12.75" x14ac:dyDescent="0.25">
      <c r="A450" s="129">
        <v>33071616</v>
      </c>
      <c r="B450" s="129" t="s">
        <v>7</v>
      </c>
      <c r="C450" s="130" t="s">
        <v>775</v>
      </c>
      <c r="D450" s="135" t="s">
        <v>830</v>
      </c>
      <c r="E450" s="194" t="s">
        <v>1422</v>
      </c>
      <c r="F450" s="198" t="str">
        <f t="shared" si="12"/>
        <v/>
      </c>
      <c r="G450" s="199" t="str">
        <f t="shared" si="13"/>
        <v>FEV</v>
      </c>
    </row>
    <row r="451" spans="1:7" s="10" customFormat="1" ht="12.75" x14ac:dyDescent="0.25">
      <c r="A451" s="129">
        <v>33074267</v>
      </c>
      <c r="B451" s="129" t="s">
        <v>7</v>
      </c>
      <c r="C451" s="130" t="s">
        <v>775</v>
      </c>
      <c r="D451" s="135" t="s">
        <v>845</v>
      </c>
      <c r="E451" s="194" t="s">
        <v>1431</v>
      </c>
      <c r="F451" s="198" t="str">
        <f t="shared" si="12"/>
        <v>FEV</v>
      </c>
      <c r="G451" s="199" t="str">
        <f t="shared" si="13"/>
        <v/>
      </c>
    </row>
    <row r="452" spans="1:7" s="10" customFormat="1" ht="12.75" x14ac:dyDescent="0.25">
      <c r="A452" s="129">
        <v>33126259</v>
      </c>
      <c r="B452" s="129" t="s">
        <v>7</v>
      </c>
      <c r="C452" s="130" t="s">
        <v>775</v>
      </c>
      <c r="D452" s="135" t="s">
        <v>1193</v>
      </c>
      <c r="E452" s="194" t="s">
        <v>1422</v>
      </c>
      <c r="F452" s="198" t="str">
        <f t="shared" ref="F452:F515" si="14">IF($E452="ENTREGUE","FEV","")</f>
        <v/>
      </c>
      <c r="G452" s="199" t="str">
        <f t="shared" si="13"/>
        <v>FEV</v>
      </c>
    </row>
    <row r="453" spans="1:7" s="10" customFormat="1" ht="12.75" x14ac:dyDescent="0.25">
      <c r="A453" s="129">
        <v>33085838</v>
      </c>
      <c r="B453" s="129" t="s">
        <v>7</v>
      </c>
      <c r="C453" s="130" t="s">
        <v>775</v>
      </c>
      <c r="D453" s="135" t="s">
        <v>45</v>
      </c>
      <c r="E453" s="194" t="s">
        <v>1422</v>
      </c>
      <c r="F453" s="198" t="str">
        <f t="shared" si="14"/>
        <v/>
      </c>
      <c r="G453" s="199" t="str">
        <f t="shared" ref="G453:G516" si="15">IF($E453="PENDENTE","FEV","")</f>
        <v>FEV</v>
      </c>
    </row>
    <row r="454" spans="1:7" s="10" customFormat="1" ht="12.75" x14ac:dyDescent="0.25">
      <c r="A454" s="129">
        <v>33069026</v>
      </c>
      <c r="B454" s="129" t="s">
        <v>7</v>
      </c>
      <c r="C454" s="130" t="s">
        <v>775</v>
      </c>
      <c r="D454" s="135" t="s">
        <v>810</v>
      </c>
      <c r="E454" s="194" t="s">
        <v>1422</v>
      </c>
      <c r="F454" s="198" t="str">
        <f t="shared" si="14"/>
        <v/>
      </c>
      <c r="G454" s="199" t="str">
        <f t="shared" si="15"/>
        <v>FEV</v>
      </c>
    </row>
    <row r="455" spans="1:7" s="10" customFormat="1" ht="12.75" x14ac:dyDescent="0.25">
      <c r="A455" s="129">
        <v>33075867</v>
      </c>
      <c r="B455" s="129" t="s">
        <v>7</v>
      </c>
      <c r="C455" s="130" t="s">
        <v>775</v>
      </c>
      <c r="D455" s="135" t="s">
        <v>355</v>
      </c>
      <c r="E455" s="194" t="s">
        <v>1431</v>
      </c>
      <c r="F455" s="198" t="str">
        <f t="shared" si="14"/>
        <v>FEV</v>
      </c>
      <c r="G455" s="199" t="str">
        <f t="shared" si="15"/>
        <v/>
      </c>
    </row>
    <row r="456" spans="1:7" s="10" customFormat="1" ht="12.75" x14ac:dyDescent="0.25">
      <c r="A456" s="129">
        <v>33145440</v>
      </c>
      <c r="B456" s="129" t="s">
        <v>7</v>
      </c>
      <c r="C456" s="130" t="s">
        <v>775</v>
      </c>
      <c r="D456" s="135" t="s">
        <v>1233</v>
      </c>
      <c r="E456" s="194" t="s">
        <v>1422</v>
      </c>
      <c r="F456" s="198" t="str">
        <f t="shared" si="14"/>
        <v/>
      </c>
      <c r="G456" s="199" t="str">
        <f t="shared" si="15"/>
        <v>FEV</v>
      </c>
    </row>
    <row r="457" spans="1:7" s="10" customFormat="1" ht="12.75" x14ac:dyDescent="0.25">
      <c r="A457" s="129">
        <v>33075875</v>
      </c>
      <c r="B457" s="129" t="s">
        <v>7</v>
      </c>
      <c r="C457" s="130" t="s">
        <v>775</v>
      </c>
      <c r="D457" s="135" t="s">
        <v>859</v>
      </c>
      <c r="E457" s="194" t="s">
        <v>1431</v>
      </c>
      <c r="F457" s="198" t="str">
        <f t="shared" si="14"/>
        <v>FEV</v>
      </c>
      <c r="G457" s="199" t="str">
        <f t="shared" si="15"/>
        <v/>
      </c>
    </row>
    <row r="458" spans="1:7" s="10" customFormat="1" ht="12.75" x14ac:dyDescent="0.25">
      <c r="A458" s="129">
        <v>33069034</v>
      </c>
      <c r="B458" s="129" t="s">
        <v>7</v>
      </c>
      <c r="C458" s="130" t="s">
        <v>775</v>
      </c>
      <c r="D458" s="135" t="s">
        <v>811</v>
      </c>
      <c r="E458" s="194" t="s">
        <v>1422</v>
      </c>
      <c r="F458" s="198" t="str">
        <f t="shared" si="14"/>
        <v/>
      </c>
      <c r="G458" s="199" t="str">
        <f t="shared" si="15"/>
        <v>FEV</v>
      </c>
    </row>
    <row r="459" spans="1:7" s="10" customFormat="1" ht="12.75" x14ac:dyDescent="0.25">
      <c r="A459" s="129">
        <v>33070326</v>
      </c>
      <c r="B459" s="129" t="s">
        <v>7</v>
      </c>
      <c r="C459" s="130" t="s">
        <v>775</v>
      </c>
      <c r="D459" s="135" t="s">
        <v>822</v>
      </c>
      <c r="E459" s="194" t="s">
        <v>1422</v>
      </c>
      <c r="F459" s="198" t="str">
        <f t="shared" si="14"/>
        <v/>
      </c>
      <c r="G459" s="199" t="str">
        <f t="shared" si="15"/>
        <v>FEV</v>
      </c>
    </row>
    <row r="460" spans="1:7" s="10" customFormat="1" ht="12.75" x14ac:dyDescent="0.25">
      <c r="A460" s="129">
        <v>33072370</v>
      </c>
      <c r="B460" s="129" t="s">
        <v>7</v>
      </c>
      <c r="C460" s="130" t="s">
        <v>775</v>
      </c>
      <c r="D460" s="135" t="s">
        <v>837</v>
      </c>
      <c r="E460" s="194" t="s">
        <v>1422</v>
      </c>
      <c r="F460" s="198" t="str">
        <f t="shared" si="14"/>
        <v/>
      </c>
      <c r="G460" s="199" t="str">
        <f t="shared" si="15"/>
        <v>FEV</v>
      </c>
    </row>
    <row r="461" spans="1:7" s="10" customFormat="1" ht="12.75" x14ac:dyDescent="0.25">
      <c r="A461" s="129">
        <v>33071969</v>
      </c>
      <c r="B461" s="129" t="s">
        <v>7</v>
      </c>
      <c r="C461" s="130" t="s">
        <v>775</v>
      </c>
      <c r="D461" s="135" t="s">
        <v>831</v>
      </c>
      <c r="E461" s="194" t="s">
        <v>1431</v>
      </c>
      <c r="F461" s="198" t="str">
        <f t="shared" si="14"/>
        <v>FEV</v>
      </c>
      <c r="G461" s="199" t="str">
        <f t="shared" si="15"/>
        <v/>
      </c>
    </row>
    <row r="462" spans="1:7" s="10" customFormat="1" ht="12.75" x14ac:dyDescent="0.25">
      <c r="A462" s="129">
        <v>33075891</v>
      </c>
      <c r="B462" s="129" t="s">
        <v>7</v>
      </c>
      <c r="C462" s="130" t="s">
        <v>775</v>
      </c>
      <c r="D462" s="135" t="s">
        <v>861</v>
      </c>
      <c r="E462" s="194" t="s">
        <v>1431</v>
      </c>
      <c r="F462" s="198" t="str">
        <f t="shared" si="14"/>
        <v>FEV</v>
      </c>
      <c r="G462" s="199" t="str">
        <f t="shared" si="15"/>
        <v/>
      </c>
    </row>
    <row r="463" spans="1:7" s="10" customFormat="1" ht="12.75" x14ac:dyDescent="0.25">
      <c r="A463" s="129">
        <v>33110654</v>
      </c>
      <c r="B463" s="129" t="s">
        <v>7</v>
      </c>
      <c r="C463" s="130" t="s">
        <v>775</v>
      </c>
      <c r="D463" s="135" t="s">
        <v>1167</v>
      </c>
      <c r="E463" s="194" t="s">
        <v>1431</v>
      </c>
      <c r="F463" s="198" t="str">
        <f t="shared" si="14"/>
        <v>FEV</v>
      </c>
      <c r="G463" s="199" t="str">
        <f t="shared" si="15"/>
        <v/>
      </c>
    </row>
    <row r="464" spans="1:7" s="10" customFormat="1" ht="12.75" x14ac:dyDescent="0.25">
      <c r="A464" s="129">
        <v>33096759</v>
      </c>
      <c r="B464" s="129" t="s">
        <v>7</v>
      </c>
      <c r="C464" s="130" t="s">
        <v>775</v>
      </c>
      <c r="D464" s="135" t="s">
        <v>1048</v>
      </c>
      <c r="E464" s="194" t="s">
        <v>1422</v>
      </c>
      <c r="F464" s="198" t="str">
        <f t="shared" si="14"/>
        <v/>
      </c>
      <c r="G464" s="199" t="str">
        <f t="shared" si="15"/>
        <v>FEV</v>
      </c>
    </row>
    <row r="465" spans="1:7" s="10" customFormat="1" ht="12.75" x14ac:dyDescent="0.25">
      <c r="A465" s="129">
        <v>33104638</v>
      </c>
      <c r="B465" s="129" t="s">
        <v>7</v>
      </c>
      <c r="C465" s="130" t="s">
        <v>775</v>
      </c>
      <c r="D465" s="135" t="s">
        <v>1139</v>
      </c>
      <c r="E465" s="194" t="s">
        <v>1422</v>
      </c>
      <c r="F465" s="198" t="str">
        <f t="shared" si="14"/>
        <v/>
      </c>
      <c r="G465" s="199" t="str">
        <f t="shared" si="15"/>
        <v>FEV</v>
      </c>
    </row>
    <row r="466" spans="1:7" s="10" customFormat="1" ht="12.75" x14ac:dyDescent="0.25">
      <c r="A466" s="129">
        <v>33110646</v>
      </c>
      <c r="B466" s="129" t="s">
        <v>7</v>
      </c>
      <c r="C466" s="130" t="s">
        <v>775</v>
      </c>
      <c r="D466" s="135" t="s">
        <v>1166</v>
      </c>
      <c r="E466" s="194" t="s">
        <v>1422</v>
      </c>
      <c r="F466" s="198" t="str">
        <f t="shared" si="14"/>
        <v/>
      </c>
      <c r="G466" s="199" t="str">
        <f t="shared" si="15"/>
        <v>FEV</v>
      </c>
    </row>
    <row r="467" spans="1:7" s="10" customFormat="1" ht="12.75" x14ac:dyDescent="0.25">
      <c r="A467" s="129">
        <v>33097038</v>
      </c>
      <c r="B467" s="129" t="s">
        <v>7</v>
      </c>
      <c r="C467" s="130" t="s">
        <v>775</v>
      </c>
      <c r="D467" s="135" t="s">
        <v>1059</v>
      </c>
      <c r="E467" s="194" t="s">
        <v>1422</v>
      </c>
      <c r="F467" s="198" t="str">
        <f t="shared" si="14"/>
        <v/>
      </c>
      <c r="G467" s="199" t="str">
        <f t="shared" si="15"/>
        <v>FEV</v>
      </c>
    </row>
    <row r="468" spans="1:7" s="10" customFormat="1" ht="12.75" x14ac:dyDescent="0.25">
      <c r="A468" s="129">
        <v>33128235</v>
      </c>
      <c r="B468" s="129" t="s">
        <v>7</v>
      </c>
      <c r="C468" s="130" t="s">
        <v>775</v>
      </c>
      <c r="D468" s="135" t="s">
        <v>1200</v>
      </c>
      <c r="E468" s="194" t="s">
        <v>1422</v>
      </c>
      <c r="F468" s="198" t="str">
        <f t="shared" si="14"/>
        <v/>
      </c>
      <c r="G468" s="199" t="str">
        <f t="shared" si="15"/>
        <v>FEV</v>
      </c>
    </row>
    <row r="469" spans="1:7" s="10" customFormat="1" ht="12.75" x14ac:dyDescent="0.25">
      <c r="A469" s="129">
        <v>33105219</v>
      </c>
      <c r="B469" s="129" t="s">
        <v>7</v>
      </c>
      <c r="C469" s="130" t="s">
        <v>775</v>
      </c>
      <c r="D469" s="135" t="s">
        <v>1143</v>
      </c>
      <c r="E469" s="194" t="s">
        <v>1431</v>
      </c>
      <c r="F469" s="198" t="str">
        <f t="shared" si="14"/>
        <v>FEV</v>
      </c>
      <c r="G469" s="199" t="str">
        <f t="shared" si="15"/>
        <v/>
      </c>
    </row>
    <row r="470" spans="1:7" s="10" customFormat="1" ht="12.75" x14ac:dyDescent="0.25">
      <c r="A470" s="129">
        <v>33075166</v>
      </c>
      <c r="B470" s="129" t="s">
        <v>7</v>
      </c>
      <c r="C470" s="130" t="s">
        <v>775</v>
      </c>
      <c r="D470" s="135" t="s">
        <v>847</v>
      </c>
      <c r="E470" s="194" t="s">
        <v>1431</v>
      </c>
      <c r="F470" s="198" t="str">
        <f t="shared" si="14"/>
        <v>FEV</v>
      </c>
      <c r="G470" s="199" t="str">
        <f t="shared" si="15"/>
        <v/>
      </c>
    </row>
    <row r="471" spans="1:7" s="10" customFormat="1" ht="12.75" x14ac:dyDescent="0.25">
      <c r="A471" s="129">
        <v>33044929</v>
      </c>
      <c r="B471" s="129" t="s">
        <v>8</v>
      </c>
      <c r="C471" s="130" t="s">
        <v>467</v>
      </c>
      <c r="D471" s="135" t="s">
        <v>470</v>
      </c>
      <c r="E471" s="194" t="s">
        <v>1431</v>
      </c>
      <c r="F471" s="198" t="str">
        <f t="shared" si="14"/>
        <v>FEV</v>
      </c>
      <c r="G471" s="199" t="str">
        <f t="shared" si="15"/>
        <v/>
      </c>
    </row>
    <row r="472" spans="1:7" s="10" customFormat="1" ht="12.75" x14ac:dyDescent="0.25">
      <c r="A472" s="129">
        <v>33045062</v>
      </c>
      <c r="B472" s="129" t="s">
        <v>8</v>
      </c>
      <c r="C472" s="130" t="s">
        <v>467</v>
      </c>
      <c r="D472" s="135" t="s">
        <v>473</v>
      </c>
      <c r="E472" s="194" t="s">
        <v>1422</v>
      </c>
      <c r="F472" s="198" t="str">
        <f t="shared" si="14"/>
        <v/>
      </c>
      <c r="G472" s="199" t="str">
        <f t="shared" si="15"/>
        <v>FEV</v>
      </c>
    </row>
    <row r="473" spans="1:7" s="10" customFormat="1" ht="12.75" x14ac:dyDescent="0.25">
      <c r="A473" s="129">
        <v>33045070</v>
      </c>
      <c r="B473" s="129" t="s">
        <v>8</v>
      </c>
      <c r="C473" s="130" t="s">
        <v>467</v>
      </c>
      <c r="D473" s="135" t="s">
        <v>474</v>
      </c>
      <c r="E473" s="194" t="s">
        <v>1422</v>
      </c>
      <c r="F473" s="198" t="str">
        <f t="shared" si="14"/>
        <v/>
      </c>
      <c r="G473" s="199" t="str">
        <f t="shared" si="15"/>
        <v>FEV</v>
      </c>
    </row>
    <row r="474" spans="1:7" s="10" customFormat="1" ht="12.75" x14ac:dyDescent="0.25">
      <c r="A474" s="129">
        <v>33044953</v>
      </c>
      <c r="B474" s="129" t="s">
        <v>8</v>
      </c>
      <c r="C474" s="130" t="s">
        <v>467</v>
      </c>
      <c r="D474" s="135" t="s">
        <v>471</v>
      </c>
      <c r="E474" s="194" t="s">
        <v>1431</v>
      </c>
      <c r="F474" s="198" t="str">
        <f t="shared" si="14"/>
        <v>FEV</v>
      </c>
      <c r="G474" s="199" t="str">
        <f t="shared" si="15"/>
        <v/>
      </c>
    </row>
    <row r="475" spans="1:7" s="10" customFormat="1" ht="12.75" x14ac:dyDescent="0.25">
      <c r="A475" s="129">
        <v>33044961</v>
      </c>
      <c r="B475" s="129" t="s">
        <v>8</v>
      </c>
      <c r="C475" s="130" t="s">
        <v>467</v>
      </c>
      <c r="D475" s="135" t="s">
        <v>472</v>
      </c>
      <c r="E475" s="194" t="s">
        <v>1431</v>
      </c>
      <c r="F475" s="198" t="str">
        <f t="shared" si="14"/>
        <v>FEV</v>
      </c>
      <c r="G475" s="199" t="str">
        <f t="shared" si="15"/>
        <v/>
      </c>
    </row>
    <row r="476" spans="1:7" s="10" customFormat="1" ht="12.75" x14ac:dyDescent="0.25">
      <c r="A476" s="129">
        <v>33137846</v>
      </c>
      <c r="B476" s="129" t="s">
        <v>8</v>
      </c>
      <c r="C476" s="130" t="s">
        <v>467</v>
      </c>
      <c r="D476" s="135" t="s">
        <v>1222</v>
      </c>
      <c r="E476" s="194" t="s">
        <v>1422</v>
      </c>
      <c r="F476" s="198" t="str">
        <f t="shared" si="14"/>
        <v/>
      </c>
      <c r="G476" s="199" t="str">
        <f t="shared" si="15"/>
        <v>FEV</v>
      </c>
    </row>
    <row r="477" spans="1:7" s="10" customFormat="1" ht="12.75" x14ac:dyDescent="0.25">
      <c r="A477" s="129">
        <v>33045089</v>
      </c>
      <c r="B477" s="129" t="s">
        <v>8</v>
      </c>
      <c r="C477" s="130" t="s">
        <v>467</v>
      </c>
      <c r="D477" s="135" t="s">
        <v>475</v>
      </c>
      <c r="E477" s="194" t="s">
        <v>1431</v>
      </c>
      <c r="F477" s="198" t="str">
        <f t="shared" si="14"/>
        <v>FEV</v>
      </c>
      <c r="G477" s="199" t="str">
        <f t="shared" si="15"/>
        <v/>
      </c>
    </row>
    <row r="478" spans="1:7" s="10" customFormat="1" ht="12.75" x14ac:dyDescent="0.25">
      <c r="A478" s="129">
        <v>33044899</v>
      </c>
      <c r="B478" s="129" t="s">
        <v>8</v>
      </c>
      <c r="C478" s="130" t="s">
        <v>467</v>
      </c>
      <c r="D478" s="135" t="s">
        <v>469</v>
      </c>
      <c r="E478" s="194" t="s">
        <v>1422</v>
      </c>
      <c r="F478" s="198" t="str">
        <f t="shared" si="14"/>
        <v/>
      </c>
      <c r="G478" s="199" t="str">
        <f t="shared" si="15"/>
        <v>FEV</v>
      </c>
    </row>
    <row r="479" spans="1:7" s="10" customFormat="1" ht="12.75" x14ac:dyDescent="0.25">
      <c r="A479" s="129">
        <v>33097135</v>
      </c>
      <c r="B479" s="129" t="s">
        <v>8</v>
      </c>
      <c r="C479" s="130" t="s">
        <v>467</v>
      </c>
      <c r="D479" s="135" t="s">
        <v>1063</v>
      </c>
      <c r="E479" s="194" t="s">
        <v>1422</v>
      </c>
      <c r="F479" s="198" t="str">
        <f t="shared" si="14"/>
        <v/>
      </c>
      <c r="G479" s="199" t="str">
        <f t="shared" si="15"/>
        <v>FEV</v>
      </c>
    </row>
    <row r="480" spans="1:7" s="10" customFormat="1" ht="12.75" x14ac:dyDescent="0.25">
      <c r="A480" s="129">
        <v>33045291</v>
      </c>
      <c r="B480" s="129" t="s">
        <v>8</v>
      </c>
      <c r="C480" s="130" t="s">
        <v>467</v>
      </c>
      <c r="D480" s="135" t="s">
        <v>476</v>
      </c>
      <c r="E480" s="194" t="s">
        <v>1431</v>
      </c>
      <c r="F480" s="198" t="str">
        <f t="shared" si="14"/>
        <v>FEV</v>
      </c>
      <c r="G480" s="199" t="str">
        <f t="shared" si="15"/>
        <v/>
      </c>
    </row>
    <row r="481" spans="1:7" s="10" customFormat="1" ht="12.75" x14ac:dyDescent="0.25">
      <c r="A481" s="129">
        <v>33044880</v>
      </c>
      <c r="B481" s="129" t="s">
        <v>8</v>
      </c>
      <c r="C481" s="130" t="s">
        <v>467</v>
      </c>
      <c r="D481" s="135" t="s">
        <v>468</v>
      </c>
      <c r="E481" s="194" t="s">
        <v>1422</v>
      </c>
      <c r="F481" s="198" t="str">
        <f t="shared" si="14"/>
        <v/>
      </c>
      <c r="G481" s="199" t="str">
        <f t="shared" si="15"/>
        <v>FEV</v>
      </c>
    </row>
    <row r="482" spans="1:7" s="10" customFormat="1" ht="12.75" x14ac:dyDescent="0.25">
      <c r="A482" s="129">
        <v>33100659</v>
      </c>
      <c r="B482" s="129" t="s">
        <v>8</v>
      </c>
      <c r="C482" s="130" t="s">
        <v>775</v>
      </c>
      <c r="D482" s="135" t="s">
        <v>1108</v>
      </c>
      <c r="E482" s="194" t="s">
        <v>1422</v>
      </c>
      <c r="F482" s="198" t="str">
        <f t="shared" si="14"/>
        <v/>
      </c>
      <c r="G482" s="199" t="str">
        <f t="shared" si="15"/>
        <v>FEV</v>
      </c>
    </row>
    <row r="483" spans="1:7" s="10" customFormat="1" ht="12.75" x14ac:dyDescent="0.25">
      <c r="A483" s="129">
        <v>33079331</v>
      </c>
      <c r="B483" s="129" t="s">
        <v>8</v>
      </c>
      <c r="C483" s="130" t="s">
        <v>775</v>
      </c>
      <c r="D483" s="135" t="s">
        <v>881</v>
      </c>
      <c r="E483" s="194" t="s">
        <v>1431</v>
      </c>
      <c r="F483" s="198" t="str">
        <f t="shared" si="14"/>
        <v>FEV</v>
      </c>
      <c r="G483" s="199" t="str">
        <f t="shared" si="15"/>
        <v/>
      </c>
    </row>
    <row r="484" spans="1:7" s="10" customFormat="1" ht="12.75" x14ac:dyDescent="0.25">
      <c r="A484" s="129">
        <v>33062250</v>
      </c>
      <c r="B484" s="129" t="s">
        <v>8</v>
      </c>
      <c r="C484" s="130" t="s">
        <v>775</v>
      </c>
      <c r="D484" s="135" t="s">
        <v>776</v>
      </c>
      <c r="E484" s="194" t="s">
        <v>1431</v>
      </c>
      <c r="F484" s="198" t="str">
        <f t="shared" si="14"/>
        <v>FEV</v>
      </c>
      <c r="G484" s="199" t="str">
        <f t="shared" si="15"/>
        <v/>
      </c>
    </row>
    <row r="485" spans="1:7" s="10" customFormat="1" ht="12.75" x14ac:dyDescent="0.25">
      <c r="A485" s="129">
        <v>33082227</v>
      </c>
      <c r="B485" s="129" t="s">
        <v>8</v>
      </c>
      <c r="C485" s="130" t="s">
        <v>775</v>
      </c>
      <c r="D485" s="135" t="s">
        <v>905</v>
      </c>
      <c r="E485" s="194" t="s">
        <v>1422</v>
      </c>
      <c r="F485" s="198" t="str">
        <f t="shared" si="14"/>
        <v/>
      </c>
      <c r="G485" s="199" t="str">
        <f t="shared" si="15"/>
        <v>FEV</v>
      </c>
    </row>
    <row r="486" spans="1:7" s="10" customFormat="1" ht="12.75" x14ac:dyDescent="0.25">
      <c r="A486" s="129">
        <v>33082235</v>
      </c>
      <c r="B486" s="129" t="s">
        <v>8</v>
      </c>
      <c r="C486" s="130" t="s">
        <v>775</v>
      </c>
      <c r="D486" s="135" t="s">
        <v>906</v>
      </c>
      <c r="E486" s="194" t="s">
        <v>1431</v>
      </c>
      <c r="F486" s="198" t="str">
        <f t="shared" si="14"/>
        <v>FEV</v>
      </c>
      <c r="G486" s="199" t="str">
        <f t="shared" si="15"/>
        <v/>
      </c>
    </row>
    <row r="487" spans="1:7" s="10" customFormat="1" ht="12.75" x14ac:dyDescent="0.25">
      <c r="A487" s="129">
        <v>33079340</v>
      </c>
      <c r="B487" s="129" t="s">
        <v>8</v>
      </c>
      <c r="C487" s="130" t="s">
        <v>775</v>
      </c>
      <c r="D487" s="135" t="s">
        <v>882</v>
      </c>
      <c r="E487" s="194" t="s">
        <v>1422</v>
      </c>
      <c r="F487" s="198" t="str">
        <f t="shared" si="14"/>
        <v/>
      </c>
      <c r="G487" s="199" t="str">
        <f t="shared" si="15"/>
        <v>FEV</v>
      </c>
    </row>
    <row r="488" spans="1:7" s="10" customFormat="1" ht="12.75" x14ac:dyDescent="0.25">
      <c r="A488" s="129">
        <v>33128600</v>
      </c>
      <c r="B488" s="129" t="s">
        <v>8</v>
      </c>
      <c r="C488" s="130" t="s">
        <v>775</v>
      </c>
      <c r="D488" s="135" t="s">
        <v>1201</v>
      </c>
      <c r="E488" s="194" t="s">
        <v>1431</v>
      </c>
      <c r="F488" s="198" t="str">
        <f t="shared" si="14"/>
        <v>FEV</v>
      </c>
      <c r="G488" s="199" t="str">
        <f t="shared" si="15"/>
        <v/>
      </c>
    </row>
    <row r="489" spans="1:7" s="10" customFormat="1" ht="12.75" x14ac:dyDescent="0.25">
      <c r="A489" s="129">
        <v>33082251</v>
      </c>
      <c r="B489" s="129" t="s">
        <v>8</v>
      </c>
      <c r="C489" s="130" t="s">
        <v>775</v>
      </c>
      <c r="D489" s="135" t="s">
        <v>907</v>
      </c>
      <c r="E489" s="194" t="s">
        <v>1431</v>
      </c>
      <c r="F489" s="198" t="str">
        <f t="shared" si="14"/>
        <v>FEV</v>
      </c>
      <c r="G489" s="199" t="str">
        <f t="shared" si="15"/>
        <v/>
      </c>
    </row>
    <row r="490" spans="1:7" s="10" customFormat="1" ht="12.75" x14ac:dyDescent="0.25">
      <c r="A490" s="129">
        <v>33084238</v>
      </c>
      <c r="B490" s="129" t="s">
        <v>8</v>
      </c>
      <c r="C490" s="130" t="s">
        <v>775</v>
      </c>
      <c r="D490" s="135" t="s">
        <v>464</v>
      </c>
      <c r="E490" s="194" t="s">
        <v>1431</v>
      </c>
      <c r="F490" s="198" t="str">
        <f t="shared" si="14"/>
        <v>FEV</v>
      </c>
      <c r="G490" s="199" t="str">
        <f t="shared" si="15"/>
        <v/>
      </c>
    </row>
    <row r="491" spans="1:7" s="10" customFormat="1" ht="12.75" x14ac:dyDescent="0.25">
      <c r="A491" s="129">
        <v>33079668</v>
      </c>
      <c r="B491" s="129" t="s">
        <v>8</v>
      </c>
      <c r="C491" s="130" t="s">
        <v>775</v>
      </c>
      <c r="D491" s="135" t="s">
        <v>890</v>
      </c>
      <c r="E491" s="194" t="s">
        <v>1422</v>
      </c>
      <c r="F491" s="198" t="str">
        <f t="shared" si="14"/>
        <v/>
      </c>
      <c r="G491" s="199" t="str">
        <f t="shared" si="15"/>
        <v>FEV</v>
      </c>
    </row>
    <row r="492" spans="1:7" s="10" customFormat="1" ht="12.75" x14ac:dyDescent="0.25">
      <c r="A492" s="129">
        <v>33149119</v>
      </c>
      <c r="B492" s="129" t="s">
        <v>8</v>
      </c>
      <c r="C492" s="130" t="s">
        <v>775</v>
      </c>
      <c r="D492" s="135" t="s">
        <v>1237</v>
      </c>
      <c r="E492" s="194" t="s">
        <v>1422</v>
      </c>
      <c r="F492" s="198" t="str">
        <f t="shared" si="14"/>
        <v/>
      </c>
      <c r="G492" s="199" t="str">
        <f t="shared" si="15"/>
        <v>FEV</v>
      </c>
    </row>
    <row r="493" spans="1:7" s="10" customFormat="1" ht="12.75" x14ac:dyDescent="0.25">
      <c r="A493" s="129">
        <v>33128618</v>
      </c>
      <c r="B493" s="129" t="s">
        <v>8</v>
      </c>
      <c r="C493" s="130" t="s">
        <v>775</v>
      </c>
      <c r="D493" s="135" t="s">
        <v>1202</v>
      </c>
      <c r="E493" s="194" t="s">
        <v>1422</v>
      </c>
      <c r="F493" s="198" t="str">
        <f t="shared" si="14"/>
        <v/>
      </c>
      <c r="G493" s="199" t="str">
        <f t="shared" si="15"/>
        <v>FEV</v>
      </c>
    </row>
    <row r="494" spans="1:7" s="10" customFormat="1" ht="12.75" x14ac:dyDescent="0.25">
      <c r="A494" s="129">
        <v>33062293</v>
      </c>
      <c r="B494" s="129" t="s">
        <v>8</v>
      </c>
      <c r="C494" s="130" t="s">
        <v>775</v>
      </c>
      <c r="D494" s="135" t="s">
        <v>778</v>
      </c>
      <c r="E494" s="194" t="s">
        <v>1431</v>
      </c>
      <c r="F494" s="198" t="str">
        <f t="shared" si="14"/>
        <v>FEV</v>
      </c>
      <c r="G494" s="199" t="str">
        <f t="shared" si="15"/>
        <v/>
      </c>
    </row>
    <row r="495" spans="1:7" s="10" customFormat="1" ht="12.75" x14ac:dyDescent="0.25">
      <c r="A495" s="129">
        <v>33086737</v>
      </c>
      <c r="B495" s="129" t="s">
        <v>8</v>
      </c>
      <c r="C495" s="130" t="s">
        <v>775</v>
      </c>
      <c r="D495" s="135" t="s">
        <v>930</v>
      </c>
      <c r="E495" s="194" t="s">
        <v>1422</v>
      </c>
      <c r="F495" s="198" t="str">
        <f t="shared" si="14"/>
        <v/>
      </c>
      <c r="G495" s="199" t="str">
        <f t="shared" si="15"/>
        <v>FEV</v>
      </c>
    </row>
    <row r="496" spans="1:7" s="10" customFormat="1" ht="12.75" x14ac:dyDescent="0.25">
      <c r="A496" s="129">
        <v>33079358</v>
      </c>
      <c r="B496" s="129" t="s">
        <v>8</v>
      </c>
      <c r="C496" s="130" t="s">
        <v>775</v>
      </c>
      <c r="D496" s="135" t="s">
        <v>883</v>
      </c>
      <c r="E496" s="194" t="s">
        <v>1422</v>
      </c>
      <c r="F496" s="198" t="str">
        <f t="shared" si="14"/>
        <v/>
      </c>
      <c r="G496" s="199" t="str">
        <f t="shared" si="15"/>
        <v>FEV</v>
      </c>
    </row>
    <row r="497" spans="1:7" s="10" customFormat="1" ht="12.75" x14ac:dyDescent="0.25">
      <c r="A497" s="129">
        <v>33125341</v>
      </c>
      <c r="B497" s="129" t="s">
        <v>8</v>
      </c>
      <c r="C497" s="130" t="s">
        <v>775</v>
      </c>
      <c r="D497" s="135" t="s">
        <v>1183</v>
      </c>
      <c r="E497" s="194" t="s">
        <v>1422</v>
      </c>
      <c r="F497" s="198" t="str">
        <f t="shared" si="14"/>
        <v/>
      </c>
      <c r="G497" s="199" t="str">
        <f t="shared" si="15"/>
        <v>FEV</v>
      </c>
    </row>
    <row r="498" spans="1:7" s="10" customFormat="1" ht="12.75" x14ac:dyDescent="0.25">
      <c r="A498" s="129">
        <v>33079692</v>
      </c>
      <c r="B498" s="129" t="s">
        <v>8</v>
      </c>
      <c r="C498" s="130" t="s">
        <v>775</v>
      </c>
      <c r="D498" s="135" t="s">
        <v>891</v>
      </c>
      <c r="E498" s="194" t="s">
        <v>1431</v>
      </c>
      <c r="F498" s="198" t="str">
        <f t="shared" si="14"/>
        <v>FEV</v>
      </c>
      <c r="G498" s="199" t="str">
        <f t="shared" si="15"/>
        <v/>
      </c>
    </row>
    <row r="499" spans="1:7" s="10" customFormat="1" ht="12.75" x14ac:dyDescent="0.25">
      <c r="A499" s="129">
        <v>33079706</v>
      </c>
      <c r="B499" s="129" t="s">
        <v>8</v>
      </c>
      <c r="C499" s="130" t="s">
        <v>775</v>
      </c>
      <c r="D499" s="135" t="s">
        <v>892</v>
      </c>
      <c r="E499" s="194" t="s">
        <v>1422</v>
      </c>
      <c r="F499" s="198" t="str">
        <f t="shared" si="14"/>
        <v/>
      </c>
      <c r="G499" s="199" t="str">
        <f t="shared" si="15"/>
        <v>FEV</v>
      </c>
    </row>
    <row r="500" spans="1:7" s="10" customFormat="1" ht="12.75" x14ac:dyDescent="0.25">
      <c r="A500" s="129">
        <v>33088420</v>
      </c>
      <c r="B500" s="129" t="s">
        <v>8</v>
      </c>
      <c r="C500" s="130" t="s">
        <v>775</v>
      </c>
      <c r="D500" s="135" t="s">
        <v>939</v>
      </c>
      <c r="E500" s="194" t="s">
        <v>1422</v>
      </c>
      <c r="F500" s="198" t="str">
        <f t="shared" si="14"/>
        <v/>
      </c>
      <c r="G500" s="199" t="str">
        <f t="shared" si="15"/>
        <v>FEV</v>
      </c>
    </row>
    <row r="501" spans="1:7" s="10" customFormat="1" ht="12.75" x14ac:dyDescent="0.25">
      <c r="A501" s="129">
        <v>33082146</v>
      </c>
      <c r="B501" s="129" t="s">
        <v>8</v>
      </c>
      <c r="C501" s="130" t="s">
        <v>775</v>
      </c>
      <c r="D501" s="135" t="s">
        <v>904</v>
      </c>
      <c r="E501" s="194" t="s">
        <v>1431</v>
      </c>
      <c r="F501" s="198" t="str">
        <f t="shared" si="14"/>
        <v>FEV</v>
      </c>
      <c r="G501" s="199" t="str">
        <f t="shared" si="15"/>
        <v/>
      </c>
    </row>
    <row r="502" spans="1:7" s="10" customFormat="1" ht="12.75" x14ac:dyDescent="0.25">
      <c r="A502" s="129">
        <v>33079714</v>
      </c>
      <c r="B502" s="129" t="s">
        <v>8</v>
      </c>
      <c r="C502" s="130" t="s">
        <v>775</v>
      </c>
      <c r="D502" s="135" t="s">
        <v>893</v>
      </c>
      <c r="E502" s="194" t="s">
        <v>1431</v>
      </c>
      <c r="F502" s="198" t="str">
        <f t="shared" si="14"/>
        <v>FEV</v>
      </c>
      <c r="G502" s="199" t="str">
        <f t="shared" si="15"/>
        <v/>
      </c>
    </row>
    <row r="503" spans="1:7" s="10" customFormat="1" ht="12.75" x14ac:dyDescent="0.25">
      <c r="A503" s="129">
        <v>33157065</v>
      </c>
      <c r="B503" s="129" t="s">
        <v>8</v>
      </c>
      <c r="C503" s="130" t="s">
        <v>775</v>
      </c>
      <c r="D503" s="135" t="s">
        <v>1242</v>
      </c>
      <c r="E503" s="194" t="s">
        <v>1422</v>
      </c>
      <c r="F503" s="198" t="str">
        <f t="shared" si="14"/>
        <v/>
      </c>
      <c r="G503" s="199" t="str">
        <f t="shared" si="15"/>
        <v>FEV</v>
      </c>
    </row>
    <row r="504" spans="1:7" s="10" customFormat="1" ht="12.75" x14ac:dyDescent="0.25">
      <c r="A504" s="129">
        <v>33079722</v>
      </c>
      <c r="B504" s="129" t="s">
        <v>8</v>
      </c>
      <c r="C504" s="130" t="s">
        <v>775</v>
      </c>
      <c r="D504" s="135" t="s">
        <v>894</v>
      </c>
      <c r="E504" s="194" t="s">
        <v>1422</v>
      </c>
      <c r="F504" s="198" t="str">
        <f t="shared" si="14"/>
        <v/>
      </c>
      <c r="G504" s="199" t="str">
        <f t="shared" si="15"/>
        <v>FEV</v>
      </c>
    </row>
    <row r="505" spans="1:7" s="10" customFormat="1" ht="12.75" x14ac:dyDescent="0.25">
      <c r="A505" s="129">
        <v>33082022</v>
      </c>
      <c r="B505" s="129" t="s">
        <v>8</v>
      </c>
      <c r="C505" s="130" t="s">
        <v>775</v>
      </c>
      <c r="D505" s="135" t="s">
        <v>901</v>
      </c>
      <c r="E505" s="194" t="s">
        <v>1422</v>
      </c>
      <c r="F505" s="198" t="str">
        <f t="shared" si="14"/>
        <v/>
      </c>
      <c r="G505" s="199" t="str">
        <f t="shared" si="15"/>
        <v>FEV</v>
      </c>
    </row>
    <row r="506" spans="1:7" s="10" customFormat="1" ht="12.75" x14ac:dyDescent="0.25">
      <c r="A506" s="129">
        <v>33082030</v>
      </c>
      <c r="B506" s="129" t="s">
        <v>8</v>
      </c>
      <c r="C506" s="130" t="s">
        <v>775</v>
      </c>
      <c r="D506" s="135" t="s">
        <v>902</v>
      </c>
      <c r="E506" s="194" t="s">
        <v>1431</v>
      </c>
      <c r="F506" s="198" t="str">
        <f t="shared" si="14"/>
        <v>FEV</v>
      </c>
      <c r="G506" s="199" t="str">
        <f t="shared" si="15"/>
        <v/>
      </c>
    </row>
    <row r="507" spans="1:7" s="10" customFormat="1" ht="12.75" x14ac:dyDescent="0.25">
      <c r="A507" s="129">
        <v>33136483</v>
      </c>
      <c r="B507" s="129" t="s">
        <v>8</v>
      </c>
      <c r="C507" s="130" t="s">
        <v>775</v>
      </c>
      <c r="D507" s="135" t="s">
        <v>1215</v>
      </c>
      <c r="E507" s="194" t="s">
        <v>1431</v>
      </c>
      <c r="F507" s="198" t="str">
        <f t="shared" si="14"/>
        <v>FEV</v>
      </c>
      <c r="G507" s="199" t="str">
        <f t="shared" si="15"/>
        <v/>
      </c>
    </row>
    <row r="508" spans="1:7" s="10" customFormat="1" ht="12.75" x14ac:dyDescent="0.25">
      <c r="A508" s="129">
        <v>33082286</v>
      </c>
      <c r="B508" s="129" t="s">
        <v>8</v>
      </c>
      <c r="C508" s="130" t="s">
        <v>775</v>
      </c>
      <c r="D508" s="135" t="s">
        <v>908</v>
      </c>
      <c r="E508" s="194" t="s">
        <v>1422</v>
      </c>
      <c r="F508" s="198" t="str">
        <f t="shared" si="14"/>
        <v/>
      </c>
      <c r="G508" s="199" t="str">
        <f t="shared" si="15"/>
        <v>FEV</v>
      </c>
    </row>
    <row r="509" spans="1:7" s="10" customFormat="1" ht="12.75" x14ac:dyDescent="0.25">
      <c r="A509" s="133">
        <v>33170150</v>
      </c>
      <c r="B509" s="131" t="s">
        <v>8</v>
      </c>
      <c r="C509" s="131" t="s">
        <v>775</v>
      </c>
      <c r="D509" s="136" t="s">
        <v>1246</v>
      </c>
      <c r="E509" s="194" t="s">
        <v>1431</v>
      </c>
      <c r="F509" s="198" t="str">
        <f t="shared" si="14"/>
        <v>FEV</v>
      </c>
      <c r="G509" s="199" t="str">
        <f t="shared" si="15"/>
        <v/>
      </c>
    </row>
    <row r="510" spans="1:7" s="10" customFormat="1" ht="12.75" x14ac:dyDescent="0.25">
      <c r="A510" s="129">
        <v>33125333</v>
      </c>
      <c r="B510" s="129" t="s">
        <v>8</v>
      </c>
      <c r="C510" s="130" t="s">
        <v>775</v>
      </c>
      <c r="D510" s="135" t="s">
        <v>1182</v>
      </c>
      <c r="E510" s="194" t="s">
        <v>1422</v>
      </c>
      <c r="F510" s="198" t="str">
        <f t="shared" si="14"/>
        <v/>
      </c>
      <c r="G510" s="199" t="str">
        <f t="shared" si="15"/>
        <v>FEV</v>
      </c>
    </row>
    <row r="511" spans="1:7" s="10" customFormat="1" ht="12.75" x14ac:dyDescent="0.25">
      <c r="A511" s="129">
        <v>33082316</v>
      </c>
      <c r="B511" s="129" t="s">
        <v>8</v>
      </c>
      <c r="C511" s="130" t="s">
        <v>775</v>
      </c>
      <c r="D511" s="135" t="s">
        <v>909</v>
      </c>
      <c r="E511" s="194" t="s">
        <v>1431</v>
      </c>
      <c r="F511" s="198" t="str">
        <f t="shared" si="14"/>
        <v>FEV</v>
      </c>
      <c r="G511" s="199" t="str">
        <f t="shared" si="15"/>
        <v/>
      </c>
    </row>
    <row r="512" spans="1:7" s="10" customFormat="1" ht="12.75" x14ac:dyDescent="0.25">
      <c r="A512" s="129">
        <v>33079943</v>
      </c>
      <c r="B512" s="129" t="s">
        <v>8</v>
      </c>
      <c r="C512" s="130" t="s">
        <v>775</v>
      </c>
      <c r="D512" s="135" t="s">
        <v>899</v>
      </c>
      <c r="E512" s="194" t="s">
        <v>1431</v>
      </c>
      <c r="F512" s="198" t="str">
        <f t="shared" si="14"/>
        <v>FEV</v>
      </c>
      <c r="G512" s="199" t="str">
        <f t="shared" si="15"/>
        <v/>
      </c>
    </row>
    <row r="513" spans="1:7" s="10" customFormat="1" ht="12.75" x14ac:dyDescent="0.25">
      <c r="A513" s="129">
        <v>33079366</v>
      </c>
      <c r="B513" s="129" t="s">
        <v>8</v>
      </c>
      <c r="C513" s="130" t="s">
        <v>775</v>
      </c>
      <c r="D513" s="135" t="s">
        <v>884</v>
      </c>
      <c r="E513" s="194" t="s">
        <v>1431</v>
      </c>
      <c r="F513" s="198" t="str">
        <f t="shared" si="14"/>
        <v>FEV</v>
      </c>
      <c r="G513" s="199" t="str">
        <f t="shared" si="15"/>
        <v/>
      </c>
    </row>
    <row r="514" spans="1:7" s="10" customFormat="1" ht="12.75" x14ac:dyDescent="0.25">
      <c r="A514" s="133">
        <v>33508232</v>
      </c>
      <c r="B514" s="131" t="s">
        <v>8</v>
      </c>
      <c r="C514" s="131" t="s">
        <v>775</v>
      </c>
      <c r="D514" s="136" t="s">
        <v>1273</v>
      </c>
      <c r="E514" s="194" t="s">
        <v>1431</v>
      </c>
      <c r="F514" s="198" t="str">
        <f t="shared" si="14"/>
        <v>FEV</v>
      </c>
      <c r="G514" s="199" t="str">
        <f t="shared" si="15"/>
        <v/>
      </c>
    </row>
    <row r="515" spans="1:7" s="10" customFormat="1" ht="12.75" x14ac:dyDescent="0.25">
      <c r="A515" s="129">
        <v>33079374</v>
      </c>
      <c r="B515" s="129" t="s">
        <v>8</v>
      </c>
      <c r="C515" s="130" t="s">
        <v>775</v>
      </c>
      <c r="D515" s="135" t="s">
        <v>885</v>
      </c>
      <c r="E515" s="194" t="s">
        <v>1422</v>
      </c>
      <c r="F515" s="198" t="str">
        <f t="shared" si="14"/>
        <v/>
      </c>
      <c r="G515" s="199" t="str">
        <f t="shared" si="15"/>
        <v>FEV</v>
      </c>
    </row>
    <row r="516" spans="1:7" s="10" customFormat="1" ht="12.75" x14ac:dyDescent="0.25">
      <c r="A516" s="129">
        <v>33136696</v>
      </c>
      <c r="B516" s="129" t="s">
        <v>8</v>
      </c>
      <c r="C516" s="130" t="s">
        <v>775</v>
      </c>
      <c r="D516" s="135" t="s">
        <v>1221</v>
      </c>
      <c r="E516" s="194" t="s">
        <v>1422</v>
      </c>
      <c r="F516" s="198" t="str">
        <f t="shared" ref="F516:F579" si="16">IF($E516="ENTREGUE","FEV","")</f>
        <v/>
      </c>
      <c r="G516" s="199" t="str">
        <f t="shared" si="15"/>
        <v>FEV</v>
      </c>
    </row>
    <row r="517" spans="1:7" s="10" customFormat="1" ht="12.75" x14ac:dyDescent="0.25">
      <c r="A517" s="129">
        <v>33126747</v>
      </c>
      <c r="B517" s="129" t="s">
        <v>8</v>
      </c>
      <c r="C517" s="130" t="s">
        <v>775</v>
      </c>
      <c r="D517" s="135" t="s">
        <v>1195</v>
      </c>
      <c r="E517" s="194" t="s">
        <v>1422</v>
      </c>
      <c r="F517" s="198" t="str">
        <f t="shared" si="16"/>
        <v/>
      </c>
      <c r="G517" s="199" t="str">
        <f t="shared" ref="G517:G580" si="17">IF($E517="PENDENTE","FEV","")</f>
        <v>FEV</v>
      </c>
    </row>
    <row r="518" spans="1:7" s="10" customFormat="1" ht="12.75" x14ac:dyDescent="0.25">
      <c r="A518" s="129">
        <v>33127514</v>
      </c>
      <c r="B518" s="129" t="s">
        <v>8</v>
      </c>
      <c r="C518" s="130" t="s">
        <v>775</v>
      </c>
      <c r="D518" s="135" t="s">
        <v>576</v>
      </c>
      <c r="E518" s="194" t="s">
        <v>1431</v>
      </c>
      <c r="F518" s="198" t="str">
        <f t="shared" si="16"/>
        <v>FEV</v>
      </c>
      <c r="G518" s="199" t="str">
        <f t="shared" si="17"/>
        <v/>
      </c>
    </row>
    <row r="519" spans="1:7" s="10" customFormat="1" ht="12.75" x14ac:dyDescent="0.25">
      <c r="A519" s="129">
        <v>33079803</v>
      </c>
      <c r="B519" s="129" t="s">
        <v>8</v>
      </c>
      <c r="C519" s="130" t="s">
        <v>775</v>
      </c>
      <c r="D519" s="135" t="s">
        <v>895</v>
      </c>
      <c r="E519" s="194" t="s">
        <v>1431</v>
      </c>
      <c r="F519" s="198" t="str">
        <f t="shared" si="16"/>
        <v>FEV</v>
      </c>
      <c r="G519" s="199" t="str">
        <f t="shared" si="17"/>
        <v/>
      </c>
    </row>
    <row r="520" spans="1:7" s="10" customFormat="1" ht="12.75" x14ac:dyDescent="0.25">
      <c r="A520" s="129">
        <v>33079811</v>
      </c>
      <c r="B520" s="129" t="s">
        <v>8</v>
      </c>
      <c r="C520" s="130" t="s">
        <v>775</v>
      </c>
      <c r="D520" s="135" t="s">
        <v>716</v>
      </c>
      <c r="E520" s="194" t="s">
        <v>1431</v>
      </c>
      <c r="F520" s="198" t="str">
        <f t="shared" si="16"/>
        <v>FEV</v>
      </c>
      <c r="G520" s="199" t="str">
        <f t="shared" si="17"/>
        <v/>
      </c>
    </row>
    <row r="521" spans="1:7" s="10" customFormat="1" ht="12.75" x14ac:dyDescent="0.25">
      <c r="A521" s="129">
        <v>33125627</v>
      </c>
      <c r="B521" s="129" t="s">
        <v>8</v>
      </c>
      <c r="C521" s="130" t="s">
        <v>775</v>
      </c>
      <c r="D521" s="135" t="s">
        <v>1185</v>
      </c>
      <c r="E521" s="194" t="s">
        <v>1422</v>
      </c>
      <c r="F521" s="198" t="str">
        <f t="shared" si="16"/>
        <v/>
      </c>
      <c r="G521" s="199" t="str">
        <f t="shared" si="17"/>
        <v>FEV</v>
      </c>
    </row>
    <row r="522" spans="1:7" s="10" customFormat="1" ht="12.75" x14ac:dyDescent="0.25">
      <c r="A522" s="129">
        <v>33125304</v>
      </c>
      <c r="B522" s="129" t="s">
        <v>8</v>
      </c>
      <c r="C522" s="130" t="s">
        <v>775</v>
      </c>
      <c r="D522" s="135" t="s">
        <v>1179</v>
      </c>
      <c r="E522" s="194" t="s">
        <v>1431</v>
      </c>
      <c r="F522" s="198" t="str">
        <f t="shared" si="16"/>
        <v>FEV</v>
      </c>
      <c r="G522" s="199" t="str">
        <f t="shared" si="17"/>
        <v/>
      </c>
    </row>
    <row r="523" spans="1:7" s="10" customFormat="1" ht="12.75" x14ac:dyDescent="0.25">
      <c r="A523" s="129">
        <v>33079820</v>
      </c>
      <c r="B523" s="129" t="s">
        <v>8</v>
      </c>
      <c r="C523" s="130" t="s">
        <v>775</v>
      </c>
      <c r="D523" s="135" t="s">
        <v>189</v>
      </c>
      <c r="E523" s="194" t="s">
        <v>1422</v>
      </c>
      <c r="F523" s="198" t="str">
        <f t="shared" si="16"/>
        <v/>
      </c>
      <c r="G523" s="199" t="str">
        <f t="shared" si="17"/>
        <v>FEV</v>
      </c>
    </row>
    <row r="524" spans="1:7" s="10" customFormat="1" ht="12.75" x14ac:dyDescent="0.25">
      <c r="A524" s="129">
        <v>33136475</v>
      </c>
      <c r="B524" s="129" t="s">
        <v>8</v>
      </c>
      <c r="C524" s="130" t="s">
        <v>775</v>
      </c>
      <c r="D524" s="135" t="s">
        <v>1214</v>
      </c>
      <c r="E524" s="194" t="s">
        <v>1431</v>
      </c>
      <c r="F524" s="198" t="str">
        <f t="shared" si="16"/>
        <v>FEV</v>
      </c>
      <c r="G524" s="199" t="str">
        <f t="shared" si="17"/>
        <v/>
      </c>
    </row>
    <row r="525" spans="1:7" s="10" customFormat="1" ht="12.75" x14ac:dyDescent="0.25">
      <c r="A525" s="131">
        <v>33082324</v>
      </c>
      <c r="B525" s="131" t="s">
        <v>8</v>
      </c>
      <c r="C525" s="131" t="s">
        <v>775</v>
      </c>
      <c r="D525" s="135" t="s">
        <v>593</v>
      </c>
      <c r="E525" s="194" t="s">
        <v>1422</v>
      </c>
      <c r="F525" s="198" t="str">
        <f t="shared" si="16"/>
        <v/>
      </c>
      <c r="G525" s="199" t="str">
        <f t="shared" si="17"/>
        <v>FEV</v>
      </c>
    </row>
    <row r="526" spans="1:7" s="10" customFormat="1" ht="12.75" x14ac:dyDescent="0.25">
      <c r="A526" s="129">
        <v>33079382</v>
      </c>
      <c r="B526" s="129" t="s">
        <v>8</v>
      </c>
      <c r="C526" s="130" t="s">
        <v>775</v>
      </c>
      <c r="D526" s="135" t="s">
        <v>886</v>
      </c>
      <c r="E526" s="194" t="s">
        <v>1431</v>
      </c>
      <c r="F526" s="198" t="str">
        <f t="shared" si="16"/>
        <v>FEV</v>
      </c>
      <c r="G526" s="199" t="str">
        <f t="shared" si="17"/>
        <v/>
      </c>
    </row>
    <row r="527" spans="1:7" s="10" customFormat="1" ht="12.75" x14ac:dyDescent="0.25">
      <c r="A527" s="129">
        <v>33084459</v>
      </c>
      <c r="B527" s="129" t="s">
        <v>8</v>
      </c>
      <c r="C527" s="130" t="s">
        <v>775</v>
      </c>
      <c r="D527" s="135" t="s">
        <v>916</v>
      </c>
      <c r="E527" s="194" t="s">
        <v>1422</v>
      </c>
      <c r="F527" s="198" t="str">
        <f t="shared" si="16"/>
        <v/>
      </c>
      <c r="G527" s="199" t="str">
        <f t="shared" si="17"/>
        <v>FEV</v>
      </c>
    </row>
    <row r="528" spans="1:7" s="10" customFormat="1" ht="12.75" x14ac:dyDescent="0.25">
      <c r="A528" s="131">
        <v>33082332</v>
      </c>
      <c r="B528" s="131" t="s">
        <v>8</v>
      </c>
      <c r="C528" s="131" t="s">
        <v>775</v>
      </c>
      <c r="D528" s="135" t="s">
        <v>910</v>
      </c>
      <c r="E528" s="194" t="s">
        <v>1422</v>
      </c>
      <c r="F528" s="198" t="str">
        <f t="shared" si="16"/>
        <v/>
      </c>
      <c r="G528" s="199" t="str">
        <f t="shared" si="17"/>
        <v>FEV</v>
      </c>
    </row>
    <row r="529" spans="1:7" s="10" customFormat="1" ht="12.75" x14ac:dyDescent="0.25">
      <c r="A529" s="129">
        <v>33079390</v>
      </c>
      <c r="B529" s="129" t="s">
        <v>8</v>
      </c>
      <c r="C529" s="130" t="s">
        <v>775</v>
      </c>
      <c r="D529" s="135" t="s">
        <v>887</v>
      </c>
      <c r="E529" s="194" t="s">
        <v>1422</v>
      </c>
      <c r="F529" s="198" t="str">
        <f t="shared" si="16"/>
        <v/>
      </c>
      <c r="G529" s="199" t="str">
        <f t="shared" si="17"/>
        <v>FEV</v>
      </c>
    </row>
    <row r="530" spans="1:7" s="10" customFormat="1" ht="12.75" x14ac:dyDescent="0.25">
      <c r="A530" s="129">
        <v>33082049</v>
      </c>
      <c r="B530" s="129" t="s">
        <v>8</v>
      </c>
      <c r="C530" s="130" t="s">
        <v>775</v>
      </c>
      <c r="D530" s="135" t="s">
        <v>903</v>
      </c>
      <c r="E530" s="194" t="s">
        <v>1422</v>
      </c>
      <c r="F530" s="198" t="str">
        <f t="shared" si="16"/>
        <v/>
      </c>
      <c r="G530" s="199" t="str">
        <f t="shared" si="17"/>
        <v>FEV</v>
      </c>
    </row>
    <row r="531" spans="1:7" s="10" customFormat="1" ht="12.75" x14ac:dyDescent="0.25">
      <c r="A531" s="129">
        <v>33082340</v>
      </c>
      <c r="B531" s="129" t="s">
        <v>8</v>
      </c>
      <c r="C531" s="130" t="s">
        <v>775</v>
      </c>
      <c r="D531" s="135" t="s">
        <v>911</v>
      </c>
      <c r="E531" s="194" t="s">
        <v>1431</v>
      </c>
      <c r="F531" s="198" t="str">
        <f t="shared" si="16"/>
        <v>FEV</v>
      </c>
      <c r="G531" s="199" t="str">
        <f t="shared" si="17"/>
        <v/>
      </c>
    </row>
    <row r="532" spans="1:7" s="10" customFormat="1" ht="12.75" x14ac:dyDescent="0.25">
      <c r="A532" s="129">
        <v>33138354</v>
      </c>
      <c r="B532" s="129" t="s">
        <v>8</v>
      </c>
      <c r="C532" s="130" t="s">
        <v>775</v>
      </c>
      <c r="D532" s="135" t="s">
        <v>1223</v>
      </c>
      <c r="E532" s="194" t="s">
        <v>1422</v>
      </c>
      <c r="F532" s="198" t="str">
        <f t="shared" si="16"/>
        <v/>
      </c>
      <c r="G532" s="199" t="str">
        <f t="shared" si="17"/>
        <v>FEV</v>
      </c>
    </row>
    <row r="533" spans="1:7" s="10" customFormat="1" ht="12.75" x14ac:dyDescent="0.25">
      <c r="A533" s="129">
        <v>33082430</v>
      </c>
      <c r="B533" s="129" t="s">
        <v>8</v>
      </c>
      <c r="C533" s="130" t="s">
        <v>775</v>
      </c>
      <c r="D533" s="135" t="s">
        <v>914</v>
      </c>
      <c r="E533" s="194" t="s">
        <v>1431</v>
      </c>
      <c r="F533" s="198" t="str">
        <f t="shared" si="16"/>
        <v>FEV</v>
      </c>
      <c r="G533" s="199" t="str">
        <f t="shared" si="17"/>
        <v/>
      </c>
    </row>
    <row r="534" spans="1:7" s="10" customFormat="1" ht="12.75" x14ac:dyDescent="0.25">
      <c r="A534" s="129">
        <v>33136459</v>
      </c>
      <c r="B534" s="129" t="s">
        <v>8</v>
      </c>
      <c r="C534" s="130" t="s">
        <v>775</v>
      </c>
      <c r="D534" s="135" t="s">
        <v>1212</v>
      </c>
      <c r="E534" s="194" t="s">
        <v>1422</v>
      </c>
      <c r="F534" s="198" t="str">
        <f t="shared" si="16"/>
        <v/>
      </c>
      <c r="G534" s="199" t="str">
        <f t="shared" si="17"/>
        <v>FEV</v>
      </c>
    </row>
    <row r="535" spans="1:7" s="10" customFormat="1" ht="12.75" x14ac:dyDescent="0.25">
      <c r="A535" s="129">
        <v>33136505</v>
      </c>
      <c r="B535" s="129" t="s">
        <v>8</v>
      </c>
      <c r="C535" s="130" t="s">
        <v>775</v>
      </c>
      <c r="D535" s="135" t="s">
        <v>1217</v>
      </c>
      <c r="E535" s="194" t="s">
        <v>1422</v>
      </c>
      <c r="F535" s="198" t="str">
        <f t="shared" si="16"/>
        <v/>
      </c>
      <c r="G535" s="199" t="str">
        <f t="shared" si="17"/>
        <v>FEV</v>
      </c>
    </row>
    <row r="536" spans="1:7" s="10" customFormat="1" ht="12.75" x14ac:dyDescent="0.25">
      <c r="A536" s="129">
        <v>33082359</v>
      </c>
      <c r="B536" s="129" t="s">
        <v>8</v>
      </c>
      <c r="C536" s="130" t="s">
        <v>775</v>
      </c>
      <c r="D536" s="135" t="s">
        <v>912</v>
      </c>
      <c r="E536" s="194" t="s">
        <v>1422</v>
      </c>
      <c r="F536" s="198" t="str">
        <f t="shared" si="16"/>
        <v/>
      </c>
      <c r="G536" s="199" t="str">
        <f t="shared" si="17"/>
        <v>FEV</v>
      </c>
    </row>
    <row r="537" spans="1:7" s="10" customFormat="1" ht="12.75" x14ac:dyDescent="0.25">
      <c r="A537" s="129">
        <v>33136432</v>
      </c>
      <c r="B537" s="129" t="s">
        <v>8</v>
      </c>
      <c r="C537" s="130" t="s">
        <v>775</v>
      </c>
      <c r="D537" s="135" t="s">
        <v>1211</v>
      </c>
      <c r="E537" s="194" t="s">
        <v>1422</v>
      </c>
      <c r="F537" s="198" t="str">
        <f t="shared" si="16"/>
        <v/>
      </c>
      <c r="G537" s="199" t="str">
        <f t="shared" si="17"/>
        <v>FEV</v>
      </c>
    </row>
    <row r="538" spans="1:7" s="10" customFormat="1" ht="12.75" x14ac:dyDescent="0.25">
      <c r="A538" s="129">
        <v>33136424</v>
      </c>
      <c r="B538" s="129" t="s">
        <v>8</v>
      </c>
      <c r="C538" s="130" t="s">
        <v>775</v>
      </c>
      <c r="D538" s="135" t="s">
        <v>1210</v>
      </c>
      <c r="E538" s="194" t="s">
        <v>1431</v>
      </c>
      <c r="F538" s="198" t="str">
        <f t="shared" si="16"/>
        <v>FEV</v>
      </c>
      <c r="G538" s="199" t="str">
        <f t="shared" si="17"/>
        <v/>
      </c>
    </row>
    <row r="539" spans="1:7" s="10" customFormat="1" ht="12.75" x14ac:dyDescent="0.25">
      <c r="A539" s="129">
        <v>33082375</v>
      </c>
      <c r="B539" s="129" t="s">
        <v>8</v>
      </c>
      <c r="C539" s="130" t="s">
        <v>775</v>
      </c>
      <c r="D539" s="135" t="s">
        <v>913</v>
      </c>
      <c r="E539" s="194" t="s">
        <v>1422</v>
      </c>
      <c r="F539" s="198" t="str">
        <f t="shared" si="16"/>
        <v/>
      </c>
      <c r="G539" s="199" t="str">
        <f t="shared" si="17"/>
        <v>FEV</v>
      </c>
    </row>
    <row r="540" spans="1:7" s="10" customFormat="1" ht="12.75" x14ac:dyDescent="0.25">
      <c r="A540" s="129">
        <v>33079900</v>
      </c>
      <c r="B540" s="129" t="s">
        <v>8</v>
      </c>
      <c r="C540" s="130" t="s">
        <v>775</v>
      </c>
      <c r="D540" s="135" t="s">
        <v>897</v>
      </c>
      <c r="E540" s="194" t="s">
        <v>1422</v>
      </c>
      <c r="F540" s="198" t="str">
        <f t="shared" si="16"/>
        <v/>
      </c>
      <c r="G540" s="199" t="str">
        <f t="shared" si="17"/>
        <v>FEV</v>
      </c>
    </row>
    <row r="541" spans="1:7" s="10" customFormat="1" ht="12.75" x14ac:dyDescent="0.25">
      <c r="A541" s="129">
        <v>33100675</v>
      </c>
      <c r="B541" s="129" t="s">
        <v>8</v>
      </c>
      <c r="C541" s="130" t="s">
        <v>775</v>
      </c>
      <c r="D541" s="135" t="s">
        <v>773</v>
      </c>
      <c r="E541" s="194" t="s">
        <v>1431</v>
      </c>
      <c r="F541" s="198" t="str">
        <f t="shared" si="16"/>
        <v>FEV</v>
      </c>
      <c r="G541" s="199" t="str">
        <f t="shared" si="17"/>
        <v/>
      </c>
    </row>
    <row r="542" spans="1:7" s="10" customFormat="1" ht="12.75" x14ac:dyDescent="0.25">
      <c r="A542" s="129">
        <v>33079404</v>
      </c>
      <c r="B542" s="129" t="s">
        <v>8</v>
      </c>
      <c r="C542" s="130" t="s">
        <v>775</v>
      </c>
      <c r="D542" s="135" t="s">
        <v>888</v>
      </c>
      <c r="E542" s="194" t="s">
        <v>1431</v>
      </c>
      <c r="F542" s="198" t="str">
        <f t="shared" si="16"/>
        <v>FEV</v>
      </c>
      <c r="G542" s="199" t="str">
        <f t="shared" si="17"/>
        <v/>
      </c>
    </row>
    <row r="543" spans="1:7" s="10" customFormat="1" ht="12.75" x14ac:dyDescent="0.25">
      <c r="A543" s="129">
        <v>33136513</v>
      </c>
      <c r="B543" s="129" t="s">
        <v>8</v>
      </c>
      <c r="C543" s="130" t="s">
        <v>775</v>
      </c>
      <c r="D543" s="135" t="s">
        <v>1218</v>
      </c>
      <c r="E543" s="194" t="s">
        <v>1422</v>
      </c>
      <c r="F543" s="198" t="str">
        <f t="shared" si="16"/>
        <v/>
      </c>
      <c r="G543" s="199" t="str">
        <f t="shared" si="17"/>
        <v>FEV</v>
      </c>
    </row>
    <row r="544" spans="1:7" s="10" customFormat="1" ht="12.75" x14ac:dyDescent="0.25">
      <c r="A544" s="129">
        <v>33079323</v>
      </c>
      <c r="B544" s="129" t="s">
        <v>8</v>
      </c>
      <c r="C544" s="130" t="s">
        <v>775</v>
      </c>
      <c r="D544" s="135" t="s">
        <v>880</v>
      </c>
      <c r="E544" s="194" t="s">
        <v>1422</v>
      </c>
      <c r="F544" s="198" t="str">
        <f t="shared" si="16"/>
        <v/>
      </c>
      <c r="G544" s="199" t="str">
        <f t="shared" si="17"/>
        <v>FEV</v>
      </c>
    </row>
    <row r="545" spans="1:7" s="10" customFormat="1" ht="12.75" x14ac:dyDescent="0.25">
      <c r="A545" s="129">
        <v>33075883</v>
      </c>
      <c r="B545" s="129" t="s">
        <v>8</v>
      </c>
      <c r="C545" s="130" t="s">
        <v>775</v>
      </c>
      <c r="D545" s="135" t="s">
        <v>860</v>
      </c>
      <c r="E545" s="194" t="s">
        <v>1422</v>
      </c>
      <c r="F545" s="198" t="str">
        <f t="shared" si="16"/>
        <v/>
      </c>
      <c r="G545" s="199" t="str">
        <f t="shared" si="17"/>
        <v>FEV</v>
      </c>
    </row>
    <row r="546" spans="1:7" s="10" customFormat="1" ht="12.75" x14ac:dyDescent="0.25">
      <c r="A546" s="129">
        <v>33081743</v>
      </c>
      <c r="B546" s="129" t="s">
        <v>8</v>
      </c>
      <c r="C546" s="130" t="s">
        <v>775</v>
      </c>
      <c r="D546" s="135" t="s">
        <v>900</v>
      </c>
      <c r="E546" s="194" t="s">
        <v>1422</v>
      </c>
      <c r="F546" s="198" t="str">
        <f t="shared" si="16"/>
        <v/>
      </c>
      <c r="G546" s="199" t="str">
        <f t="shared" si="17"/>
        <v>FEV</v>
      </c>
    </row>
    <row r="547" spans="1:7" s="10" customFormat="1" ht="12.75" x14ac:dyDescent="0.25">
      <c r="A547" s="129">
        <v>33106746</v>
      </c>
      <c r="B547" s="129" t="s">
        <v>8</v>
      </c>
      <c r="C547" s="130" t="s">
        <v>775</v>
      </c>
      <c r="D547" s="135" t="s">
        <v>1161</v>
      </c>
      <c r="E547" s="194" t="s">
        <v>1431</v>
      </c>
      <c r="F547" s="198" t="str">
        <f t="shared" si="16"/>
        <v>FEV</v>
      </c>
      <c r="G547" s="199" t="str">
        <f t="shared" si="17"/>
        <v/>
      </c>
    </row>
    <row r="548" spans="1:7" s="10" customFormat="1" ht="12.75" x14ac:dyDescent="0.25">
      <c r="A548" s="129">
        <v>33106657</v>
      </c>
      <c r="B548" s="129" t="s">
        <v>8</v>
      </c>
      <c r="C548" s="130" t="s">
        <v>775</v>
      </c>
      <c r="D548" s="135" t="s">
        <v>1152</v>
      </c>
      <c r="E548" s="194" t="s">
        <v>1422</v>
      </c>
      <c r="F548" s="198" t="str">
        <f t="shared" si="16"/>
        <v/>
      </c>
      <c r="G548" s="199" t="str">
        <f t="shared" si="17"/>
        <v>FEV</v>
      </c>
    </row>
    <row r="549" spans="1:7" s="10" customFormat="1" ht="12.75" x14ac:dyDescent="0.25">
      <c r="A549" s="129">
        <v>33106550</v>
      </c>
      <c r="B549" s="129" t="s">
        <v>8</v>
      </c>
      <c r="C549" s="130" t="s">
        <v>775</v>
      </c>
      <c r="D549" s="135" t="s">
        <v>1145</v>
      </c>
      <c r="E549" s="194" t="s">
        <v>1422</v>
      </c>
      <c r="F549" s="198" t="str">
        <f t="shared" si="16"/>
        <v/>
      </c>
      <c r="G549" s="199" t="str">
        <f t="shared" si="17"/>
        <v>FEV</v>
      </c>
    </row>
    <row r="550" spans="1:7" s="10" customFormat="1" ht="12.75" x14ac:dyDescent="0.25">
      <c r="A550" s="129">
        <v>33106606</v>
      </c>
      <c r="B550" s="129" t="s">
        <v>8</v>
      </c>
      <c r="C550" s="130" t="s">
        <v>775</v>
      </c>
      <c r="D550" s="135" t="s">
        <v>1148</v>
      </c>
      <c r="E550" s="194" t="s">
        <v>1431</v>
      </c>
      <c r="F550" s="198" t="str">
        <f t="shared" si="16"/>
        <v>FEV</v>
      </c>
      <c r="G550" s="199" t="str">
        <f t="shared" si="17"/>
        <v/>
      </c>
    </row>
    <row r="551" spans="1:7" s="10" customFormat="1" ht="12.75" x14ac:dyDescent="0.25">
      <c r="A551" s="129">
        <v>33106690</v>
      </c>
      <c r="B551" s="129" t="s">
        <v>8</v>
      </c>
      <c r="C551" s="130" t="s">
        <v>775</v>
      </c>
      <c r="D551" s="135" t="s">
        <v>1156</v>
      </c>
      <c r="E551" s="194" t="s">
        <v>1431</v>
      </c>
      <c r="F551" s="198" t="str">
        <f t="shared" si="16"/>
        <v>FEV</v>
      </c>
      <c r="G551" s="199" t="str">
        <f t="shared" si="17"/>
        <v/>
      </c>
    </row>
    <row r="552" spans="1:7" s="10" customFormat="1" ht="12.75" x14ac:dyDescent="0.25">
      <c r="A552" s="129">
        <v>33106703</v>
      </c>
      <c r="B552" s="129" t="s">
        <v>8</v>
      </c>
      <c r="C552" s="130" t="s">
        <v>775</v>
      </c>
      <c r="D552" s="135" t="s">
        <v>1157</v>
      </c>
      <c r="E552" s="194" t="s">
        <v>1431</v>
      </c>
      <c r="F552" s="198" t="str">
        <f t="shared" si="16"/>
        <v>FEV</v>
      </c>
      <c r="G552" s="199" t="str">
        <f t="shared" si="17"/>
        <v/>
      </c>
    </row>
    <row r="553" spans="1:7" s="10" customFormat="1" ht="12.75" x14ac:dyDescent="0.25">
      <c r="A553" s="129">
        <v>33106681</v>
      </c>
      <c r="B553" s="129" t="s">
        <v>8</v>
      </c>
      <c r="C553" s="130" t="s">
        <v>775</v>
      </c>
      <c r="D553" s="135" t="s">
        <v>1155</v>
      </c>
      <c r="E553" s="194" t="s">
        <v>1422</v>
      </c>
      <c r="F553" s="198" t="str">
        <f t="shared" si="16"/>
        <v/>
      </c>
      <c r="G553" s="199" t="str">
        <f t="shared" si="17"/>
        <v>FEV</v>
      </c>
    </row>
    <row r="554" spans="1:7" s="10" customFormat="1" ht="12.75" x14ac:dyDescent="0.25">
      <c r="A554" s="129">
        <v>33105294</v>
      </c>
      <c r="B554" s="129" t="s">
        <v>8</v>
      </c>
      <c r="C554" s="130" t="s">
        <v>775</v>
      </c>
      <c r="D554" s="135" t="s">
        <v>1144</v>
      </c>
      <c r="E554" s="194" t="s">
        <v>1422</v>
      </c>
      <c r="F554" s="198" t="str">
        <f t="shared" si="16"/>
        <v/>
      </c>
      <c r="G554" s="199" t="str">
        <f t="shared" si="17"/>
        <v>FEV</v>
      </c>
    </row>
    <row r="555" spans="1:7" s="10" customFormat="1" ht="12.75" x14ac:dyDescent="0.25">
      <c r="A555" s="129">
        <v>33106649</v>
      </c>
      <c r="B555" s="129" t="s">
        <v>8</v>
      </c>
      <c r="C555" s="130" t="s">
        <v>775</v>
      </c>
      <c r="D555" s="135" t="s">
        <v>1151</v>
      </c>
      <c r="E555" s="194" t="s">
        <v>1431</v>
      </c>
      <c r="F555" s="198" t="str">
        <f t="shared" si="16"/>
        <v>FEV</v>
      </c>
      <c r="G555" s="199" t="str">
        <f t="shared" si="17"/>
        <v/>
      </c>
    </row>
    <row r="556" spans="1:7" s="10" customFormat="1" ht="12.75" x14ac:dyDescent="0.25">
      <c r="A556" s="129">
        <v>33106720</v>
      </c>
      <c r="B556" s="129" t="s">
        <v>8</v>
      </c>
      <c r="C556" s="130" t="s">
        <v>775</v>
      </c>
      <c r="D556" s="135" t="s">
        <v>1159</v>
      </c>
      <c r="E556" s="194" t="s">
        <v>1422</v>
      </c>
      <c r="F556" s="198" t="str">
        <f t="shared" si="16"/>
        <v/>
      </c>
      <c r="G556" s="199" t="str">
        <f t="shared" si="17"/>
        <v>FEV</v>
      </c>
    </row>
    <row r="557" spans="1:7" s="10" customFormat="1" ht="12.75" x14ac:dyDescent="0.25">
      <c r="A557" s="129">
        <v>33106584</v>
      </c>
      <c r="B557" s="129" t="s">
        <v>8</v>
      </c>
      <c r="C557" s="130" t="s">
        <v>775</v>
      </c>
      <c r="D557" s="135" t="s">
        <v>1146</v>
      </c>
      <c r="E557" s="194" t="s">
        <v>1422</v>
      </c>
      <c r="F557" s="198" t="str">
        <f t="shared" si="16"/>
        <v/>
      </c>
      <c r="G557" s="199" t="str">
        <f t="shared" si="17"/>
        <v>FEV</v>
      </c>
    </row>
    <row r="558" spans="1:7" s="10" customFormat="1" ht="12.75" x14ac:dyDescent="0.25">
      <c r="A558" s="129">
        <v>33106711</v>
      </c>
      <c r="B558" s="129" t="s">
        <v>8</v>
      </c>
      <c r="C558" s="130" t="s">
        <v>775</v>
      </c>
      <c r="D558" s="135" t="s">
        <v>1158</v>
      </c>
      <c r="E558" s="194" t="s">
        <v>1431</v>
      </c>
      <c r="F558" s="198" t="str">
        <f t="shared" si="16"/>
        <v>FEV</v>
      </c>
      <c r="G558" s="199" t="str">
        <f t="shared" si="17"/>
        <v/>
      </c>
    </row>
    <row r="559" spans="1:7" s="10" customFormat="1" ht="12.75" x14ac:dyDescent="0.25">
      <c r="A559" s="129">
        <v>33106630</v>
      </c>
      <c r="B559" s="129" t="s">
        <v>8</v>
      </c>
      <c r="C559" s="130" t="s">
        <v>775</v>
      </c>
      <c r="D559" s="135" t="s">
        <v>1150</v>
      </c>
      <c r="E559" s="194" t="s">
        <v>1431</v>
      </c>
      <c r="F559" s="198" t="str">
        <f t="shared" si="16"/>
        <v>FEV</v>
      </c>
      <c r="G559" s="199" t="str">
        <f t="shared" si="17"/>
        <v/>
      </c>
    </row>
    <row r="560" spans="1:7" s="10" customFormat="1" ht="12.75" x14ac:dyDescent="0.25">
      <c r="A560" s="129">
        <v>33106614</v>
      </c>
      <c r="B560" s="129" t="s">
        <v>8</v>
      </c>
      <c r="C560" s="130" t="s">
        <v>775</v>
      </c>
      <c r="D560" s="135" t="s">
        <v>1149</v>
      </c>
      <c r="E560" s="194" t="s">
        <v>1431</v>
      </c>
      <c r="F560" s="198" t="str">
        <f t="shared" si="16"/>
        <v>FEV</v>
      </c>
      <c r="G560" s="199" t="str">
        <f t="shared" si="17"/>
        <v/>
      </c>
    </row>
    <row r="561" spans="1:7" s="10" customFormat="1" ht="12.75" x14ac:dyDescent="0.25">
      <c r="A561" s="129">
        <v>33106673</v>
      </c>
      <c r="B561" s="129" t="s">
        <v>8</v>
      </c>
      <c r="C561" s="130" t="s">
        <v>775</v>
      </c>
      <c r="D561" s="135" t="s">
        <v>1154</v>
      </c>
      <c r="E561" s="194" t="s">
        <v>1431</v>
      </c>
      <c r="F561" s="198" t="str">
        <f t="shared" si="16"/>
        <v>FEV</v>
      </c>
      <c r="G561" s="199" t="str">
        <f t="shared" si="17"/>
        <v/>
      </c>
    </row>
    <row r="562" spans="1:7" s="10" customFormat="1" ht="12.75" x14ac:dyDescent="0.25">
      <c r="A562" s="129">
        <v>33110476</v>
      </c>
      <c r="B562" s="129" t="s">
        <v>8</v>
      </c>
      <c r="C562" s="130" t="s">
        <v>775</v>
      </c>
      <c r="D562" s="135" t="s">
        <v>1164</v>
      </c>
      <c r="E562" s="194" t="s">
        <v>1431</v>
      </c>
      <c r="F562" s="198" t="str">
        <f t="shared" si="16"/>
        <v>FEV</v>
      </c>
      <c r="G562" s="199" t="str">
        <f t="shared" si="17"/>
        <v/>
      </c>
    </row>
    <row r="563" spans="1:7" s="10" customFormat="1" ht="12.75" x14ac:dyDescent="0.25">
      <c r="A563" s="129">
        <v>33106665</v>
      </c>
      <c r="B563" s="129" t="s">
        <v>8</v>
      </c>
      <c r="C563" s="130" t="s">
        <v>775</v>
      </c>
      <c r="D563" s="135" t="s">
        <v>1153</v>
      </c>
      <c r="E563" s="194" t="s">
        <v>1422</v>
      </c>
      <c r="F563" s="198" t="str">
        <f t="shared" si="16"/>
        <v/>
      </c>
      <c r="G563" s="199" t="str">
        <f t="shared" si="17"/>
        <v>FEV</v>
      </c>
    </row>
    <row r="564" spans="1:7" s="10" customFormat="1" ht="12.75" x14ac:dyDescent="0.25">
      <c r="A564" s="129">
        <v>33106738</v>
      </c>
      <c r="B564" s="129" t="s">
        <v>8</v>
      </c>
      <c r="C564" s="130" t="s">
        <v>775</v>
      </c>
      <c r="D564" s="135" t="s">
        <v>1160</v>
      </c>
      <c r="E564" s="194" t="s">
        <v>1431</v>
      </c>
      <c r="F564" s="198" t="str">
        <f t="shared" si="16"/>
        <v>FEV</v>
      </c>
      <c r="G564" s="199" t="str">
        <f t="shared" si="17"/>
        <v/>
      </c>
    </row>
    <row r="565" spans="1:7" s="10" customFormat="1" ht="12.75" x14ac:dyDescent="0.25">
      <c r="A565" s="129">
        <v>33106592</v>
      </c>
      <c r="B565" s="129" t="s">
        <v>8</v>
      </c>
      <c r="C565" s="130" t="s">
        <v>775</v>
      </c>
      <c r="D565" s="135" t="s">
        <v>1147</v>
      </c>
      <c r="E565" s="194" t="s">
        <v>1422</v>
      </c>
      <c r="F565" s="198" t="str">
        <f t="shared" si="16"/>
        <v/>
      </c>
      <c r="G565" s="199" t="str">
        <f t="shared" si="17"/>
        <v>FEV</v>
      </c>
    </row>
    <row r="566" spans="1:7" s="10" customFormat="1" ht="12.75" x14ac:dyDescent="0.25">
      <c r="A566" s="129">
        <v>33083592</v>
      </c>
      <c r="B566" s="129" t="s">
        <v>8</v>
      </c>
      <c r="C566" s="130" t="s">
        <v>775</v>
      </c>
      <c r="D566" s="135" t="s">
        <v>915</v>
      </c>
      <c r="E566" s="194" t="s">
        <v>1431</v>
      </c>
      <c r="F566" s="198" t="str">
        <f t="shared" si="16"/>
        <v>FEV</v>
      </c>
      <c r="G566" s="199" t="str">
        <f t="shared" si="17"/>
        <v/>
      </c>
    </row>
    <row r="567" spans="1:7" s="10" customFormat="1" ht="12.75" x14ac:dyDescent="0.25">
      <c r="A567" s="129">
        <v>33045542</v>
      </c>
      <c r="B567" s="129" t="s">
        <v>8</v>
      </c>
      <c r="C567" s="130" t="s">
        <v>477</v>
      </c>
      <c r="D567" s="135" t="s">
        <v>482</v>
      </c>
      <c r="E567" s="194" t="s">
        <v>1422</v>
      </c>
      <c r="F567" s="198" t="str">
        <f t="shared" si="16"/>
        <v/>
      </c>
      <c r="G567" s="199" t="str">
        <f t="shared" si="17"/>
        <v>FEV</v>
      </c>
    </row>
    <row r="568" spans="1:7" s="10" customFormat="1" ht="12.75" x14ac:dyDescent="0.25">
      <c r="A568" s="129">
        <v>33045550</v>
      </c>
      <c r="B568" s="129" t="s">
        <v>8</v>
      </c>
      <c r="C568" s="130" t="s">
        <v>477</v>
      </c>
      <c r="D568" s="135" t="s">
        <v>483</v>
      </c>
      <c r="E568" s="194" t="s">
        <v>1422</v>
      </c>
      <c r="F568" s="198" t="str">
        <f t="shared" si="16"/>
        <v/>
      </c>
      <c r="G568" s="199" t="str">
        <f t="shared" si="17"/>
        <v>FEV</v>
      </c>
    </row>
    <row r="569" spans="1:7" s="10" customFormat="1" ht="12.75" x14ac:dyDescent="0.25">
      <c r="A569" s="132">
        <v>33166382</v>
      </c>
      <c r="B569" s="131" t="s">
        <v>8</v>
      </c>
      <c r="C569" s="131" t="s">
        <v>477</v>
      </c>
      <c r="D569" s="136" t="s">
        <v>1244</v>
      </c>
      <c r="E569" s="194" t="s">
        <v>1422</v>
      </c>
      <c r="F569" s="198" t="str">
        <f t="shared" si="16"/>
        <v/>
      </c>
      <c r="G569" s="199" t="str">
        <f t="shared" si="17"/>
        <v>FEV</v>
      </c>
    </row>
    <row r="570" spans="1:7" s="10" customFormat="1" ht="12.75" x14ac:dyDescent="0.25">
      <c r="A570" s="129">
        <v>33045470</v>
      </c>
      <c r="B570" s="129" t="s">
        <v>8</v>
      </c>
      <c r="C570" s="130" t="s">
        <v>477</v>
      </c>
      <c r="D570" s="135" t="s">
        <v>480</v>
      </c>
      <c r="E570" s="194" t="s">
        <v>1431</v>
      </c>
      <c r="F570" s="198" t="str">
        <f t="shared" si="16"/>
        <v>FEV</v>
      </c>
      <c r="G570" s="199" t="str">
        <f t="shared" si="17"/>
        <v/>
      </c>
    </row>
    <row r="571" spans="1:7" s="10" customFormat="1" ht="12.75" x14ac:dyDescent="0.25">
      <c r="A571" s="129">
        <v>33045496</v>
      </c>
      <c r="B571" s="129" t="s">
        <v>8</v>
      </c>
      <c r="C571" s="130" t="s">
        <v>477</v>
      </c>
      <c r="D571" s="135" t="s">
        <v>481</v>
      </c>
      <c r="E571" s="194" t="s">
        <v>1431</v>
      </c>
      <c r="F571" s="198" t="str">
        <f t="shared" si="16"/>
        <v>FEV</v>
      </c>
      <c r="G571" s="199" t="str">
        <f t="shared" si="17"/>
        <v/>
      </c>
    </row>
    <row r="572" spans="1:7" s="10" customFormat="1" ht="12.75" x14ac:dyDescent="0.25">
      <c r="A572" s="129">
        <v>33045569</v>
      </c>
      <c r="B572" s="129" t="s">
        <v>8</v>
      </c>
      <c r="C572" s="130" t="s">
        <v>477</v>
      </c>
      <c r="D572" s="135" t="s">
        <v>484</v>
      </c>
      <c r="E572" s="194" t="s">
        <v>1422</v>
      </c>
      <c r="F572" s="198" t="str">
        <f t="shared" si="16"/>
        <v/>
      </c>
      <c r="G572" s="199" t="str">
        <f t="shared" si="17"/>
        <v>FEV</v>
      </c>
    </row>
    <row r="573" spans="1:7" s="10" customFormat="1" ht="12.75" x14ac:dyDescent="0.25">
      <c r="A573" s="129">
        <v>33045577</v>
      </c>
      <c r="B573" s="129" t="s">
        <v>8</v>
      </c>
      <c r="C573" s="130" t="s">
        <v>477</v>
      </c>
      <c r="D573" s="135" t="s">
        <v>485</v>
      </c>
      <c r="E573" s="194" t="s">
        <v>1422</v>
      </c>
      <c r="F573" s="198" t="str">
        <f t="shared" si="16"/>
        <v/>
      </c>
      <c r="G573" s="199" t="str">
        <f t="shared" si="17"/>
        <v>FEV</v>
      </c>
    </row>
    <row r="574" spans="1:7" s="10" customFormat="1" ht="12.75" x14ac:dyDescent="0.25">
      <c r="A574" s="129">
        <v>33045437</v>
      </c>
      <c r="B574" s="129" t="s">
        <v>8</v>
      </c>
      <c r="C574" s="130" t="s">
        <v>477</v>
      </c>
      <c r="D574" s="135" t="s">
        <v>478</v>
      </c>
      <c r="E574" s="194" t="s">
        <v>1431</v>
      </c>
      <c r="F574" s="198" t="str">
        <f t="shared" si="16"/>
        <v>FEV</v>
      </c>
      <c r="G574" s="199" t="str">
        <f t="shared" si="17"/>
        <v/>
      </c>
    </row>
    <row r="575" spans="1:7" s="10" customFormat="1" ht="12.75" x14ac:dyDescent="0.25">
      <c r="A575" s="129">
        <v>33045445</v>
      </c>
      <c r="B575" s="129" t="s">
        <v>8</v>
      </c>
      <c r="C575" s="130" t="s">
        <v>477</v>
      </c>
      <c r="D575" s="135" t="s">
        <v>479</v>
      </c>
      <c r="E575" s="194" t="s">
        <v>1422</v>
      </c>
      <c r="F575" s="198" t="str">
        <f t="shared" si="16"/>
        <v/>
      </c>
      <c r="G575" s="199" t="str">
        <f t="shared" si="17"/>
        <v>FEV</v>
      </c>
    </row>
    <row r="576" spans="1:7" s="10" customFormat="1" ht="12.75" x14ac:dyDescent="0.25">
      <c r="A576" s="129">
        <v>33049920</v>
      </c>
      <c r="B576" s="129" t="s">
        <v>9</v>
      </c>
      <c r="C576" s="130" t="s">
        <v>530</v>
      </c>
      <c r="D576" s="135" t="s">
        <v>571</v>
      </c>
      <c r="E576" s="194" t="s">
        <v>1431</v>
      </c>
      <c r="F576" s="198" t="str">
        <f t="shared" si="16"/>
        <v>FEV</v>
      </c>
      <c r="G576" s="199" t="str">
        <f t="shared" si="17"/>
        <v/>
      </c>
    </row>
    <row r="577" spans="1:7" s="10" customFormat="1" ht="12.75" x14ac:dyDescent="0.25">
      <c r="A577" s="129">
        <v>33049785</v>
      </c>
      <c r="B577" s="129" t="s">
        <v>9</v>
      </c>
      <c r="C577" s="130" t="s">
        <v>530</v>
      </c>
      <c r="D577" s="135" t="s">
        <v>567</v>
      </c>
      <c r="E577" s="194" t="s">
        <v>1422</v>
      </c>
      <c r="F577" s="198" t="str">
        <f t="shared" si="16"/>
        <v/>
      </c>
      <c r="G577" s="199" t="str">
        <f t="shared" si="17"/>
        <v>FEV</v>
      </c>
    </row>
    <row r="578" spans="1:7" s="10" customFormat="1" ht="12.75" x14ac:dyDescent="0.25">
      <c r="A578" s="129">
        <v>33050791</v>
      </c>
      <c r="B578" s="129" t="s">
        <v>9</v>
      </c>
      <c r="C578" s="130" t="s">
        <v>530</v>
      </c>
      <c r="D578" s="135" t="s">
        <v>591</v>
      </c>
      <c r="E578" s="194" t="s">
        <v>1422</v>
      </c>
      <c r="F578" s="198" t="str">
        <f t="shared" si="16"/>
        <v/>
      </c>
      <c r="G578" s="199" t="str">
        <f t="shared" si="17"/>
        <v>FEV</v>
      </c>
    </row>
    <row r="579" spans="1:7" s="10" customFormat="1" ht="12.75" x14ac:dyDescent="0.25">
      <c r="A579" s="129">
        <v>33049793</v>
      </c>
      <c r="B579" s="129" t="s">
        <v>9</v>
      </c>
      <c r="C579" s="130" t="s">
        <v>530</v>
      </c>
      <c r="D579" s="135" t="s">
        <v>568</v>
      </c>
      <c r="E579" s="194" t="s">
        <v>1422</v>
      </c>
      <c r="F579" s="198" t="str">
        <f t="shared" si="16"/>
        <v/>
      </c>
      <c r="G579" s="199" t="str">
        <f t="shared" si="17"/>
        <v>FEV</v>
      </c>
    </row>
    <row r="580" spans="1:7" s="10" customFormat="1" ht="12.75" x14ac:dyDescent="0.25">
      <c r="A580" s="129">
        <v>33048444</v>
      </c>
      <c r="B580" s="129" t="s">
        <v>9</v>
      </c>
      <c r="C580" s="130" t="s">
        <v>530</v>
      </c>
      <c r="D580" s="135" t="s">
        <v>537</v>
      </c>
      <c r="E580" s="194" t="s">
        <v>1422</v>
      </c>
      <c r="F580" s="198" t="str">
        <f t="shared" ref="F580:F643" si="18">IF($E580="ENTREGUE","FEV","")</f>
        <v/>
      </c>
      <c r="G580" s="199" t="str">
        <f t="shared" si="17"/>
        <v>FEV</v>
      </c>
    </row>
    <row r="581" spans="1:7" s="10" customFormat="1" ht="12.75" x14ac:dyDescent="0.25">
      <c r="A581" s="129">
        <v>33048452</v>
      </c>
      <c r="B581" s="129" t="s">
        <v>9</v>
      </c>
      <c r="C581" s="130" t="s">
        <v>530</v>
      </c>
      <c r="D581" s="135" t="s">
        <v>538</v>
      </c>
      <c r="E581" s="194" t="s">
        <v>1431</v>
      </c>
      <c r="F581" s="198" t="str">
        <f t="shared" si="18"/>
        <v>FEV</v>
      </c>
      <c r="G581" s="199" t="str">
        <f t="shared" ref="G581:G644" si="19">IF($E581="PENDENTE","FEV","")</f>
        <v/>
      </c>
    </row>
    <row r="582" spans="1:7" s="10" customFormat="1" ht="12.75" x14ac:dyDescent="0.25">
      <c r="A582" s="129">
        <v>33050759</v>
      </c>
      <c r="B582" s="129" t="s">
        <v>9</v>
      </c>
      <c r="C582" s="130" t="s">
        <v>530</v>
      </c>
      <c r="D582" s="135" t="s">
        <v>351</v>
      </c>
      <c r="E582" s="194" t="s">
        <v>1422</v>
      </c>
      <c r="F582" s="198" t="str">
        <f t="shared" si="18"/>
        <v/>
      </c>
      <c r="G582" s="199" t="str">
        <f t="shared" si="19"/>
        <v>FEV</v>
      </c>
    </row>
    <row r="583" spans="1:7" s="10" customFormat="1" ht="12.75" x14ac:dyDescent="0.25">
      <c r="A583" s="129">
        <v>33050767</v>
      </c>
      <c r="B583" s="129" t="s">
        <v>9</v>
      </c>
      <c r="C583" s="130" t="s">
        <v>530</v>
      </c>
      <c r="D583" s="135" t="s">
        <v>590</v>
      </c>
      <c r="E583" s="194" t="s">
        <v>1422</v>
      </c>
      <c r="F583" s="198" t="str">
        <f t="shared" si="18"/>
        <v/>
      </c>
      <c r="G583" s="199" t="str">
        <f t="shared" si="19"/>
        <v>FEV</v>
      </c>
    </row>
    <row r="584" spans="1:7" s="10" customFormat="1" ht="12.75" x14ac:dyDescent="0.25">
      <c r="A584" s="129">
        <v>33050490</v>
      </c>
      <c r="B584" s="129" t="s">
        <v>9</v>
      </c>
      <c r="C584" s="130" t="s">
        <v>530</v>
      </c>
      <c r="D584" s="135" t="s">
        <v>583</v>
      </c>
      <c r="E584" s="194" t="s">
        <v>1422</v>
      </c>
      <c r="F584" s="198" t="str">
        <f t="shared" si="18"/>
        <v/>
      </c>
      <c r="G584" s="199" t="str">
        <f t="shared" si="19"/>
        <v>FEV</v>
      </c>
    </row>
    <row r="585" spans="1:7" s="10" customFormat="1" ht="12.75" x14ac:dyDescent="0.25">
      <c r="A585" s="129">
        <v>33048860</v>
      </c>
      <c r="B585" s="129" t="s">
        <v>9</v>
      </c>
      <c r="C585" s="130" t="s">
        <v>530</v>
      </c>
      <c r="D585" s="135" t="s">
        <v>547</v>
      </c>
      <c r="E585" s="194" t="s">
        <v>1431</v>
      </c>
      <c r="F585" s="198" t="str">
        <f t="shared" si="18"/>
        <v>FEV</v>
      </c>
      <c r="G585" s="199" t="str">
        <f t="shared" si="19"/>
        <v/>
      </c>
    </row>
    <row r="586" spans="1:7" s="10" customFormat="1" ht="12.75" x14ac:dyDescent="0.25">
      <c r="A586" s="129">
        <v>33048460</v>
      </c>
      <c r="B586" s="129" t="s">
        <v>9</v>
      </c>
      <c r="C586" s="130" t="s">
        <v>530</v>
      </c>
      <c r="D586" s="135" t="s">
        <v>539</v>
      </c>
      <c r="E586" s="194" t="s">
        <v>1422</v>
      </c>
      <c r="F586" s="198" t="str">
        <f t="shared" si="18"/>
        <v/>
      </c>
      <c r="G586" s="199" t="str">
        <f t="shared" si="19"/>
        <v>FEV</v>
      </c>
    </row>
    <row r="587" spans="1:7" s="10" customFormat="1" ht="12.75" x14ac:dyDescent="0.25">
      <c r="A587" s="129">
        <v>33048479</v>
      </c>
      <c r="B587" s="129" t="s">
        <v>9</v>
      </c>
      <c r="C587" s="130" t="s">
        <v>530</v>
      </c>
      <c r="D587" s="135" t="s">
        <v>540</v>
      </c>
      <c r="E587" s="194" t="s">
        <v>1431</v>
      </c>
      <c r="F587" s="198" t="str">
        <f t="shared" si="18"/>
        <v>FEV</v>
      </c>
      <c r="G587" s="199" t="str">
        <f t="shared" si="19"/>
        <v/>
      </c>
    </row>
    <row r="588" spans="1:7" s="10" customFormat="1" ht="12.75" x14ac:dyDescent="0.25">
      <c r="A588" s="129">
        <v>33049963</v>
      </c>
      <c r="B588" s="129" t="s">
        <v>9</v>
      </c>
      <c r="C588" s="130" t="s">
        <v>530</v>
      </c>
      <c r="D588" s="135" t="s">
        <v>573</v>
      </c>
      <c r="E588" s="194" t="s">
        <v>1422</v>
      </c>
      <c r="F588" s="198" t="str">
        <f t="shared" si="18"/>
        <v/>
      </c>
      <c r="G588" s="199" t="str">
        <f t="shared" si="19"/>
        <v>FEV</v>
      </c>
    </row>
    <row r="589" spans="1:7" s="10" customFormat="1" ht="12.75" x14ac:dyDescent="0.25">
      <c r="A589" s="129">
        <v>33048878</v>
      </c>
      <c r="B589" s="129" t="s">
        <v>9</v>
      </c>
      <c r="C589" s="130" t="s">
        <v>530</v>
      </c>
      <c r="D589" s="135" t="s">
        <v>548</v>
      </c>
      <c r="E589" s="194" t="s">
        <v>1422</v>
      </c>
      <c r="F589" s="198" t="str">
        <f t="shared" si="18"/>
        <v/>
      </c>
      <c r="G589" s="199" t="str">
        <f t="shared" si="19"/>
        <v>FEV</v>
      </c>
    </row>
    <row r="590" spans="1:7" s="10" customFormat="1" ht="12.75" x14ac:dyDescent="0.25">
      <c r="A590" s="129">
        <v>33048886</v>
      </c>
      <c r="B590" s="129" t="s">
        <v>9</v>
      </c>
      <c r="C590" s="130" t="s">
        <v>530</v>
      </c>
      <c r="D590" s="135" t="s">
        <v>549</v>
      </c>
      <c r="E590" s="194" t="s">
        <v>1422</v>
      </c>
      <c r="F590" s="198" t="str">
        <f t="shared" si="18"/>
        <v/>
      </c>
      <c r="G590" s="199" t="str">
        <f t="shared" si="19"/>
        <v>FEV</v>
      </c>
    </row>
    <row r="591" spans="1:7" s="10" customFormat="1" ht="12.75" x14ac:dyDescent="0.25">
      <c r="A591" s="129">
        <v>33050422</v>
      </c>
      <c r="B591" s="129" t="s">
        <v>9</v>
      </c>
      <c r="C591" s="130" t="s">
        <v>530</v>
      </c>
      <c r="D591" s="135" t="s">
        <v>581</v>
      </c>
      <c r="E591" s="194" t="s">
        <v>1431</v>
      </c>
      <c r="F591" s="198" t="str">
        <f t="shared" si="18"/>
        <v>FEV</v>
      </c>
      <c r="G591" s="199" t="str">
        <f t="shared" si="19"/>
        <v/>
      </c>
    </row>
    <row r="592" spans="1:7" s="10" customFormat="1" ht="12.75" x14ac:dyDescent="0.25">
      <c r="A592" s="129">
        <v>33048487</v>
      </c>
      <c r="B592" s="129" t="s">
        <v>9</v>
      </c>
      <c r="C592" s="130" t="s">
        <v>530</v>
      </c>
      <c r="D592" s="135" t="s">
        <v>541</v>
      </c>
      <c r="E592" s="194" t="s">
        <v>1422</v>
      </c>
      <c r="F592" s="198" t="str">
        <f t="shared" si="18"/>
        <v/>
      </c>
      <c r="G592" s="199" t="str">
        <f t="shared" si="19"/>
        <v>FEV</v>
      </c>
    </row>
    <row r="593" spans="1:7" s="10" customFormat="1" ht="12.75" x14ac:dyDescent="0.25">
      <c r="A593" s="129">
        <v>33049807</v>
      </c>
      <c r="B593" s="129" t="s">
        <v>9</v>
      </c>
      <c r="C593" s="130" t="s">
        <v>530</v>
      </c>
      <c r="D593" s="135" t="s">
        <v>569</v>
      </c>
      <c r="E593" s="194" t="s">
        <v>1422</v>
      </c>
      <c r="F593" s="198" t="str">
        <f t="shared" si="18"/>
        <v/>
      </c>
      <c r="G593" s="199" t="str">
        <f t="shared" si="19"/>
        <v>FEV</v>
      </c>
    </row>
    <row r="594" spans="1:7" s="10" customFormat="1" ht="12.75" x14ac:dyDescent="0.25">
      <c r="A594" s="129">
        <v>33048908</v>
      </c>
      <c r="B594" s="129" t="s">
        <v>9</v>
      </c>
      <c r="C594" s="130" t="s">
        <v>530</v>
      </c>
      <c r="D594" s="135" t="s">
        <v>550</v>
      </c>
      <c r="E594" s="194" t="s">
        <v>1431</v>
      </c>
      <c r="F594" s="198" t="str">
        <f t="shared" si="18"/>
        <v>FEV</v>
      </c>
      <c r="G594" s="199" t="str">
        <f t="shared" si="19"/>
        <v/>
      </c>
    </row>
    <row r="595" spans="1:7" s="10" customFormat="1" ht="12.75" x14ac:dyDescent="0.25">
      <c r="A595" s="129">
        <v>33048495</v>
      </c>
      <c r="B595" s="129" t="s">
        <v>9</v>
      </c>
      <c r="C595" s="130" t="s">
        <v>530</v>
      </c>
      <c r="D595" s="135" t="s">
        <v>542</v>
      </c>
      <c r="E595" s="194" t="s">
        <v>1422</v>
      </c>
      <c r="F595" s="198" t="str">
        <f t="shared" si="18"/>
        <v/>
      </c>
      <c r="G595" s="199" t="str">
        <f t="shared" si="19"/>
        <v>FEV</v>
      </c>
    </row>
    <row r="596" spans="1:7" s="10" customFormat="1" ht="12.75" x14ac:dyDescent="0.25">
      <c r="A596" s="129">
        <v>33049980</v>
      </c>
      <c r="B596" s="129" t="s">
        <v>9</v>
      </c>
      <c r="C596" s="130" t="s">
        <v>530</v>
      </c>
      <c r="D596" s="135" t="s">
        <v>574</v>
      </c>
      <c r="E596" s="194" t="s">
        <v>1422</v>
      </c>
      <c r="F596" s="198" t="str">
        <f t="shared" si="18"/>
        <v/>
      </c>
      <c r="G596" s="199" t="str">
        <f t="shared" si="19"/>
        <v>FEV</v>
      </c>
    </row>
    <row r="597" spans="1:7" s="10" customFormat="1" ht="12.75" x14ac:dyDescent="0.25">
      <c r="A597" s="129">
        <v>33048932</v>
      </c>
      <c r="B597" s="129" t="s">
        <v>9</v>
      </c>
      <c r="C597" s="130" t="s">
        <v>530</v>
      </c>
      <c r="D597" s="135" t="s">
        <v>552</v>
      </c>
      <c r="E597" s="194" t="s">
        <v>1422</v>
      </c>
      <c r="F597" s="198" t="str">
        <f t="shared" si="18"/>
        <v/>
      </c>
      <c r="G597" s="199" t="str">
        <f t="shared" si="19"/>
        <v>FEV</v>
      </c>
    </row>
    <row r="598" spans="1:7" s="10" customFormat="1" ht="12.75" x14ac:dyDescent="0.25">
      <c r="A598" s="129">
        <v>33050805</v>
      </c>
      <c r="B598" s="129" t="s">
        <v>9</v>
      </c>
      <c r="C598" s="130" t="s">
        <v>530</v>
      </c>
      <c r="D598" s="135" t="s">
        <v>592</v>
      </c>
      <c r="E598" s="194" t="s">
        <v>1431</v>
      </c>
      <c r="F598" s="198" t="str">
        <f t="shared" si="18"/>
        <v>FEV</v>
      </c>
      <c r="G598" s="199" t="str">
        <f t="shared" si="19"/>
        <v/>
      </c>
    </row>
    <row r="599" spans="1:7" s="10" customFormat="1" ht="12.75" x14ac:dyDescent="0.25">
      <c r="A599" s="129">
        <v>33048509</v>
      </c>
      <c r="B599" s="129" t="s">
        <v>9</v>
      </c>
      <c r="C599" s="130" t="s">
        <v>530</v>
      </c>
      <c r="D599" s="135" t="s">
        <v>543</v>
      </c>
      <c r="E599" s="194" t="s">
        <v>1422</v>
      </c>
      <c r="F599" s="198" t="str">
        <f t="shared" si="18"/>
        <v/>
      </c>
      <c r="G599" s="199" t="str">
        <f t="shared" si="19"/>
        <v>FEV</v>
      </c>
    </row>
    <row r="600" spans="1:7" s="10" customFormat="1" ht="12.75" x14ac:dyDescent="0.25">
      <c r="A600" s="129">
        <v>33048940</v>
      </c>
      <c r="B600" s="129" t="s">
        <v>9</v>
      </c>
      <c r="C600" s="130" t="s">
        <v>530</v>
      </c>
      <c r="D600" s="135" t="s">
        <v>553</v>
      </c>
      <c r="E600" s="194" t="s">
        <v>1431</v>
      </c>
      <c r="F600" s="198" t="str">
        <f t="shared" si="18"/>
        <v>FEV</v>
      </c>
      <c r="G600" s="199" t="str">
        <f t="shared" si="19"/>
        <v/>
      </c>
    </row>
    <row r="601" spans="1:7" s="10" customFormat="1" ht="12.75" x14ac:dyDescent="0.25">
      <c r="A601" s="129">
        <v>33048959</v>
      </c>
      <c r="B601" s="129" t="s">
        <v>9</v>
      </c>
      <c r="C601" s="130" t="s">
        <v>530</v>
      </c>
      <c r="D601" s="135" t="s">
        <v>554</v>
      </c>
      <c r="E601" s="194" t="s">
        <v>1431</v>
      </c>
      <c r="F601" s="198" t="str">
        <f t="shared" si="18"/>
        <v>FEV</v>
      </c>
      <c r="G601" s="199" t="str">
        <f t="shared" si="19"/>
        <v/>
      </c>
    </row>
    <row r="602" spans="1:7" s="10" customFormat="1" ht="12.75" x14ac:dyDescent="0.25">
      <c r="A602" s="129">
        <v>33050503</v>
      </c>
      <c r="B602" s="129" t="s">
        <v>9</v>
      </c>
      <c r="C602" s="130" t="s">
        <v>530</v>
      </c>
      <c r="D602" s="135" t="s">
        <v>584</v>
      </c>
      <c r="E602" s="194" t="s">
        <v>1422</v>
      </c>
      <c r="F602" s="198" t="str">
        <f t="shared" si="18"/>
        <v/>
      </c>
      <c r="G602" s="199" t="str">
        <f t="shared" si="19"/>
        <v>FEV</v>
      </c>
    </row>
    <row r="603" spans="1:7" s="10" customFormat="1" ht="12.75" x14ac:dyDescent="0.25">
      <c r="A603" s="129">
        <v>33050015</v>
      </c>
      <c r="B603" s="129" t="s">
        <v>9</v>
      </c>
      <c r="C603" s="130" t="s">
        <v>530</v>
      </c>
      <c r="D603" s="135" t="s">
        <v>576</v>
      </c>
      <c r="E603" s="194" t="s">
        <v>1431</v>
      </c>
      <c r="F603" s="198" t="str">
        <f t="shared" si="18"/>
        <v>FEV</v>
      </c>
      <c r="G603" s="199" t="str">
        <f t="shared" si="19"/>
        <v/>
      </c>
    </row>
    <row r="604" spans="1:7" s="10" customFormat="1" ht="12.75" x14ac:dyDescent="0.25">
      <c r="A604" s="129">
        <v>33048975</v>
      </c>
      <c r="B604" s="129" t="s">
        <v>9</v>
      </c>
      <c r="C604" s="130" t="s">
        <v>530</v>
      </c>
      <c r="D604" s="135" t="s">
        <v>284</v>
      </c>
      <c r="E604" s="194" t="s">
        <v>1431</v>
      </c>
      <c r="F604" s="198" t="str">
        <f t="shared" si="18"/>
        <v>FEV</v>
      </c>
      <c r="G604" s="199" t="str">
        <f t="shared" si="19"/>
        <v/>
      </c>
    </row>
    <row r="605" spans="1:7" s="10" customFormat="1" ht="12.75" x14ac:dyDescent="0.25">
      <c r="A605" s="129">
        <v>33050023</v>
      </c>
      <c r="B605" s="129" t="s">
        <v>9</v>
      </c>
      <c r="C605" s="130" t="s">
        <v>530</v>
      </c>
      <c r="D605" s="135" t="s">
        <v>577</v>
      </c>
      <c r="E605" s="194" t="s">
        <v>1422</v>
      </c>
      <c r="F605" s="198" t="str">
        <f t="shared" si="18"/>
        <v/>
      </c>
      <c r="G605" s="199" t="str">
        <f t="shared" si="19"/>
        <v>FEV</v>
      </c>
    </row>
    <row r="606" spans="1:7" s="10" customFormat="1" ht="12.75" x14ac:dyDescent="0.25">
      <c r="A606" s="129">
        <v>33050813</v>
      </c>
      <c r="B606" s="129" t="s">
        <v>9</v>
      </c>
      <c r="C606" s="130" t="s">
        <v>530</v>
      </c>
      <c r="D606" s="135" t="s">
        <v>593</v>
      </c>
      <c r="E606" s="194" t="s">
        <v>1431</v>
      </c>
      <c r="F606" s="198" t="str">
        <f t="shared" si="18"/>
        <v>FEV</v>
      </c>
      <c r="G606" s="199" t="str">
        <f t="shared" si="19"/>
        <v/>
      </c>
    </row>
    <row r="607" spans="1:7" s="10" customFormat="1" ht="12.75" x14ac:dyDescent="0.25">
      <c r="A607" s="129">
        <v>33050511</v>
      </c>
      <c r="B607" s="129" t="s">
        <v>9</v>
      </c>
      <c r="C607" s="130" t="s">
        <v>530</v>
      </c>
      <c r="D607" s="135" t="s">
        <v>585</v>
      </c>
      <c r="E607" s="194" t="s">
        <v>1431</v>
      </c>
      <c r="F607" s="198" t="str">
        <f t="shared" si="18"/>
        <v>FEV</v>
      </c>
      <c r="G607" s="199" t="str">
        <f t="shared" si="19"/>
        <v/>
      </c>
    </row>
    <row r="608" spans="1:7" s="10" customFormat="1" ht="12.75" x14ac:dyDescent="0.25">
      <c r="A608" s="129">
        <v>33050538</v>
      </c>
      <c r="B608" s="129" t="s">
        <v>9</v>
      </c>
      <c r="C608" s="130" t="s">
        <v>530</v>
      </c>
      <c r="D608" s="135" t="s">
        <v>586</v>
      </c>
      <c r="E608" s="194" t="s">
        <v>1422</v>
      </c>
      <c r="F608" s="198" t="str">
        <f t="shared" si="18"/>
        <v/>
      </c>
      <c r="G608" s="199" t="str">
        <f t="shared" si="19"/>
        <v>FEV</v>
      </c>
    </row>
    <row r="609" spans="1:7" s="10" customFormat="1" ht="12.75" x14ac:dyDescent="0.25">
      <c r="A609" s="129">
        <v>33050430</v>
      </c>
      <c r="B609" s="129" t="s">
        <v>9</v>
      </c>
      <c r="C609" s="130" t="s">
        <v>530</v>
      </c>
      <c r="D609" s="135" t="s">
        <v>582</v>
      </c>
      <c r="E609" s="194" t="s">
        <v>1422</v>
      </c>
      <c r="F609" s="198" t="str">
        <f t="shared" si="18"/>
        <v/>
      </c>
      <c r="G609" s="199" t="str">
        <f t="shared" si="19"/>
        <v>FEV</v>
      </c>
    </row>
    <row r="610" spans="1:7" s="10" customFormat="1" ht="12.75" x14ac:dyDescent="0.25">
      <c r="A610" s="129">
        <v>33050546</v>
      </c>
      <c r="B610" s="129" t="s">
        <v>9</v>
      </c>
      <c r="C610" s="130" t="s">
        <v>530</v>
      </c>
      <c r="D610" s="135" t="s">
        <v>587</v>
      </c>
      <c r="E610" s="194" t="s">
        <v>1431</v>
      </c>
      <c r="F610" s="198" t="str">
        <f t="shared" si="18"/>
        <v>FEV</v>
      </c>
      <c r="G610" s="199" t="str">
        <f t="shared" si="19"/>
        <v/>
      </c>
    </row>
    <row r="611" spans="1:7" s="10" customFormat="1" ht="12.75" x14ac:dyDescent="0.25">
      <c r="A611" s="129">
        <v>33142882</v>
      </c>
      <c r="B611" s="129" t="s">
        <v>9</v>
      </c>
      <c r="C611" s="130" t="s">
        <v>530</v>
      </c>
      <c r="D611" s="135" t="s">
        <v>1232</v>
      </c>
      <c r="E611" s="194" t="s">
        <v>1422</v>
      </c>
      <c r="F611" s="198" t="str">
        <f t="shared" si="18"/>
        <v/>
      </c>
      <c r="G611" s="199" t="str">
        <f t="shared" si="19"/>
        <v>FEV</v>
      </c>
    </row>
    <row r="612" spans="1:7" s="10" customFormat="1" ht="12.75" x14ac:dyDescent="0.25">
      <c r="A612" s="129">
        <v>33050554</v>
      </c>
      <c r="B612" s="129" t="s">
        <v>9</v>
      </c>
      <c r="C612" s="130" t="s">
        <v>530</v>
      </c>
      <c r="D612" s="135" t="s">
        <v>588</v>
      </c>
      <c r="E612" s="194" t="s">
        <v>1431</v>
      </c>
      <c r="F612" s="198" t="str">
        <f t="shared" si="18"/>
        <v>FEV</v>
      </c>
      <c r="G612" s="199" t="str">
        <f t="shared" si="19"/>
        <v/>
      </c>
    </row>
    <row r="613" spans="1:7" s="10" customFormat="1" ht="12.75" x14ac:dyDescent="0.25">
      <c r="A613" s="129">
        <v>33048991</v>
      </c>
      <c r="B613" s="129" t="s">
        <v>9</v>
      </c>
      <c r="C613" s="130" t="s">
        <v>530</v>
      </c>
      <c r="D613" s="135" t="s">
        <v>555</v>
      </c>
      <c r="E613" s="194" t="s">
        <v>1431</v>
      </c>
      <c r="F613" s="198" t="str">
        <f t="shared" si="18"/>
        <v>FEV</v>
      </c>
      <c r="G613" s="199" t="str">
        <f t="shared" si="19"/>
        <v/>
      </c>
    </row>
    <row r="614" spans="1:7" s="10" customFormat="1" ht="12.75" x14ac:dyDescent="0.25">
      <c r="A614" s="129">
        <v>33050570</v>
      </c>
      <c r="B614" s="129" t="s">
        <v>9</v>
      </c>
      <c r="C614" s="130" t="s">
        <v>530</v>
      </c>
      <c r="D614" s="135" t="s">
        <v>589</v>
      </c>
      <c r="E614" s="194" t="s">
        <v>1431</v>
      </c>
      <c r="F614" s="198" t="str">
        <f t="shared" si="18"/>
        <v>FEV</v>
      </c>
      <c r="G614" s="199" t="str">
        <f t="shared" si="19"/>
        <v/>
      </c>
    </row>
    <row r="615" spans="1:7" s="10" customFormat="1" ht="12.75" x14ac:dyDescent="0.25">
      <c r="A615" s="129">
        <v>33048797</v>
      </c>
      <c r="B615" s="129" t="s">
        <v>9</v>
      </c>
      <c r="C615" s="130" t="s">
        <v>530</v>
      </c>
      <c r="D615" s="135" t="s">
        <v>544</v>
      </c>
      <c r="E615" s="194" t="s">
        <v>1422</v>
      </c>
      <c r="F615" s="198" t="str">
        <f t="shared" si="18"/>
        <v/>
      </c>
      <c r="G615" s="199" t="str">
        <f t="shared" si="19"/>
        <v>FEV</v>
      </c>
    </row>
    <row r="616" spans="1:7" s="10" customFormat="1" ht="12.75" x14ac:dyDescent="0.25">
      <c r="A616" s="129">
        <v>33050031</v>
      </c>
      <c r="B616" s="129" t="s">
        <v>9</v>
      </c>
      <c r="C616" s="130" t="s">
        <v>530</v>
      </c>
      <c r="D616" s="135" t="s">
        <v>578</v>
      </c>
      <c r="E616" s="194" t="s">
        <v>1431</v>
      </c>
      <c r="F616" s="198" t="str">
        <f t="shared" si="18"/>
        <v>FEV</v>
      </c>
      <c r="G616" s="199" t="str">
        <f t="shared" si="19"/>
        <v/>
      </c>
    </row>
    <row r="617" spans="1:7" s="10" customFormat="1" ht="12.75" x14ac:dyDescent="0.25">
      <c r="A617" s="129">
        <v>33048517</v>
      </c>
      <c r="B617" s="129" t="s">
        <v>9</v>
      </c>
      <c r="C617" s="130" t="s">
        <v>530</v>
      </c>
      <c r="D617" s="135" t="s">
        <v>431</v>
      </c>
      <c r="E617" s="194" t="s">
        <v>1422</v>
      </c>
      <c r="F617" s="198" t="str">
        <f t="shared" si="18"/>
        <v/>
      </c>
      <c r="G617" s="199" t="str">
        <f t="shared" si="19"/>
        <v>FEV</v>
      </c>
    </row>
    <row r="618" spans="1:7" s="10" customFormat="1" ht="12.75" x14ac:dyDescent="0.25">
      <c r="A618" s="129">
        <v>33050848</v>
      </c>
      <c r="B618" s="129" t="s">
        <v>9</v>
      </c>
      <c r="C618" s="130" t="s">
        <v>530</v>
      </c>
      <c r="D618" s="135" t="s">
        <v>594</v>
      </c>
      <c r="E618" s="194" t="s">
        <v>1422</v>
      </c>
      <c r="F618" s="198" t="str">
        <f t="shared" si="18"/>
        <v/>
      </c>
      <c r="G618" s="199" t="str">
        <f t="shared" si="19"/>
        <v>FEV</v>
      </c>
    </row>
    <row r="619" spans="1:7" s="10" customFormat="1" ht="12.75" x14ac:dyDescent="0.25">
      <c r="A619" s="129">
        <v>33049815</v>
      </c>
      <c r="B619" s="129" t="s">
        <v>9</v>
      </c>
      <c r="C619" s="130" t="s">
        <v>530</v>
      </c>
      <c r="D619" s="135" t="s">
        <v>570</v>
      </c>
      <c r="E619" s="194" t="s">
        <v>1431</v>
      </c>
      <c r="F619" s="198" t="str">
        <f t="shared" si="18"/>
        <v>FEV</v>
      </c>
      <c r="G619" s="199" t="str">
        <f t="shared" si="19"/>
        <v/>
      </c>
    </row>
    <row r="620" spans="1:7" s="10" customFormat="1" ht="12.75" x14ac:dyDescent="0.25">
      <c r="A620" s="129">
        <v>33049017</v>
      </c>
      <c r="B620" s="129" t="s">
        <v>9</v>
      </c>
      <c r="C620" s="130" t="s">
        <v>530</v>
      </c>
      <c r="D620" s="135" t="s">
        <v>556</v>
      </c>
      <c r="E620" s="194" t="s">
        <v>1422</v>
      </c>
      <c r="F620" s="198" t="str">
        <f t="shared" si="18"/>
        <v/>
      </c>
      <c r="G620" s="199" t="str">
        <f t="shared" si="19"/>
        <v>FEV</v>
      </c>
    </row>
    <row r="621" spans="1:7" s="10" customFormat="1" ht="12.75" x14ac:dyDescent="0.25">
      <c r="A621" s="129">
        <v>33049025</v>
      </c>
      <c r="B621" s="129" t="s">
        <v>9</v>
      </c>
      <c r="C621" s="130" t="s">
        <v>530</v>
      </c>
      <c r="D621" s="135" t="s">
        <v>557</v>
      </c>
      <c r="E621" s="194" t="s">
        <v>1431</v>
      </c>
      <c r="F621" s="198" t="str">
        <f t="shared" si="18"/>
        <v>FEV</v>
      </c>
      <c r="G621" s="199" t="str">
        <f t="shared" si="19"/>
        <v/>
      </c>
    </row>
    <row r="622" spans="1:7" s="10" customFormat="1" ht="12.75" x14ac:dyDescent="0.25">
      <c r="A622" s="129">
        <v>33049033</v>
      </c>
      <c r="B622" s="129" t="s">
        <v>9</v>
      </c>
      <c r="C622" s="130" t="s">
        <v>530</v>
      </c>
      <c r="D622" s="135" t="s">
        <v>558</v>
      </c>
      <c r="E622" s="194" t="s">
        <v>1431</v>
      </c>
      <c r="F622" s="198" t="str">
        <f t="shared" si="18"/>
        <v>FEV</v>
      </c>
      <c r="G622" s="199" t="str">
        <f t="shared" si="19"/>
        <v/>
      </c>
    </row>
    <row r="623" spans="1:7" s="10" customFormat="1" ht="12.75" x14ac:dyDescent="0.25">
      <c r="A623" s="129">
        <v>33048304</v>
      </c>
      <c r="B623" s="129" t="s">
        <v>9</v>
      </c>
      <c r="C623" s="130" t="s">
        <v>530</v>
      </c>
      <c r="D623" s="135" t="s">
        <v>532</v>
      </c>
      <c r="E623" s="194" t="s">
        <v>1431</v>
      </c>
      <c r="F623" s="198" t="str">
        <f t="shared" si="18"/>
        <v>FEV</v>
      </c>
      <c r="G623" s="199" t="str">
        <f t="shared" si="19"/>
        <v/>
      </c>
    </row>
    <row r="624" spans="1:7" s="10" customFormat="1" ht="12.75" x14ac:dyDescent="0.25">
      <c r="A624" s="129">
        <v>33049688</v>
      </c>
      <c r="B624" s="129" t="s">
        <v>9</v>
      </c>
      <c r="C624" s="130" t="s">
        <v>530</v>
      </c>
      <c r="D624" s="135" t="s">
        <v>560</v>
      </c>
      <c r="E624" s="194" t="s">
        <v>1422</v>
      </c>
      <c r="F624" s="198" t="str">
        <f t="shared" si="18"/>
        <v/>
      </c>
      <c r="G624" s="199" t="str">
        <f t="shared" si="19"/>
        <v>FEV</v>
      </c>
    </row>
    <row r="625" spans="1:7" s="10" customFormat="1" ht="12.75" x14ac:dyDescent="0.25">
      <c r="A625" s="129">
        <v>33049734</v>
      </c>
      <c r="B625" s="129" t="s">
        <v>9</v>
      </c>
      <c r="C625" s="130" t="s">
        <v>530</v>
      </c>
      <c r="D625" s="135" t="s">
        <v>565</v>
      </c>
      <c r="E625" s="194" t="s">
        <v>1422</v>
      </c>
      <c r="F625" s="198" t="str">
        <f t="shared" si="18"/>
        <v/>
      </c>
      <c r="G625" s="199" t="str">
        <f t="shared" si="19"/>
        <v>FEV</v>
      </c>
    </row>
    <row r="626" spans="1:7" s="10" customFormat="1" ht="12.75" x14ac:dyDescent="0.25">
      <c r="A626" s="129">
        <v>33048282</v>
      </c>
      <c r="B626" s="129" t="s">
        <v>9</v>
      </c>
      <c r="C626" s="130" t="s">
        <v>530</v>
      </c>
      <c r="D626" s="135" t="s">
        <v>531</v>
      </c>
      <c r="E626" s="194" t="s">
        <v>1431</v>
      </c>
      <c r="F626" s="198" t="str">
        <f t="shared" si="18"/>
        <v>FEV</v>
      </c>
      <c r="G626" s="199" t="str">
        <f t="shared" si="19"/>
        <v/>
      </c>
    </row>
    <row r="627" spans="1:7" s="10" customFormat="1" ht="12.75" x14ac:dyDescent="0.25">
      <c r="A627" s="129">
        <v>33049726</v>
      </c>
      <c r="B627" s="129" t="s">
        <v>9</v>
      </c>
      <c r="C627" s="130" t="s">
        <v>530</v>
      </c>
      <c r="D627" s="135" t="s">
        <v>564</v>
      </c>
      <c r="E627" s="194" t="s">
        <v>1431</v>
      </c>
      <c r="F627" s="198" t="str">
        <f t="shared" si="18"/>
        <v>FEV</v>
      </c>
      <c r="G627" s="199" t="str">
        <f t="shared" si="19"/>
        <v/>
      </c>
    </row>
    <row r="628" spans="1:7" s="10" customFormat="1" ht="12.75" x14ac:dyDescent="0.25">
      <c r="A628" s="129">
        <v>33048339</v>
      </c>
      <c r="B628" s="129" t="s">
        <v>9</v>
      </c>
      <c r="C628" s="130" t="s">
        <v>530</v>
      </c>
      <c r="D628" s="135" t="s">
        <v>535</v>
      </c>
      <c r="E628" s="194" t="s">
        <v>1431</v>
      </c>
      <c r="F628" s="198" t="str">
        <f t="shared" si="18"/>
        <v>FEV</v>
      </c>
      <c r="G628" s="199" t="str">
        <f t="shared" si="19"/>
        <v/>
      </c>
    </row>
    <row r="629" spans="1:7" s="10" customFormat="1" ht="12.75" x14ac:dyDescent="0.25">
      <c r="A629" s="129">
        <v>33049742</v>
      </c>
      <c r="B629" s="129" t="s">
        <v>9</v>
      </c>
      <c r="C629" s="130" t="s">
        <v>530</v>
      </c>
      <c r="D629" s="135" t="s">
        <v>566</v>
      </c>
      <c r="E629" s="194" t="s">
        <v>1422</v>
      </c>
      <c r="F629" s="198" t="str">
        <f t="shared" si="18"/>
        <v/>
      </c>
      <c r="G629" s="199" t="str">
        <f t="shared" si="19"/>
        <v>FEV</v>
      </c>
    </row>
    <row r="630" spans="1:7" s="10" customFormat="1" ht="12.75" x14ac:dyDescent="0.25">
      <c r="A630" s="129">
        <v>33048320</v>
      </c>
      <c r="B630" s="129" t="s">
        <v>9</v>
      </c>
      <c r="C630" s="130" t="s">
        <v>530</v>
      </c>
      <c r="D630" s="135" t="s">
        <v>534</v>
      </c>
      <c r="E630" s="194" t="s">
        <v>1422</v>
      </c>
      <c r="F630" s="198" t="str">
        <f t="shared" si="18"/>
        <v/>
      </c>
      <c r="G630" s="199" t="str">
        <f t="shared" si="19"/>
        <v>FEV</v>
      </c>
    </row>
    <row r="631" spans="1:7" s="10" customFormat="1" ht="12.75" x14ac:dyDescent="0.25">
      <c r="A631" s="129">
        <v>33099243</v>
      </c>
      <c r="B631" s="129" t="s">
        <v>9</v>
      </c>
      <c r="C631" s="130" t="s">
        <v>530</v>
      </c>
      <c r="D631" s="135" t="s">
        <v>1095</v>
      </c>
      <c r="E631" s="194" t="s">
        <v>1422</v>
      </c>
      <c r="F631" s="198" t="str">
        <f t="shared" si="18"/>
        <v/>
      </c>
      <c r="G631" s="199" t="str">
        <f t="shared" si="19"/>
        <v>FEV</v>
      </c>
    </row>
    <row r="632" spans="1:7" s="10" customFormat="1" ht="12.75" x14ac:dyDescent="0.25">
      <c r="A632" s="129">
        <v>33101620</v>
      </c>
      <c r="B632" s="129" t="s">
        <v>9</v>
      </c>
      <c r="C632" s="130" t="s">
        <v>530</v>
      </c>
      <c r="D632" s="135" t="s">
        <v>1110</v>
      </c>
      <c r="E632" s="194" t="s">
        <v>1431</v>
      </c>
      <c r="F632" s="198" t="str">
        <f t="shared" si="18"/>
        <v>FEV</v>
      </c>
      <c r="G632" s="199" t="str">
        <f t="shared" si="19"/>
        <v/>
      </c>
    </row>
    <row r="633" spans="1:7" s="10" customFormat="1" ht="12.75" x14ac:dyDescent="0.25">
      <c r="A633" s="129">
        <v>33048347</v>
      </c>
      <c r="B633" s="129" t="s">
        <v>9</v>
      </c>
      <c r="C633" s="130" t="s">
        <v>530</v>
      </c>
      <c r="D633" s="135" t="s">
        <v>536</v>
      </c>
      <c r="E633" s="194" t="s">
        <v>1431</v>
      </c>
      <c r="F633" s="198" t="str">
        <f t="shared" si="18"/>
        <v>FEV</v>
      </c>
      <c r="G633" s="199" t="str">
        <f t="shared" si="19"/>
        <v/>
      </c>
    </row>
    <row r="634" spans="1:7" s="10" customFormat="1" ht="12.75" x14ac:dyDescent="0.25">
      <c r="A634" s="129">
        <v>33099073</v>
      </c>
      <c r="B634" s="129" t="s">
        <v>9</v>
      </c>
      <c r="C634" s="130" t="s">
        <v>530</v>
      </c>
      <c r="D634" s="135" t="s">
        <v>1089</v>
      </c>
      <c r="E634" s="194" t="s">
        <v>1431</v>
      </c>
      <c r="F634" s="198" t="str">
        <f t="shared" si="18"/>
        <v>FEV</v>
      </c>
      <c r="G634" s="199" t="str">
        <f t="shared" si="19"/>
        <v/>
      </c>
    </row>
    <row r="635" spans="1:7" s="10" customFormat="1" ht="12.75" x14ac:dyDescent="0.25">
      <c r="A635" s="129">
        <v>33110220</v>
      </c>
      <c r="B635" s="129" t="s">
        <v>9</v>
      </c>
      <c r="C635" s="130" t="s">
        <v>530</v>
      </c>
      <c r="D635" s="135" t="s">
        <v>1163</v>
      </c>
      <c r="E635" s="194" t="s">
        <v>1431</v>
      </c>
      <c r="F635" s="198" t="str">
        <f t="shared" si="18"/>
        <v>FEV</v>
      </c>
      <c r="G635" s="199" t="str">
        <f t="shared" si="19"/>
        <v/>
      </c>
    </row>
    <row r="636" spans="1:7" s="10" customFormat="1" ht="12.75" x14ac:dyDescent="0.25">
      <c r="A636" s="129">
        <v>33049700</v>
      </c>
      <c r="B636" s="129" t="s">
        <v>9</v>
      </c>
      <c r="C636" s="130" t="s">
        <v>530</v>
      </c>
      <c r="D636" s="135" t="s">
        <v>562</v>
      </c>
      <c r="E636" s="194" t="s">
        <v>1422</v>
      </c>
      <c r="F636" s="198" t="str">
        <f t="shared" si="18"/>
        <v/>
      </c>
      <c r="G636" s="199" t="str">
        <f t="shared" si="19"/>
        <v>FEV</v>
      </c>
    </row>
    <row r="637" spans="1:7" s="10" customFormat="1" ht="12.75" x14ac:dyDescent="0.25">
      <c r="A637" s="129">
        <v>33099766</v>
      </c>
      <c r="B637" s="129" t="s">
        <v>9</v>
      </c>
      <c r="C637" s="130" t="s">
        <v>530</v>
      </c>
      <c r="D637" s="135" t="s">
        <v>1099</v>
      </c>
      <c r="E637" s="194" t="s">
        <v>1431</v>
      </c>
      <c r="F637" s="198" t="str">
        <f t="shared" si="18"/>
        <v>FEV</v>
      </c>
      <c r="G637" s="199" t="str">
        <f t="shared" si="19"/>
        <v/>
      </c>
    </row>
    <row r="638" spans="1:7" s="10" customFormat="1" ht="12.75" x14ac:dyDescent="0.25">
      <c r="A638" s="129">
        <v>33099235</v>
      </c>
      <c r="B638" s="129" t="s">
        <v>9</v>
      </c>
      <c r="C638" s="130" t="s">
        <v>530</v>
      </c>
      <c r="D638" s="135" t="s">
        <v>1094</v>
      </c>
      <c r="E638" s="194" t="s">
        <v>1431</v>
      </c>
      <c r="F638" s="198" t="str">
        <f t="shared" si="18"/>
        <v>FEV</v>
      </c>
      <c r="G638" s="199" t="str">
        <f t="shared" si="19"/>
        <v/>
      </c>
    </row>
    <row r="639" spans="1:7" s="10" customFormat="1" ht="12.75" x14ac:dyDescent="0.25">
      <c r="A639" s="129">
        <v>33048312</v>
      </c>
      <c r="B639" s="129" t="s">
        <v>9</v>
      </c>
      <c r="C639" s="130" t="s">
        <v>530</v>
      </c>
      <c r="D639" s="135" t="s">
        <v>533</v>
      </c>
      <c r="E639" s="194" t="s">
        <v>1431</v>
      </c>
      <c r="F639" s="198" t="str">
        <f t="shared" si="18"/>
        <v>FEV</v>
      </c>
      <c r="G639" s="199" t="str">
        <f t="shared" si="19"/>
        <v/>
      </c>
    </row>
    <row r="640" spans="1:7" s="10" customFormat="1" ht="12.75" x14ac:dyDescent="0.25">
      <c r="A640" s="129">
        <v>33049718</v>
      </c>
      <c r="B640" s="129" t="s">
        <v>9</v>
      </c>
      <c r="C640" s="130" t="s">
        <v>530</v>
      </c>
      <c r="D640" s="135" t="s">
        <v>563</v>
      </c>
      <c r="E640" s="194" t="s">
        <v>1422</v>
      </c>
      <c r="F640" s="198" t="str">
        <f t="shared" si="18"/>
        <v/>
      </c>
      <c r="G640" s="199" t="str">
        <f t="shared" si="19"/>
        <v>FEV</v>
      </c>
    </row>
    <row r="641" spans="1:7" s="10" customFormat="1" ht="12.75" x14ac:dyDescent="0.25">
      <c r="A641" s="129">
        <v>33099200</v>
      </c>
      <c r="B641" s="129" t="s">
        <v>9</v>
      </c>
      <c r="C641" s="130" t="s">
        <v>530</v>
      </c>
      <c r="D641" s="135" t="s">
        <v>1092</v>
      </c>
      <c r="E641" s="194" t="s">
        <v>1431</v>
      </c>
      <c r="F641" s="198" t="str">
        <f t="shared" si="18"/>
        <v>FEV</v>
      </c>
      <c r="G641" s="199" t="str">
        <f t="shared" si="19"/>
        <v/>
      </c>
    </row>
    <row r="642" spans="1:7" s="10" customFormat="1" ht="12.75" x14ac:dyDescent="0.25">
      <c r="A642" s="131">
        <v>33101655</v>
      </c>
      <c r="B642" s="131" t="s">
        <v>9</v>
      </c>
      <c r="C642" s="131" t="s">
        <v>530</v>
      </c>
      <c r="D642" s="135" t="s">
        <v>1111</v>
      </c>
      <c r="E642" s="194" t="s">
        <v>1431</v>
      </c>
      <c r="F642" s="198" t="str">
        <f t="shared" si="18"/>
        <v>FEV</v>
      </c>
      <c r="G642" s="199" t="str">
        <f t="shared" si="19"/>
        <v/>
      </c>
    </row>
    <row r="643" spans="1:7" s="10" customFormat="1" ht="12.75" x14ac:dyDescent="0.25">
      <c r="A643" s="129">
        <v>33098816</v>
      </c>
      <c r="B643" s="129" t="s">
        <v>9</v>
      </c>
      <c r="C643" s="130" t="s">
        <v>530</v>
      </c>
      <c r="D643" s="135" t="s">
        <v>1087</v>
      </c>
      <c r="E643" s="194" t="s">
        <v>1431</v>
      </c>
      <c r="F643" s="198" t="str">
        <f t="shared" si="18"/>
        <v>FEV</v>
      </c>
      <c r="G643" s="199" t="str">
        <f t="shared" si="19"/>
        <v/>
      </c>
    </row>
    <row r="644" spans="1:7" s="10" customFormat="1" ht="12.75" x14ac:dyDescent="0.25">
      <c r="A644" s="129">
        <v>33097810</v>
      </c>
      <c r="B644" s="129" t="s">
        <v>9</v>
      </c>
      <c r="C644" s="130" t="s">
        <v>530</v>
      </c>
      <c r="D644" s="135" t="s">
        <v>1073</v>
      </c>
      <c r="E644" s="194" t="s">
        <v>1431</v>
      </c>
      <c r="F644" s="198" t="str">
        <f t="shared" ref="F644:F707" si="20">IF($E644="ENTREGUE","FEV","")</f>
        <v>FEV</v>
      </c>
      <c r="G644" s="199" t="str">
        <f t="shared" si="19"/>
        <v/>
      </c>
    </row>
    <row r="645" spans="1:7" s="10" customFormat="1" ht="12.75" x14ac:dyDescent="0.25">
      <c r="A645" s="129">
        <v>33099286</v>
      </c>
      <c r="B645" s="129" t="s">
        <v>9</v>
      </c>
      <c r="C645" s="130" t="s">
        <v>530</v>
      </c>
      <c r="D645" s="135" t="s">
        <v>1097</v>
      </c>
      <c r="E645" s="194" t="s">
        <v>1422</v>
      </c>
      <c r="F645" s="198" t="str">
        <f t="shared" si="20"/>
        <v/>
      </c>
      <c r="G645" s="199" t="str">
        <f t="shared" ref="G645:G708" si="21">IF($E645="PENDENTE","FEV","")</f>
        <v>FEV</v>
      </c>
    </row>
    <row r="646" spans="1:7" s="10" customFormat="1" ht="12.75" x14ac:dyDescent="0.25">
      <c r="A646" s="129">
        <v>33049696</v>
      </c>
      <c r="B646" s="129" t="s">
        <v>9</v>
      </c>
      <c r="C646" s="130" t="s">
        <v>530</v>
      </c>
      <c r="D646" s="135" t="s">
        <v>561</v>
      </c>
      <c r="E646" s="194" t="s">
        <v>1431</v>
      </c>
      <c r="F646" s="198" t="str">
        <f t="shared" si="20"/>
        <v>FEV</v>
      </c>
      <c r="G646" s="199" t="str">
        <f t="shared" si="21"/>
        <v/>
      </c>
    </row>
    <row r="647" spans="1:7" s="10" customFormat="1" ht="12.75" x14ac:dyDescent="0.25">
      <c r="A647" s="129">
        <v>33099227</v>
      </c>
      <c r="B647" s="129" t="s">
        <v>9</v>
      </c>
      <c r="C647" s="130" t="s">
        <v>530</v>
      </c>
      <c r="D647" s="135" t="s">
        <v>1093</v>
      </c>
      <c r="E647" s="194" t="s">
        <v>1431</v>
      </c>
      <c r="F647" s="198" t="str">
        <f t="shared" si="20"/>
        <v>FEV</v>
      </c>
      <c r="G647" s="199" t="str">
        <f t="shared" si="21"/>
        <v/>
      </c>
    </row>
    <row r="648" spans="1:7" s="10" customFormat="1" ht="12.75" x14ac:dyDescent="0.25">
      <c r="A648" s="129">
        <v>33097895</v>
      </c>
      <c r="B648" s="129" t="s">
        <v>9</v>
      </c>
      <c r="C648" s="130" t="s">
        <v>530</v>
      </c>
      <c r="D648" s="135" t="s">
        <v>1074</v>
      </c>
      <c r="E648" s="194" t="s">
        <v>1422</v>
      </c>
      <c r="F648" s="198" t="str">
        <f t="shared" si="20"/>
        <v/>
      </c>
      <c r="G648" s="199" t="str">
        <f t="shared" si="21"/>
        <v>FEV</v>
      </c>
    </row>
    <row r="649" spans="1:7" s="10" customFormat="1" ht="12.75" x14ac:dyDescent="0.25">
      <c r="A649" s="129">
        <v>33099189</v>
      </c>
      <c r="B649" s="129" t="s">
        <v>9</v>
      </c>
      <c r="C649" s="130" t="s">
        <v>530</v>
      </c>
      <c r="D649" s="135" t="s">
        <v>1091</v>
      </c>
      <c r="E649" s="194" t="s">
        <v>1422</v>
      </c>
      <c r="F649" s="198" t="str">
        <f t="shared" si="20"/>
        <v/>
      </c>
      <c r="G649" s="199" t="str">
        <f t="shared" si="21"/>
        <v>FEV</v>
      </c>
    </row>
    <row r="650" spans="1:7" s="10" customFormat="1" ht="12.75" x14ac:dyDescent="0.25">
      <c r="A650" s="129">
        <v>33096694</v>
      </c>
      <c r="B650" s="129" t="s">
        <v>9</v>
      </c>
      <c r="C650" s="130" t="s">
        <v>530</v>
      </c>
      <c r="D650" s="135" t="s">
        <v>1046</v>
      </c>
      <c r="E650" s="194" t="s">
        <v>1422</v>
      </c>
      <c r="F650" s="198" t="str">
        <f t="shared" si="20"/>
        <v/>
      </c>
      <c r="G650" s="199" t="str">
        <f t="shared" si="21"/>
        <v>FEV</v>
      </c>
    </row>
    <row r="651" spans="1:7" s="10" customFormat="1" ht="12.75" x14ac:dyDescent="0.25">
      <c r="A651" s="133">
        <v>33049971</v>
      </c>
      <c r="B651" s="131" t="s">
        <v>9</v>
      </c>
      <c r="C651" s="131" t="s">
        <v>1279</v>
      </c>
      <c r="D651" s="136" t="s">
        <v>1280</v>
      </c>
      <c r="E651" s="194" t="s">
        <v>1422</v>
      </c>
      <c r="F651" s="198" t="str">
        <f t="shared" si="20"/>
        <v/>
      </c>
      <c r="G651" s="199" t="str">
        <f t="shared" si="21"/>
        <v>FEV</v>
      </c>
    </row>
    <row r="652" spans="1:7" s="10" customFormat="1" ht="12.75" x14ac:dyDescent="0.25">
      <c r="A652" s="129">
        <v>33048835</v>
      </c>
      <c r="B652" s="129" t="s">
        <v>9</v>
      </c>
      <c r="C652" s="130" t="s">
        <v>530</v>
      </c>
      <c r="D652" s="135" t="s">
        <v>545</v>
      </c>
      <c r="E652" s="194" t="s">
        <v>1422</v>
      </c>
      <c r="F652" s="198" t="str">
        <f t="shared" si="20"/>
        <v/>
      </c>
      <c r="G652" s="199" t="str">
        <f t="shared" si="21"/>
        <v>FEV</v>
      </c>
    </row>
    <row r="653" spans="1:7" s="10" customFormat="1" ht="12.75" x14ac:dyDescent="0.25">
      <c r="A653" s="129">
        <v>33049947</v>
      </c>
      <c r="B653" s="129" t="s">
        <v>9</v>
      </c>
      <c r="C653" s="130" t="s">
        <v>530</v>
      </c>
      <c r="D653" s="135" t="s">
        <v>572</v>
      </c>
      <c r="E653" s="194" t="s">
        <v>1422</v>
      </c>
      <c r="F653" s="198" t="str">
        <f t="shared" si="20"/>
        <v/>
      </c>
      <c r="G653" s="199" t="str">
        <f t="shared" si="21"/>
        <v>FEV</v>
      </c>
    </row>
    <row r="654" spans="1:7" s="10" customFormat="1" ht="12.75" x14ac:dyDescent="0.25">
      <c r="A654" s="129">
        <v>33048843</v>
      </c>
      <c r="B654" s="129" t="s">
        <v>9</v>
      </c>
      <c r="C654" s="130" t="s">
        <v>530</v>
      </c>
      <c r="D654" s="135" t="s">
        <v>546</v>
      </c>
      <c r="E654" s="194" t="s">
        <v>1431</v>
      </c>
      <c r="F654" s="198" t="str">
        <f t="shared" si="20"/>
        <v>FEV</v>
      </c>
      <c r="G654" s="199" t="str">
        <f t="shared" si="21"/>
        <v/>
      </c>
    </row>
    <row r="655" spans="1:7" s="10" customFormat="1" ht="12.75" x14ac:dyDescent="0.25">
      <c r="A655" s="129">
        <v>33048916</v>
      </c>
      <c r="B655" s="129" t="s">
        <v>9</v>
      </c>
      <c r="C655" s="130" t="s">
        <v>530</v>
      </c>
      <c r="D655" s="135" t="s">
        <v>551</v>
      </c>
      <c r="E655" s="194" t="s">
        <v>1431</v>
      </c>
      <c r="F655" s="198" t="str">
        <f t="shared" si="20"/>
        <v>FEV</v>
      </c>
      <c r="G655" s="199" t="str">
        <f t="shared" si="21"/>
        <v/>
      </c>
    </row>
    <row r="656" spans="1:7" s="10" customFormat="1" ht="12.75" x14ac:dyDescent="0.25">
      <c r="A656" s="129">
        <v>33049998</v>
      </c>
      <c r="B656" s="129" t="s">
        <v>9</v>
      </c>
      <c r="C656" s="130" t="s">
        <v>530</v>
      </c>
      <c r="D656" s="135" t="s">
        <v>575</v>
      </c>
      <c r="E656" s="194" t="s">
        <v>1431</v>
      </c>
      <c r="F656" s="198" t="str">
        <f t="shared" si="20"/>
        <v>FEV</v>
      </c>
      <c r="G656" s="199" t="str">
        <f t="shared" si="21"/>
        <v/>
      </c>
    </row>
    <row r="657" spans="1:7" s="10" customFormat="1" ht="12.75" x14ac:dyDescent="0.25">
      <c r="A657" s="129">
        <v>33050040</v>
      </c>
      <c r="B657" s="129" t="s">
        <v>9</v>
      </c>
      <c r="C657" s="130" t="s">
        <v>530</v>
      </c>
      <c r="D657" s="135" t="s">
        <v>579</v>
      </c>
      <c r="E657" s="194" t="s">
        <v>1422</v>
      </c>
      <c r="F657" s="198" t="str">
        <f t="shared" si="20"/>
        <v/>
      </c>
      <c r="G657" s="199" t="str">
        <f t="shared" si="21"/>
        <v>FEV</v>
      </c>
    </row>
    <row r="658" spans="1:7" s="10" customFormat="1" ht="12.75" x14ac:dyDescent="0.25">
      <c r="A658" s="129">
        <v>33050058</v>
      </c>
      <c r="B658" s="129" t="s">
        <v>9</v>
      </c>
      <c r="C658" s="130" t="s">
        <v>530</v>
      </c>
      <c r="D658" s="135" t="s">
        <v>580</v>
      </c>
      <c r="E658" s="194" t="s">
        <v>1431</v>
      </c>
      <c r="F658" s="198" t="str">
        <f t="shared" si="20"/>
        <v>FEV</v>
      </c>
      <c r="G658" s="199" t="str">
        <f t="shared" si="21"/>
        <v/>
      </c>
    </row>
    <row r="659" spans="1:7" s="10" customFormat="1" ht="12.75" x14ac:dyDescent="0.25">
      <c r="A659" s="129">
        <v>33049475</v>
      </c>
      <c r="B659" s="129" t="s">
        <v>9</v>
      </c>
      <c r="C659" s="130" t="s">
        <v>530</v>
      </c>
      <c r="D659" s="135" t="s">
        <v>559</v>
      </c>
      <c r="E659" s="194" t="s">
        <v>1422</v>
      </c>
      <c r="F659" s="198" t="str">
        <f t="shared" si="20"/>
        <v/>
      </c>
      <c r="G659" s="199" t="str">
        <f t="shared" si="21"/>
        <v>FEV</v>
      </c>
    </row>
    <row r="660" spans="1:7" s="10" customFormat="1" ht="12.75" x14ac:dyDescent="0.25">
      <c r="A660" s="129">
        <v>33105065</v>
      </c>
      <c r="B660" s="129" t="s">
        <v>10</v>
      </c>
      <c r="C660" s="130" t="s">
        <v>775</v>
      </c>
      <c r="D660" s="135" t="s">
        <v>1141</v>
      </c>
      <c r="E660" s="194" t="s">
        <v>1431</v>
      </c>
      <c r="F660" s="198" t="str">
        <f t="shared" si="20"/>
        <v>FEV</v>
      </c>
      <c r="G660" s="199" t="str">
        <f t="shared" si="21"/>
        <v/>
      </c>
    </row>
    <row r="661" spans="1:7" s="10" customFormat="1" ht="12.75" x14ac:dyDescent="0.25">
      <c r="A661" s="129">
        <v>33077088</v>
      </c>
      <c r="B661" s="129" t="s">
        <v>10</v>
      </c>
      <c r="C661" s="130" t="s">
        <v>775</v>
      </c>
      <c r="D661" s="135" t="s">
        <v>862</v>
      </c>
      <c r="E661" s="194" t="s">
        <v>1431</v>
      </c>
      <c r="F661" s="198" t="str">
        <f t="shared" si="20"/>
        <v>FEV</v>
      </c>
      <c r="G661" s="199" t="str">
        <f t="shared" si="21"/>
        <v/>
      </c>
    </row>
    <row r="662" spans="1:7" s="10" customFormat="1" ht="12.75" x14ac:dyDescent="0.25">
      <c r="A662" s="129">
        <v>33068011</v>
      </c>
      <c r="B662" s="129" t="s">
        <v>10</v>
      </c>
      <c r="C662" s="130" t="s">
        <v>775</v>
      </c>
      <c r="D662" s="135" t="s">
        <v>807</v>
      </c>
      <c r="E662" s="194" t="s">
        <v>1422</v>
      </c>
      <c r="F662" s="198" t="str">
        <f t="shared" si="20"/>
        <v/>
      </c>
      <c r="G662" s="199" t="str">
        <f t="shared" si="21"/>
        <v>FEV</v>
      </c>
    </row>
    <row r="663" spans="1:7" s="10" customFormat="1" ht="12.75" x14ac:dyDescent="0.25">
      <c r="A663" s="129">
        <v>33077363</v>
      </c>
      <c r="B663" s="129" t="s">
        <v>10</v>
      </c>
      <c r="C663" s="130" t="s">
        <v>775</v>
      </c>
      <c r="D663" s="135" t="s">
        <v>871</v>
      </c>
      <c r="E663" s="194" t="s">
        <v>1431</v>
      </c>
      <c r="F663" s="198" t="str">
        <f t="shared" si="20"/>
        <v>FEV</v>
      </c>
      <c r="G663" s="199" t="str">
        <f t="shared" si="21"/>
        <v/>
      </c>
    </row>
    <row r="664" spans="1:7" s="10" customFormat="1" ht="12.75" x14ac:dyDescent="0.25">
      <c r="A664" s="129">
        <v>33077371</v>
      </c>
      <c r="B664" s="129" t="s">
        <v>10</v>
      </c>
      <c r="C664" s="130" t="s">
        <v>775</v>
      </c>
      <c r="D664" s="135" t="s">
        <v>872</v>
      </c>
      <c r="E664" s="194" t="s">
        <v>1431</v>
      </c>
      <c r="F664" s="198" t="str">
        <f t="shared" si="20"/>
        <v>FEV</v>
      </c>
      <c r="G664" s="199" t="str">
        <f t="shared" si="21"/>
        <v/>
      </c>
    </row>
    <row r="665" spans="1:7" s="10" customFormat="1" ht="12.75" x14ac:dyDescent="0.25">
      <c r="A665" s="129">
        <v>33087750</v>
      </c>
      <c r="B665" s="129" t="s">
        <v>10</v>
      </c>
      <c r="C665" s="130" t="s">
        <v>775</v>
      </c>
      <c r="D665" s="135" t="s">
        <v>295</v>
      </c>
      <c r="E665" s="194" t="s">
        <v>1422</v>
      </c>
      <c r="F665" s="198" t="str">
        <f t="shared" si="20"/>
        <v/>
      </c>
      <c r="G665" s="199" t="str">
        <f t="shared" si="21"/>
        <v>FEV</v>
      </c>
    </row>
    <row r="666" spans="1:7" s="10" customFormat="1" ht="12.75" x14ac:dyDescent="0.25">
      <c r="A666" s="129">
        <v>33063397</v>
      </c>
      <c r="B666" s="129" t="s">
        <v>10</v>
      </c>
      <c r="C666" s="130" t="s">
        <v>775</v>
      </c>
      <c r="D666" s="135" t="s">
        <v>788</v>
      </c>
      <c r="E666" s="194" t="s">
        <v>1422</v>
      </c>
      <c r="F666" s="198" t="str">
        <f t="shared" si="20"/>
        <v/>
      </c>
      <c r="G666" s="199" t="str">
        <f t="shared" si="21"/>
        <v>FEV</v>
      </c>
    </row>
    <row r="667" spans="1:7" s="10" customFormat="1" ht="12.75" x14ac:dyDescent="0.25">
      <c r="A667" s="129">
        <v>33065276</v>
      </c>
      <c r="B667" s="129" t="s">
        <v>10</v>
      </c>
      <c r="C667" s="130" t="s">
        <v>775</v>
      </c>
      <c r="D667" s="135" t="s">
        <v>796</v>
      </c>
      <c r="E667" s="194" t="s">
        <v>1431</v>
      </c>
      <c r="F667" s="198" t="str">
        <f t="shared" si="20"/>
        <v>FEV</v>
      </c>
      <c r="G667" s="199" t="str">
        <f t="shared" si="21"/>
        <v/>
      </c>
    </row>
    <row r="668" spans="1:7" s="10" customFormat="1" ht="12.75" x14ac:dyDescent="0.25">
      <c r="A668" s="129">
        <v>33066590</v>
      </c>
      <c r="B668" s="129" t="s">
        <v>10</v>
      </c>
      <c r="C668" s="130" t="s">
        <v>775</v>
      </c>
      <c r="D668" s="135" t="s">
        <v>802</v>
      </c>
      <c r="E668" s="194" t="s">
        <v>1422</v>
      </c>
      <c r="F668" s="198" t="str">
        <f t="shared" si="20"/>
        <v/>
      </c>
      <c r="G668" s="199" t="str">
        <f t="shared" si="21"/>
        <v>FEV</v>
      </c>
    </row>
    <row r="669" spans="1:7" s="10" customFormat="1" ht="12.75" x14ac:dyDescent="0.25">
      <c r="A669" s="133">
        <v>33183724</v>
      </c>
      <c r="B669" s="131" t="s">
        <v>10</v>
      </c>
      <c r="C669" s="131" t="s">
        <v>775</v>
      </c>
      <c r="D669" s="136" t="s">
        <v>1261</v>
      </c>
      <c r="E669" s="194" t="s">
        <v>1422</v>
      </c>
      <c r="F669" s="198" t="str">
        <f t="shared" si="20"/>
        <v/>
      </c>
      <c r="G669" s="199" t="str">
        <f t="shared" si="21"/>
        <v>FEV</v>
      </c>
    </row>
    <row r="670" spans="1:7" s="10" customFormat="1" ht="12.75" x14ac:dyDescent="0.25">
      <c r="A670" s="129">
        <v>33086427</v>
      </c>
      <c r="B670" s="129" t="s">
        <v>10</v>
      </c>
      <c r="C670" s="130" t="s">
        <v>775</v>
      </c>
      <c r="D670" s="135" t="s">
        <v>921</v>
      </c>
      <c r="E670" s="194" t="s">
        <v>1422</v>
      </c>
      <c r="F670" s="198" t="str">
        <f t="shared" si="20"/>
        <v/>
      </c>
      <c r="G670" s="199" t="str">
        <f t="shared" si="21"/>
        <v>FEV</v>
      </c>
    </row>
    <row r="671" spans="1:7" s="10" customFormat="1" ht="12.75" x14ac:dyDescent="0.25">
      <c r="A671" s="129">
        <v>33077100</v>
      </c>
      <c r="B671" s="129" t="s">
        <v>10</v>
      </c>
      <c r="C671" s="130" t="s">
        <v>775</v>
      </c>
      <c r="D671" s="135" t="s">
        <v>863</v>
      </c>
      <c r="E671" s="194" t="s">
        <v>1422</v>
      </c>
      <c r="F671" s="198" t="str">
        <f t="shared" si="20"/>
        <v/>
      </c>
      <c r="G671" s="199" t="str">
        <f t="shared" si="21"/>
        <v>FEV</v>
      </c>
    </row>
    <row r="672" spans="1:7" s="10" customFormat="1" ht="12.75" x14ac:dyDescent="0.25">
      <c r="A672" s="129">
        <v>33077150</v>
      </c>
      <c r="B672" s="129" t="s">
        <v>10</v>
      </c>
      <c r="C672" s="130" t="s">
        <v>775</v>
      </c>
      <c r="D672" s="135" t="s">
        <v>868</v>
      </c>
      <c r="E672" s="194" t="s">
        <v>1422</v>
      </c>
      <c r="F672" s="198" t="str">
        <f t="shared" si="20"/>
        <v/>
      </c>
      <c r="G672" s="199" t="str">
        <f t="shared" si="21"/>
        <v>FEV</v>
      </c>
    </row>
    <row r="673" spans="1:7" s="10" customFormat="1" ht="12.75" x14ac:dyDescent="0.25">
      <c r="A673" s="129">
        <v>33077118</v>
      </c>
      <c r="B673" s="129" t="s">
        <v>10</v>
      </c>
      <c r="C673" s="130" t="s">
        <v>775</v>
      </c>
      <c r="D673" s="135" t="s">
        <v>864</v>
      </c>
      <c r="E673" s="194" t="s">
        <v>1422</v>
      </c>
      <c r="F673" s="198" t="str">
        <f t="shared" si="20"/>
        <v/>
      </c>
      <c r="G673" s="199" t="str">
        <f t="shared" si="21"/>
        <v>FEV</v>
      </c>
    </row>
    <row r="674" spans="1:7" s="10" customFormat="1" ht="12.75" x14ac:dyDescent="0.25">
      <c r="A674" s="129">
        <v>33064792</v>
      </c>
      <c r="B674" s="129" t="s">
        <v>10</v>
      </c>
      <c r="C674" s="130" t="s">
        <v>775</v>
      </c>
      <c r="D674" s="135" t="s">
        <v>794</v>
      </c>
      <c r="E674" s="194" t="s">
        <v>1422</v>
      </c>
      <c r="F674" s="198" t="str">
        <f t="shared" si="20"/>
        <v/>
      </c>
      <c r="G674" s="199" t="str">
        <f t="shared" si="21"/>
        <v>FEV</v>
      </c>
    </row>
    <row r="675" spans="1:7" s="10" customFormat="1" ht="12.75" x14ac:dyDescent="0.25">
      <c r="A675" s="129">
        <v>33063389</v>
      </c>
      <c r="B675" s="129" t="s">
        <v>10</v>
      </c>
      <c r="C675" s="130" t="s">
        <v>775</v>
      </c>
      <c r="D675" s="135" t="s">
        <v>787</v>
      </c>
      <c r="E675" s="194" t="s">
        <v>1422</v>
      </c>
      <c r="F675" s="198" t="str">
        <f t="shared" si="20"/>
        <v/>
      </c>
      <c r="G675" s="199" t="str">
        <f t="shared" si="21"/>
        <v>FEV</v>
      </c>
    </row>
    <row r="676" spans="1:7" s="10" customFormat="1" ht="12.75" x14ac:dyDescent="0.25">
      <c r="A676" s="129">
        <v>33126941</v>
      </c>
      <c r="B676" s="129" t="s">
        <v>10</v>
      </c>
      <c r="C676" s="130" t="s">
        <v>775</v>
      </c>
      <c r="D676" s="135" t="s">
        <v>1198</v>
      </c>
      <c r="E676" s="194" t="s">
        <v>1431</v>
      </c>
      <c r="F676" s="198" t="str">
        <f t="shared" si="20"/>
        <v>FEV</v>
      </c>
      <c r="G676" s="199" t="str">
        <f t="shared" si="21"/>
        <v/>
      </c>
    </row>
    <row r="677" spans="1:7" s="10" customFormat="1" ht="12.75" x14ac:dyDescent="0.25">
      <c r="A677" s="133">
        <v>33439222</v>
      </c>
      <c r="B677" s="131" t="s">
        <v>10</v>
      </c>
      <c r="C677" s="131" t="s">
        <v>775</v>
      </c>
      <c r="D677" s="136" t="s">
        <v>1271</v>
      </c>
      <c r="E677" s="194" t="s">
        <v>1422</v>
      </c>
      <c r="F677" s="198" t="str">
        <f t="shared" si="20"/>
        <v/>
      </c>
      <c r="G677" s="199" t="str">
        <f t="shared" si="21"/>
        <v>FEV</v>
      </c>
    </row>
    <row r="678" spans="1:7" s="10" customFormat="1" ht="12.75" x14ac:dyDescent="0.25">
      <c r="A678" s="129">
        <v>33126232</v>
      </c>
      <c r="B678" s="129" t="s">
        <v>10</v>
      </c>
      <c r="C678" s="130" t="s">
        <v>775</v>
      </c>
      <c r="D678" s="135" t="s">
        <v>1192</v>
      </c>
      <c r="E678" s="194" t="s">
        <v>1431</v>
      </c>
      <c r="F678" s="198" t="str">
        <f t="shared" si="20"/>
        <v>FEV</v>
      </c>
      <c r="G678" s="199" t="str">
        <f t="shared" si="21"/>
        <v/>
      </c>
    </row>
    <row r="679" spans="1:7" s="10" customFormat="1" ht="12.75" x14ac:dyDescent="0.25">
      <c r="A679" s="129">
        <v>33071560</v>
      </c>
      <c r="B679" s="129" t="s">
        <v>10</v>
      </c>
      <c r="C679" s="130" t="s">
        <v>775</v>
      </c>
      <c r="D679" s="135" t="s">
        <v>826</v>
      </c>
      <c r="E679" s="194" t="s">
        <v>1431</v>
      </c>
      <c r="F679" s="198" t="str">
        <f t="shared" si="20"/>
        <v>FEV</v>
      </c>
      <c r="G679" s="199" t="str">
        <f t="shared" si="21"/>
        <v/>
      </c>
    </row>
    <row r="680" spans="1:7" s="10" customFormat="1" ht="12.75" x14ac:dyDescent="0.25">
      <c r="A680" s="129">
        <v>33063877</v>
      </c>
      <c r="B680" s="129" t="s">
        <v>10</v>
      </c>
      <c r="C680" s="130" t="s">
        <v>775</v>
      </c>
      <c r="D680" s="135" t="s">
        <v>790</v>
      </c>
      <c r="E680" s="194" t="s">
        <v>1431</v>
      </c>
      <c r="F680" s="198" t="str">
        <f t="shared" si="20"/>
        <v>FEV</v>
      </c>
      <c r="G680" s="199" t="str">
        <f t="shared" si="21"/>
        <v/>
      </c>
    </row>
    <row r="681" spans="1:7" s="10" customFormat="1" ht="12.75" x14ac:dyDescent="0.25">
      <c r="A681" s="129">
        <v>33077126</v>
      </c>
      <c r="B681" s="129" t="s">
        <v>10</v>
      </c>
      <c r="C681" s="130" t="s">
        <v>775</v>
      </c>
      <c r="D681" s="135" t="s">
        <v>865</v>
      </c>
      <c r="E681" s="194" t="s">
        <v>1422</v>
      </c>
      <c r="F681" s="198" t="str">
        <f t="shared" si="20"/>
        <v/>
      </c>
      <c r="G681" s="199" t="str">
        <f t="shared" si="21"/>
        <v>FEV</v>
      </c>
    </row>
    <row r="682" spans="1:7" s="10" customFormat="1" ht="12.75" x14ac:dyDescent="0.25">
      <c r="A682" s="129">
        <v>33077452</v>
      </c>
      <c r="B682" s="129" t="s">
        <v>10</v>
      </c>
      <c r="C682" s="130" t="s">
        <v>775</v>
      </c>
      <c r="D682" s="135" t="s">
        <v>873</v>
      </c>
      <c r="E682" s="194" t="s">
        <v>1422</v>
      </c>
      <c r="F682" s="198" t="str">
        <f t="shared" si="20"/>
        <v/>
      </c>
      <c r="G682" s="199" t="str">
        <f t="shared" si="21"/>
        <v>FEV</v>
      </c>
    </row>
    <row r="683" spans="1:7" s="10" customFormat="1" ht="12.75" x14ac:dyDescent="0.25">
      <c r="A683" s="129">
        <v>33077134</v>
      </c>
      <c r="B683" s="129" t="s">
        <v>10</v>
      </c>
      <c r="C683" s="130" t="s">
        <v>775</v>
      </c>
      <c r="D683" s="135" t="s">
        <v>866</v>
      </c>
      <c r="E683" s="194" t="s">
        <v>1431</v>
      </c>
      <c r="F683" s="198" t="str">
        <f t="shared" si="20"/>
        <v>FEV</v>
      </c>
      <c r="G683" s="199" t="str">
        <f t="shared" si="21"/>
        <v/>
      </c>
    </row>
    <row r="684" spans="1:7" s="10" customFormat="1" ht="12.75" x14ac:dyDescent="0.25">
      <c r="A684" s="129">
        <v>33077169</v>
      </c>
      <c r="B684" s="129" t="s">
        <v>10</v>
      </c>
      <c r="C684" s="130" t="s">
        <v>775</v>
      </c>
      <c r="D684" s="135" t="s">
        <v>869</v>
      </c>
      <c r="E684" s="194" t="s">
        <v>1422</v>
      </c>
      <c r="F684" s="198" t="str">
        <f t="shared" si="20"/>
        <v/>
      </c>
      <c r="G684" s="199" t="str">
        <f t="shared" si="21"/>
        <v>FEV</v>
      </c>
    </row>
    <row r="685" spans="1:7" s="10" customFormat="1" ht="12.75" x14ac:dyDescent="0.25">
      <c r="A685" s="129">
        <v>33126105</v>
      </c>
      <c r="B685" s="129" t="s">
        <v>10</v>
      </c>
      <c r="C685" s="130" t="s">
        <v>775</v>
      </c>
      <c r="D685" s="135" t="s">
        <v>1188</v>
      </c>
      <c r="E685" s="194" t="s">
        <v>1431</v>
      </c>
      <c r="F685" s="198" t="str">
        <f t="shared" si="20"/>
        <v>FEV</v>
      </c>
      <c r="G685" s="199" t="str">
        <f t="shared" si="21"/>
        <v/>
      </c>
    </row>
    <row r="686" spans="1:7" s="10" customFormat="1" ht="12.75" x14ac:dyDescent="0.25">
      <c r="A686" s="129">
        <v>33067783</v>
      </c>
      <c r="B686" s="129" t="s">
        <v>10</v>
      </c>
      <c r="C686" s="130" t="s">
        <v>775</v>
      </c>
      <c r="D686" s="135" t="s">
        <v>805</v>
      </c>
      <c r="E686" s="194" t="s">
        <v>1422</v>
      </c>
      <c r="F686" s="198" t="str">
        <f t="shared" si="20"/>
        <v/>
      </c>
      <c r="G686" s="199" t="str">
        <f t="shared" si="21"/>
        <v>FEV</v>
      </c>
    </row>
    <row r="687" spans="1:7" s="10" customFormat="1" ht="12.75" x14ac:dyDescent="0.25">
      <c r="A687" s="129">
        <v>33077487</v>
      </c>
      <c r="B687" s="129" t="s">
        <v>10</v>
      </c>
      <c r="C687" s="130" t="s">
        <v>775</v>
      </c>
      <c r="D687" s="135" t="s">
        <v>874</v>
      </c>
      <c r="E687" s="194" t="s">
        <v>1422</v>
      </c>
      <c r="F687" s="198" t="str">
        <f t="shared" si="20"/>
        <v/>
      </c>
      <c r="G687" s="199" t="str">
        <f t="shared" si="21"/>
        <v>FEV</v>
      </c>
    </row>
    <row r="688" spans="1:7" s="10" customFormat="1" ht="12.75" x14ac:dyDescent="0.25">
      <c r="A688" s="129">
        <v>33077495</v>
      </c>
      <c r="B688" s="129" t="s">
        <v>10</v>
      </c>
      <c r="C688" s="130" t="s">
        <v>775</v>
      </c>
      <c r="D688" s="135" t="s">
        <v>875</v>
      </c>
      <c r="E688" s="194" t="s">
        <v>1431</v>
      </c>
      <c r="F688" s="198" t="str">
        <f t="shared" si="20"/>
        <v>FEV</v>
      </c>
      <c r="G688" s="199" t="str">
        <f t="shared" si="21"/>
        <v/>
      </c>
    </row>
    <row r="689" spans="1:7" s="10" customFormat="1" ht="12.75" x14ac:dyDescent="0.25">
      <c r="A689" s="129">
        <v>33087725</v>
      </c>
      <c r="B689" s="129" t="s">
        <v>10</v>
      </c>
      <c r="C689" s="130" t="s">
        <v>775</v>
      </c>
      <c r="D689" s="135" t="s">
        <v>934</v>
      </c>
      <c r="E689" s="194" t="s">
        <v>1422</v>
      </c>
      <c r="F689" s="198" t="str">
        <f t="shared" si="20"/>
        <v/>
      </c>
      <c r="G689" s="199" t="str">
        <f t="shared" si="21"/>
        <v>FEV</v>
      </c>
    </row>
    <row r="690" spans="1:7" s="10" customFormat="1" ht="12.75" x14ac:dyDescent="0.25">
      <c r="A690" s="129">
        <v>33087733</v>
      </c>
      <c r="B690" s="129" t="s">
        <v>10</v>
      </c>
      <c r="C690" s="130" t="s">
        <v>775</v>
      </c>
      <c r="D690" s="135" t="s">
        <v>935</v>
      </c>
      <c r="E690" s="194" t="s">
        <v>1431</v>
      </c>
      <c r="F690" s="198" t="str">
        <f t="shared" si="20"/>
        <v>FEV</v>
      </c>
      <c r="G690" s="199" t="str">
        <f t="shared" si="21"/>
        <v/>
      </c>
    </row>
    <row r="691" spans="1:7" s="10" customFormat="1" ht="12.75" x14ac:dyDescent="0.25">
      <c r="A691" s="129">
        <v>33066140</v>
      </c>
      <c r="B691" s="129" t="s">
        <v>10</v>
      </c>
      <c r="C691" s="130" t="s">
        <v>775</v>
      </c>
      <c r="D691" s="135" t="s">
        <v>801</v>
      </c>
      <c r="E691" s="194" t="s">
        <v>1422</v>
      </c>
      <c r="F691" s="198" t="str">
        <f t="shared" si="20"/>
        <v/>
      </c>
      <c r="G691" s="199" t="str">
        <f t="shared" si="21"/>
        <v>FEV</v>
      </c>
    </row>
    <row r="692" spans="1:7" s="10" customFormat="1" ht="12.75" x14ac:dyDescent="0.25">
      <c r="A692" s="129">
        <v>33126224</v>
      </c>
      <c r="B692" s="129" t="s">
        <v>10</v>
      </c>
      <c r="C692" s="130" t="s">
        <v>775</v>
      </c>
      <c r="D692" s="135" t="s">
        <v>1191</v>
      </c>
      <c r="E692" s="194" t="s">
        <v>1431</v>
      </c>
      <c r="F692" s="198" t="str">
        <f t="shared" si="20"/>
        <v>FEV</v>
      </c>
      <c r="G692" s="199" t="str">
        <f t="shared" si="21"/>
        <v/>
      </c>
    </row>
    <row r="693" spans="1:7" s="10" customFormat="1" ht="12.75" x14ac:dyDescent="0.25">
      <c r="A693" s="129">
        <v>33077509</v>
      </c>
      <c r="B693" s="129" t="s">
        <v>10</v>
      </c>
      <c r="C693" s="130" t="s">
        <v>775</v>
      </c>
      <c r="D693" s="135" t="s">
        <v>876</v>
      </c>
      <c r="E693" s="194" t="s">
        <v>1431</v>
      </c>
      <c r="F693" s="198" t="str">
        <f t="shared" si="20"/>
        <v>FEV</v>
      </c>
      <c r="G693" s="199" t="str">
        <f t="shared" si="21"/>
        <v/>
      </c>
    </row>
    <row r="694" spans="1:7" s="10" customFormat="1" ht="12.75" x14ac:dyDescent="0.25">
      <c r="A694" s="129">
        <v>33065284</v>
      </c>
      <c r="B694" s="129" t="s">
        <v>10</v>
      </c>
      <c r="C694" s="130" t="s">
        <v>775</v>
      </c>
      <c r="D694" s="135" t="s">
        <v>797</v>
      </c>
      <c r="E694" s="194" t="s">
        <v>1431</v>
      </c>
      <c r="F694" s="198" t="str">
        <f t="shared" si="20"/>
        <v>FEV</v>
      </c>
      <c r="G694" s="199" t="str">
        <f t="shared" si="21"/>
        <v/>
      </c>
    </row>
    <row r="695" spans="1:7" s="10" customFormat="1" ht="12.75" x14ac:dyDescent="0.25">
      <c r="A695" s="129">
        <v>33064644</v>
      </c>
      <c r="B695" s="129" t="s">
        <v>10</v>
      </c>
      <c r="C695" s="130" t="s">
        <v>775</v>
      </c>
      <c r="D695" s="135" t="s">
        <v>792</v>
      </c>
      <c r="E695" s="194" t="s">
        <v>1431</v>
      </c>
      <c r="F695" s="198" t="str">
        <f t="shared" si="20"/>
        <v>FEV</v>
      </c>
      <c r="G695" s="199" t="str">
        <f t="shared" si="21"/>
        <v/>
      </c>
    </row>
    <row r="696" spans="1:7" s="10" customFormat="1" ht="12.75" x14ac:dyDescent="0.25">
      <c r="A696" s="129">
        <v>33067791</v>
      </c>
      <c r="B696" s="129" t="s">
        <v>10</v>
      </c>
      <c r="C696" s="130" t="s">
        <v>775</v>
      </c>
      <c r="D696" s="135" t="s">
        <v>806</v>
      </c>
      <c r="E696" s="194" t="s">
        <v>1422</v>
      </c>
      <c r="F696" s="198" t="str">
        <f t="shared" si="20"/>
        <v/>
      </c>
      <c r="G696" s="199" t="str">
        <f t="shared" si="21"/>
        <v>FEV</v>
      </c>
    </row>
    <row r="697" spans="1:7" s="10" customFormat="1" ht="12.75" x14ac:dyDescent="0.25">
      <c r="A697" s="133">
        <v>33173010</v>
      </c>
      <c r="B697" s="131" t="s">
        <v>10</v>
      </c>
      <c r="C697" s="131" t="s">
        <v>775</v>
      </c>
      <c r="D697" s="136" t="s">
        <v>1255</v>
      </c>
      <c r="E697" s="194" t="s">
        <v>1431</v>
      </c>
      <c r="F697" s="198" t="str">
        <f t="shared" si="20"/>
        <v>FEV</v>
      </c>
      <c r="G697" s="199" t="str">
        <f t="shared" si="21"/>
        <v/>
      </c>
    </row>
    <row r="698" spans="1:7" s="10" customFormat="1" ht="12.75" x14ac:dyDescent="0.25">
      <c r="A698" s="133">
        <v>33271208</v>
      </c>
      <c r="B698" s="131" t="s">
        <v>10</v>
      </c>
      <c r="C698" s="131" t="s">
        <v>775</v>
      </c>
      <c r="D698" s="136" t="s">
        <v>1268</v>
      </c>
      <c r="E698" s="194" t="s">
        <v>1422</v>
      </c>
      <c r="F698" s="198" t="str">
        <f t="shared" si="20"/>
        <v/>
      </c>
      <c r="G698" s="199" t="str">
        <f t="shared" si="21"/>
        <v>FEV</v>
      </c>
    </row>
    <row r="699" spans="1:7" s="10" customFormat="1" ht="12.75" x14ac:dyDescent="0.25">
      <c r="A699" s="129">
        <v>33062668</v>
      </c>
      <c r="B699" s="129" t="s">
        <v>10</v>
      </c>
      <c r="C699" s="130" t="s">
        <v>775</v>
      </c>
      <c r="D699" s="135" t="s">
        <v>780</v>
      </c>
      <c r="E699" s="194" t="s">
        <v>1422</v>
      </c>
      <c r="F699" s="198" t="str">
        <f t="shared" si="20"/>
        <v/>
      </c>
      <c r="G699" s="199" t="str">
        <f t="shared" si="21"/>
        <v>FEV</v>
      </c>
    </row>
    <row r="700" spans="1:7" s="10" customFormat="1" ht="12.75" x14ac:dyDescent="0.25">
      <c r="A700" s="129">
        <v>33077142</v>
      </c>
      <c r="B700" s="129" t="s">
        <v>10</v>
      </c>
      <c r="C700" s="130" t="s">
        <v>775</v>
      </c>
      <c r="D700" s="135" t="s">
        <v>867</v>
      </c>
      <c r="E700" s="194" t="s">
        <v>1431</v>
      </c>
      <c r="F700" s="198" t="str">
        <f t="shared" si="20"/>
        <v>FEV</v>
      </c>
      <c r="G700" s="199" t="str">
        <f t="shared" si="21"/>
        <v/>
      </c>
    </row>
    <row r="701" spans="1:7" s="10" customFormat="1" ht="12.75" x14ac:dyDescent="0.25">
      <c r="A701" s="129">
        <v>33065292</v>
      </c>
      <c r="B701" s="129" t="s">
        <v>10</v>
      </c>
      <c r="C701" s="130" t="s">
        <v>775</v>
      </c>
      <c r="D701" s="135" t="s">
        <v>798</v>
      </c>
      <c r="E701" s="194" t="s">
        <v>1431</v>
      </c>
      <c r="F701" s="198" t="str">
        <f t="shared" si="20"/>
        <v>FEV</v>
      </c>
      <c r="G701" s="199" t="str">
        <f t="shared" si="21"/>
        <v/>
      </c>
    </row>
    <row r="702" spans="1:7" s="10" customFormat="1" ht="12.75" x14ac:dyDescent="0.25">
      <c r="A702" s="129">
        <v>33077525</v>
      </c>
      <c r="B702" s="129" t="s">
        <v>10</v>
      </c>
      <c r="C702" s="130" t="s">
        <v>775</v>
      </c>
      <c r="D702" s="135" t="s">
        <v>877</v>
      </c>
      <c r="E702" s="194" t="s">
        <v>1422</v>
      </c>
      <c r="F702" s="198" t="str">
        <f t="shared" si="20"/>
        <v/>
      </c>
      <c r="G702" s="199" t="str">
        <f t="shared" si="21"/>
        <v>FEV</v>
      </c>
    </row>
    <row r="703" spans="1:7" s="10" customFormat="1" ht="12.75" x14ac:dyDescent="0.25">
      <c r="A703" s="129">
        <v>33063052</v>
      </c>
      <c r="B703" s="129" t="s">
        <v>10</v>
      </c>
      <c r="C703" s="130" t="s">
        <v>775</v>
      </c>
      <c r="D703" s="135" t="s">
        <v>785</v>
      </c>
      <c r="E703" s="194" t="s">
        <v>1422</v>
      </c>
      <c r="F703" s="198" t="str">
        <f t="shared" si="20"/>
        <v/>
      </c>
      <c r="G703" s="199" t="str">
        <f t="shared" si="21"/>
        <v>FEV</v>
      </c>
    </row>
    <row r="704" spans="1:7" s="10" customFormat="1" ht="12.75" x14ac:dyDescent="0.25">
      <c r="A704" s="129">
        <v>33063400</v>
      </c>
      <c r="B704" s="129" t="s">
        <v>10</v>
      </c>
      <c r="C704" s="130" t="s">
        <v>775</v>
      </c>
      <c r="D704" s="135" t="s">
        <v>789</v>
      </c>
      <c r="E704" s="194" t="s">
        <v>1422</v>
      </c>
      <c r="F704" s="198" t="str">
        <f t="shared" si="20"/>
        <v/>
      </c>
      <c r="G704" s="199" t="str">
        <f t="shared" si="21"/>
        <v>FEV</v>
      </c>
    </row>
    <row r="705" spans="1:7" s="10" customFormat="1" ht="12.75" x14ac:dyDescent="0.25">
      <c r="A705" s="129">
        <v>33126755</v>
      </c>
      <c r="B705" s="129" t="s">
        <v>10</v>
      </c>
      <c r="C705" s="130" t="s">
        <v>775</v>
      </c>
      <c r="D705" s="135" t="s">
        <v>1196</v>
      </c>
      <c r="E705" s="194" t="s">
        <v>1422</v>
      </c>
      <c r="F705" s="198" t="str">
        <f t="shared" si="20"/>
        <v/>
      </c>
      <c r="G705" s="199" t="str">
        <f t="shared" si="21"/>
        <v>FEV</v>
      </c>
    </row>
    <row r="706" spans="1:7" s="10" customFormat="1" ht="12.75" x14ac:dyDescent="0.25">
      <c r="A706" s="129">
        <v>33066027</v>
      </c>
      <c r="B706" s="129" t="s">
        <v>10</v>
      </c>
      <c r="C706" s="130" t="s">
        <v>775</v>
      </c>
      <c r="D706" s="135" t="s">
        <v>94</v>
      </c>
      <c r="E706" s="194" t="s">
        <v>1422</v>
      </c>
      <c r="F706" s="198" t="str">
        <f t="shared" si="20"/>
        <v/>
      </c>
      <c r="G706" s="199" t="str">
        <f t="shared" si="21"/>
        <v>FEV</v>
      </c>
    </row>
    <row r="707" spans="1:7" s="10" customFormat="1" ht="12.75" x14ac:dyDescent="0.25">
      <c r="A707" s="129">
        <v>33066035</v>
      </c>
      <c r="B707" s="129" t="s">
        <v>10</v>
      </c>
      <c r="C707" s="130" t="s">
        <v>775</v>
      </c>
      <c r="D707" s="135" t="s">
        <v>338</v>
      </c>
      <c r="E707" s="194" t="s">
        <v>1431</v>
      </c>
      <c r="F707" s="198" t="str">
        <f t="shared" si="20"/>
        <v>FEV</v>
      </c>
      <c r="G707" s="199" t="str">
        <f t="shared" si="21"/>
        <v/>
      </c>
    </row>
    <row r="708" spans="1:7" s="10" customFormat="1" ht="12.75" x14ac:dyDescent="0.25">
      <c r="A708" s="129">
        <v>33062919</v>
      </c>
      <c r="B708" s="129" t="s">
        <v>10</v>
      </c>
      <c r="C708" s="130" t="s">
        <v>775</v>
      </c>
      <c r="D708" s="135" t="s">
        <v>782</v>
      </c>
      <c r="E708" s="194" t="s">
        <v>1431</v>
      </c>
      <c r="F708" s="198" t="str">
        <f t="shared" ref="F708:F771" si="22">IF($E708="ENTREGUE","FEV","")</f>
        <v>FEV</v>
      </c>
      <c r="G708" s="199" t="str">
        <f t="shared" si="21"/>
        <v/>
      </c>
    </row>
    <row r="709" spans="1:7" s="10" customFormat="1" ht="12.75" x14ac:dyDescent="0.25">
      <c r="A709" s="129">
        <v>33064652</v>
      </c>
      <c r="B709" s="129" t="s">
        <v>10</v>
      </c>
      <c r="C709" s="130" t="s">
        <v>775</v>
      </c>
      <c r="D709" s="135" t="s">
        <v>793</v>
      </c>
      <c r="E709" s="194" t="s">
        <v>1422</v>
      </c>
      <c r="F709" s="198" t="str">
        <f t="shared" si="22"/>
        <v/>
      </c>
      <c r="G709" s="199" t="str">
        <f t="shared" ref="G709:G772" si="23">IF($E709="PENDENTE","FEV","")</f>
        <v>FEV</v>
      </c>
    </row>
    <row r="710" spans="1:7" s="10" customFormat="1" ht="12.75" x14ac:dyDescent="0.25">
      <c r="A710" s="129">
        <v>33077177</v>
      </c>
      <c r="B710" s="129" t="s">
        <v>10</v>
      </c>
      <c r="C710" s="130" t="s">
        <v>775</v>
      </c>
      <c r="D710" s="135" t="s">
        <v>519</v>
      </c>
      <c r="E710" s="194" t="s">
        <v>1431</v>
      </c>
      <c r="F710" s="198" t="str">
        <f t="shared" si="22"/>
        <v>FEV</v>
      </c>
      <c r="G710" s="199" t="str">
        <f t="shared" si="23"/>
        <v/>
      </c>
    </row>
    <row r="711" spans="1:7" s="10" customFormat="1" ht="12.75" x14ac:dyDescent="0.25">
      <c r="A711" s="129">
        <v>33065217</v>
      </c>
      <c r="B711" s="129" t="s">
        <v>10</v>
      </c>
      <c r="C711" s="130" t="s">
        <v>775</v>
      </c>
      <c r="D711" s="135" t="s">
        <v>795</v>
      </c>
      <c r="E711" s="194" t="s">
        <v>1422</v>
      </c>
      <c r="F711" s="198" t="str">
        <f t="shared" si="22"/>
        <v/>
      </c>
      <c r="G711" s="199" t="str">
        <f t="shared" si="23"/>
        <v>FEV</v>
      </c>
    </row>
    <row r="712" spans="1:7" s="10" customFormat="1" ht="12.75" x14ac:dyDescent="0.25">
      <c r="A712" s="129">
        <v>33066612</v>
      </c>
      <c r="B712" s="129" t="s">
        <v>10</v>
      </c>
      <c r="C712" s="130" t="s">
        <v>775</v>
      </c>
      <c r="D712" s="135" t="s">
        <v>803</v>
      </c>
      <c r="E712" s="194" t="s">
        <v>1431</v>
      </c>
      <c r="F712" s="198" t="str">
        <f t="shared" si="22"/>
        <v>FEV</v>
      </c>
      <c r="G712" s="199" t="str">
        <f t="shared" si="23"/>
        <v/>
      </c>
    </row>
    <row r="713" spans="1:7" s="10" customFormat="1" ht="12.75" x14ac:dyDescent="0.25">
      <c r="A713" s="129">
        <v>33066043</v>
      </c>
      <c r="B713" s="129" t="s">
        <v>10</v>
      </c>
      <c r="C713" s="130" t="s">
        <v>775</v>
      </c>
      <c r="D713" s="135" t="s">
        <v>799</v>
      </c>
      <c r="E713" s="194" t="s">
        <v>1422</v>
      </c>
      <c r="F713" s="198" t="str">
        <f t="shared" si="22"/>
        <v/>
      </c>
      <c r="G713" s="199" t="str">
        <f t="shared" si="23"/>
        <v>FEV</v>
      </c>
    </row>
    <row r="714" spans="1:7" s="10" customFormat="1" ht="12.75" x14ac:dyDescent="0.25">
      <c r="A714" s="129">
        <v>33134049</v>
      </c>
      <c r="B714" s="129" t="s">
        <v>10</v>
      </c>
      <c r="C714" s="130" t="s">
        <v>775</v>
      </c>
      <c r="D714" s="135" t="s">
        <v>1207</v>
      </c>
      <c r="E714" s="194" t="s">
        <v>1431</v>
      </c>
      <c r="F714" s="198" t="str">
        <f t="shared" si="22"/>
        <v>FEV</v>
      </c>
      <c r="G714" s="199" t="str">
        <f t="shared" si="23"/>
        <v/>
      </c>
    </row>
    <row r="715" spans="1:7" s="10" customFormat="1" ht="12.75" x14ac:dyDescent="0.25">
      <c r="A715" s="129">
        <v>33062374</v>
      </c>
      <c r="B715" s="129" t="s">
        <v>10</v>
      </c>
      <c r="C715" s="130" t="s">
        <v>775</v>
      </c>
      <c r="D715" s="135" t="s">
        <v>779</v>
      </c>
      <c r="E715" s="194" t="s">
        <v>1431</v>
      </c>
      <c r="F715" s="198" t="str">
        <f t="shared" si="22"/>
        <v>FEV</v>
      </c>
      <c r="G715" s="199" t="str">
        <f t="shared" si="23"/>
        <v/>
      </c>
    </row>
    <row r="716" spans="1:7" s="10" customFormat="1" ht="12.75" x14ac:dyDescent="0.25">
      <c r="A716" s="129">
        <v>33077568</v>
      </c>
      <c r="B716" s="129" t="s">
        <v>10</v>
      </c>
      <c r="C716" s="130" t="s">
        <v>775</v>
      </c>
      <c r="D716" s="135" t="s">
        <v>878</v>
      </c>
      <c r="E716" s="194" t="s">
        <v>1431</v>
      </c>
      <c r="F716" s="198" t="str">
        <f t="shared" si="22"/>
        <v>FEV</v>
      </c>
      <c r="G716" s="199" t="str">
        <f t="shared" si="23"/>
        <v/>
      </c>
    </row>
    <row r="717" spans="1:7" s="10" customFormat="1" ht="12.75" x14ac:dyDescent="0.25">
      <c r="A717" s="129">
        <v>33072337</v>
      </c>
      <c r="B717" s="129" t="s">
        <v>10</v>
      </c>
      <c r="C717" s="130" t="s">
        <v>775</v>
      </c>
      <c r="D717" s="135" t="s">
        <v>836</v>
      </c>
      <c r="E717" s="194" t="s">
        <v>1431</v>
      </c>
      <c r="F717" s="198" t="str">
        <f t="shared" si="22"/>
        <v>FEV</v>
      </c>
      <c r="G717" s="199" t="str">
        <f t="shared" si="23"/>
        <v/>
      </c>
    </row>
    <row r="718" spans="1:7" s="10" customFormat="1" ht="12.75" x14ac:dyDescent="0.25">
      <c r="A718" s="129">
        <v>33077185</v>
      </c>
      <c r="B718" s="129" t="s">
        <v>10</v>
      </c>
      <c r="C718" s="130" t="s">
        <v>775</v>
      </c>
      <c r="D718" s="135" t="s">
        <v>870</v>
      </c>
      <c r="E718" s="194" t="s">
        <v>1431</v>
      </c>
      <c r="F718" s="198" t="str">
        <f t="shared" si="22"/>
        <v>FEV</v>
      </c>
      <c r="G718" s="199" t="str">
        <f t="shared" si="23"/>
        <v/>
      </c>
    </row>
    <row r="719" spans="1:7" s="10" customFormat="1" ht="12.75" x14ac:dyDescent="0.25">
      <c r="A719" s="129">
        <v>33066620</v>
      </c>
      <c r="B719" s="129" t="s">
        <v>10</v>
      </c>
      <c r="C719" s="130" t="s">
        <v>775</v>
      </c>
      <c r="D719" s="135" t="s">
        <v>804</v>
      </c>
      <c r="E719" s="194" t="s">
        <v>1422</v>
      </c>
      <c r="F719" s="198" t="str">
        <f t="shared" si="22"/>
        <v/>
      </c>
      <c r="G719" s="199" t="str">
        <f t="shared" si="23"/>
        <v>FEV</v>
      </c>
    </row>
    <row r="720" spans="1:7" s="10" customFormat="1" ht="12.75" x14ac:dyDescent="0.25">
      <c r="A720" s="129">
        <v>33062676</v>
      </c>
      <c r="B720" s="129" t="s">
        <v>10</v>
      </c>
      <c r="C720" s="130" t="s">
        <v>775</v>
      </c>
      <c r="D720" s="135" t="s">
        <v>781</v>
      </c>
      <c r="E720" s="194" t="s">
        <v>1422</v>
      </c>
      <c r="F720" s="198" t="str">
        <f t="shared" si="22"/>
        <v/>
      </c>
      <c r="G720" s="199" t="str">
        <f t="shared" si="23"/>
        <v>FEV</v>
      </c>
    </row>
    <row r="721" spans="1:7" s="10" customFormat="1" ht="12.75" x14ac:dyDescent="0.25">
      <c r="A721" s="129">
        <v>33138648</v>
      </c>
      <c r="B721" s="129" t="s">
        <v>10</v>
      </c>
      <c r="C721" s="130" t="s">
        <v>775</v>
      </c>
      <c r="D721" s="135" t="s">
        <v>1224</v>
      </c>
      <c r="E721" s="194" t="s">
        <v>1431</v>
      </c>
      <c r="F721" s="198" t="str">
        <f t="shared" si="22"/>
        <v>FEV</v>
      </c>
      <c r="G721" s="199" t="str">
        <f t="shared" si="23"/>
        <v/>
      </c>
    </row>
    <row r="722" spans="1:7" s="10" customFormat="1" ht="12.75" x14ac:dyDescent="0.25">
      <c r="A722" s="129">
        <v>33125805</v>
      </c>
      <c r="B722" s="129" t="s">
        <v>10</v>
      </c>
      <c r="C722" s="130" t="s">
        <v>775</v>
      </c>
      <c r="D722" s="135" t="s">
        <v>1187</v>
      </c>
      <c r="E722" s="194" t="s">
        <v>1431</v>
      </c>
      <c r="F722" s="198" t="str">
        <f t="shared" si="22"/>
        <v>FEV</v>
      </c>
      <c r="G722" s="199" t="str">
        <f t="shared" si="23"/>
        <v/>
      </c>
    </row>
    <row r="723" spans="1:7" s="10" customFormat="1" ht="12.75" x14ac:dyDescent="0.25">
      <c r="A723" s="129">
        <v>33062927</v>
      </c>
      <c r="B723" s="129" t="s">
        <v>10</v>
      </c>
      <c r="C723" s="130" t="s">
        <v>775</v>
      </c>
      <c r="D723" s="135" t="s">
        <v>783</v>
      </c>
      <c r="E723" s="194" t="s">
        <v>1422</v>
      </c>
      <c r="F723" s="198" t="str">
        <f t="shared" si="22"/>
        <v/>
      </c>
      <c r="G723" s="199" t="str">
        <f t="shared" si="23"/>
        <v>FEV</v>
      </c>
    </row>
    <row r="724" spans="1:7" s="10" customFormat="1" ht="12.75" x14ac:dyDescent="0.25">
      <c r="A724" s="129">
        <v>33087644</v>
      </c>
      <c r="B724" s="129" t="s">
        <v>10</v>
      </c>
      <c r="C724" s="130" t="s">
        <v>775</v>
      </c>
      <c r="D724" s="135" t="s">
        <v>933</v>
      </c>
      <c r="E724" s="194" t="s">
        <v>1431</v>
      </c>
      <c r="F724" s="198" t="str">
        <f t="shared" si="22"/>
        <v>FEV</v>
      </c>
      <c r="G724" s="199" t="str">
        <f t="shared" si="23"/>
        <v/>
      </c>
    </row>
    <row r="725" spans="1:7" s="10" customFormat="1" ht="12.75" x14ac:dyDescent="0.25">
      <c r="A725" s="129">
        <v>33077576</v>
      </c>
      <c r="B725" s="129" t="s">
        <v>10</v>
      </c>
      <c r="C725" s="130" t="s">
        <v>775</v>
      </c>
      <c r="D725" s="135" t="s">
        <v>879</v>
      </c>
      <c r="E725" s="194" t="s">
        <v>1422</v>
      </c>
      <c r="F725" s="198" t="str">
        <f t="shared" si="22"/>
        <v/>
      </c>
      <c r="G725" s="199" t="str">
        <f t="shared" si="23"/>
        <v>FEV</v>
      </c>
    </row>
    <row r="726" spans="1:7" s="10" customFormat="1" ht="12.75" x14ac:dyDescent="0.25">
      <c r="A726" s="129">
        <v>33110638</v>
      </c>
      <c r="B726" s="129" t="s">
        <v>10</v>
      </c>
      <c r="C726" s="130" t="s">
        <v>775</v>
      </c>
      <c r="D726" s="135" t="s">
        <v>1165</v>
      </c>
      <c r="E726" s="194" t="s">
        <v>1431</v>
      </c>
      <c r="F726" s="198" t="str">
        <f t="shared" si="22"/>
        <v>FEV</v>
      </c>
      <c r="G726" s="199" t="str">
        <f t="shared" si="23"/>
        <v/>
      </c>
    </row>
    <row r="727" spans="1:7" s="10" customFormat="1" ht="12.75" x14ac:dyDescent="0.25">
      <c r="A727" s="129">
        <v>33102210</v>
      </c>
      <c r="B727" s="129" t="s">
        <v>10</v>
      </c>
      <c r="C727" s="130" t="s">
        <v>775</v>
      </c>
      <c r="D727" s="135" t="s">
        <v>1114</v>
      </c>
      <c r="E727" s="194" t="s">
        <v>1422</v>
      </c>
      <c r="F727" s="198" t="str">
        <f t="shared" si="22"/>
        <v/>
      </c>
      <c r="G727" s="199" t="str">
        <f t="shared" si="23"/>
        <v>FEV</v>
      </c>
    </row>
    <row r="728" spans="1:7" s="10" customFormat="1" ht="12.75" x14ac:dyDescent="0.25">
      <c r="A728" s="129">
        <v>33105103</v>
      </c>
      <c r="B728" s="129" t="s">
        <v>10</v>
      </c>
      <c r="C728" s="130" t="s">
        <v>775</v>
      </c>
      <c r="D728" s="135" t="s">
        <v>1142</v>
      </c>
      <c r="E728" s="194" t="s">
        <v>1422</v>
      </c>
      <c r="F728" s="198" t="str">
        <f t="shared" si="22"/>
        <v/>
      </c>
      <c r="G728" s="199" t="str">
        <f t="shared" si="23"/>
        <v>FEV</v>
      </c>
    </row>
    <row r="729" spans="1:7" s="10" customFormat="1" ht="12.75" x14ac:dyDescent="0.25">
      <c r="A729" s="129">
        <v>33097283</v>
      </c>
      <c r="B729" s="129" t="s">
        <v>10</v>
      </c>
      <c r="C729" s="130" t="s">
        <v>775</v>
      </c>
      <c r="D729" s="135" t="s">
        <v>1069</v>
      </c>
      <c r="E729" s="194" t="s">
        <v>1422</v>
      </c>
      <c r="F729" s="198" t="str">
        <f t="shared" si="22"/>
        <v/>
      </c>
      <c r="G729" s="199" t="str">
        <f t="shared" si="23"/>
        <v>FEV</v>
      </c>
    </row>
    <row r="730" spans="1:7" s="10" customFormat="1" ht="12.75" x14ac:dyDescent="0.25">
      <c r="A730" s="129">
        <v>33046263</v>
      </c>
      <c r="B730" s="129" t="s">
        <v>11</v>
      </c>
      <c r="C730" s="130" t="s">
        <v>489</v>
      </c>
      <c r="D730" s="135" t="s">
        <v>491</v>
      </c>
      <c r="E730" s="194" t="s">
        <v>1431</v>
      </c>
      <c r="F730" s="198" t="str">
        <f t="shared" si="22"/>
        <v>FEV</v>
      </c>
      <c r="G730" s="199" t="str">
        <f t="shared" si="23"/>
        <v/>
      </c>
    </row>
    <row r="731" spans="1:7" s="10" customFormat="1" ht="12.75" x14ac:dyDescent="0.25">
      <c r="A731" s="129">
        <v>33046743</v>
      </c>
      <c r="B731" s="129" t="s">
        <v>11</v>
      </c>
      <c r="C731" s="130" t="s">
        <v>489</v>
      </c>
      <c r="D731" s="135" t="s">
        <v>505</v>
      </c>
      <c r="E731" s="194" t="s">
        <v>1422</v>
      </c>
      <c r="F731" s="198" t="str">
        <f t="shared" si="22"/>
        <v/>
      </c>
      <c r="G731" s="199" t="str">
        <f t="shared" si="23"/>
        <v>FEV</v>
      </c>
    </row>
    <row r="732" spans="1:7" s="10" customFormat="1" ht="12.75" x14ac:dyDescent="0.25">
      <c r="A732" s="129">
        <v>33047243</v>
      </c>
      <c r="B732" s="129" t="s">
        <v>11</v>
      </c>
      <c r="C732" s="130" t="s">
        <v>489</v>
      </c>
      <c r="D732" s="135" t="s">
        <v>514</v>
      </c>
      <c r="E732" s="194" t="s">
        <v>1422</v>
      </c>
      <c r="F732" s="198" t="str">
        <f t="shared" si="22"/>
        <v/>
      </c>
      <c r="G732" s="199" t="str">
        <f t="shared" si="23"/>
        <v>FEV</v>
      </c>
    </row>
    <row r="733" spans="1:7" s="10" customFormat="1" ht="12.75" x14ac:dyDescent="0.25">
      <c r="A733" s="129">
        <v>33046751</v>
      </c>
      <c r="B733" s="129" t="s">
        <v>11</v>
      </c>
      <c r="C733" s="130" t="s">
        <v>489</v>
      </c>
      <c r="D733" s="135" t="s">
        <v>506</v>
      </c>
      <c r="E733" s="194" t="s">
        <v>1422</v>
      </c>
      <c r="F733" s="198" t="str">
        <f t="shared" si="22"/>
        <v/>
      </c>
      <c r="G733" s="199" t="str">
        <f t="shared" si="23"/>
        <v>FEV</v>
      </c>
    </row>
    <row r="734" spans="1:7" s="10" customFormat="1" ht="12.75" x14ac:dyDescent="0.25">
      <c r="A734" s="129">
        <v>33046867</v>
      </c>
      <c r="B734" s="129" t="s">
        <v>11</v>
      </c>
      <c r="C734" s="130" t="s">
        <v>489</v>
      </c>
      <c r="D734" s="135" t="s">
        <v>513</v>
      </c>
      <c r="E734" s="194" t="s">
        <v>1422</v>
      </c>
      <c r="F734" s="198" t="str">
        <f t="shared" si="22"/>
        <v/>
      </c>
      <c r="G734" s="199" t="str">
        <f t="shared" si="23"/>
        <v>FEV</v>
      </c>
    </row>
    <row r="735" spans="1:7" s="10" customFormat="1" ht="12.75" x14ac:dyDescent="0.25">
      <c r="A735" s="129">
        <v>33047910</v>
      </c>
      <c r="B735" s="129" t="s">
        <v>11</v>
      </c>
      <c r="C735" s="130" t="s">
        <v>489</v>
      </c>
      <c r="D735" s="135" t="s">
        <v>523</v>
      </c>
      <c r="E735" s="194" t="s">
        <v>1431</v>
      </c>
      <c r="F735" s="198" t="str">
        <f t="shared" si="22"/>
        <v>FEV</v>
      </c>
      <c r="G735" s="199" t="str">
        <f t="shared" si="23"/>
        <v/>
      </c>
    </row>
    <row r="736" spans="1:7" s="10" customFormat="1" ht="12.75" x14ac:dyDescent="0.25">
      <c r="A736" s="129">
        <v>33046247</v>
      </c>
      <c r="B736" s="129" t="s">
        <v>11</v>
      </c>
      <c r="C736" s="130" t="s">
        <v>489</v>
      </c>
      <c r="D736" s="135" t="s">
        <v>490</v>
      </c>
      <c r="E736" s="194" t="s">
        <v>1431</v>
      </c>
      <c r="F736" s="198" t="str">
        <f t="shared" si="22"/>
        <v>FEV</v>
      </c>
      <c r="G736" s="199" t="str">
        <f t="shared" si="23"/>
        <v/>
      </c>
    </row>
    <row r="737" spans="1:7" s="10" customFormat="1" ht="12.75" x14ac:dyDescent="0.25">
      <c r="A737" s="129">
        <v>33046778</v>
      </c>
      <c r="B737" s="129" t="s">
        <v>11</v>
      </c>
      <c r="C737" s="130" t="s">
        <v>489</v>
      </c>
      <c r="D737" s="135" t="s">
        <v>507</v>
      </c>
      <c r="E737" s="194" t="s">
        <v>1422</v>
      </c>
      <c r="F737" s="198" t="str">
        <f t="shared" si="22"/>
        <v/>
      </c>
      <c r="G737" s="199" t="str">
        <f t="shared" si="23"/>
        <v>FEV</v>
      </c>
    </row>
    <row r="738" spans="1:7" s="10" customFormat="1" ht="12.75" x14ac:dyDescent="0.25">
      <c r="A738" s="129">
        <v>33047936</v>
      </c>
      <c r="B738" s="129" t="s">
        <v>11</v>
      </c>
      <c r="C738" s="130" t="s">
        <v>489</v>
      </c>
      <c r="D738" s="135" t="s">
        <v>525</v>
      </c>
      <c r="E738" s="194" t="s">
        <v>1431</v>
      </c>
      <c r="F738" s="198" t="str">
        <f t="shared" si="22"/>
        <v>FEV</v>
      </c>
      <c r="G738" s="199" t="str">
        <f t="shared" si="23"/>
        <v/>
      </c>
    </row>
    <row r="739" spans="1:7" s="10" customFormat="1" ht="12.75" x14ac:dyDescent="0.25">
      <c r="A739" s="129">
        <v>33047278</v>
      </c>
      <c r="B739" s="129" t="s">
        <v>11</v>
      </c>
      <c r="C739" s="130" t="s">
        <v>489</v>
      </c>
      <c r="D739" s="135" t="s">
        <v>34</v>
      </c>
      <c r="E739" s="194" t="s">
        <v>1422</v>
      </c>
      <c r="F739" s="198" t="str">
        <f t="shared" si="22"/>
        <v/>
      </c>
      <c r="G739" s="199" t="str">
        <f t="shared" si="23"/>
        <v>FEV</v>
      </c>
    </row>
    <row r="740" spans="1:7" s="10" customFormat="1" ht="12.75" x14ac:dyDescent="0.25">
      <c r="A740" s="129">
        <v>33047294</v>
      </c>
      <c r="B740" s="129" t="s">
        <v>11</v>
      </c>
      <c r="C740" s="130" t="s">
        <v>489</v>
      </c>
      <c r="D740" s="135" t="s">
        <v>517</v>
      </c>
      <c r="E740" s="194" t="s">
        <v>1431</v>
      </c>
      <c r="F740" s="198" t="str">
        <f t="shared" si="22"/>
        <v>FEV</v>
      </c>
      <c r="G740" s="199" t="str">
        <f t="shared" si="23"/>
        <v/>
      </c>
    </row>
    <row r="741" spans="1:7" s="10" customFormat="1" ht="12.75" x14ac:dyDescent="0.25">
      <c r="A741" s="129">
        <v>33047944</v>
      </c>
      <c r="B741" s="129" t="s">
        <v>11</v>
      </c>
      <c r="C741" s="130" t="s">
        <v>489</v>
      </c>
      <c r="D741" s="135" t="s">
        <v>526</v>
      </c>
      <c r="E741" s="194" t="s">
        <v>1431</v>
      </c>
      <c r="F741" s="198" t="str">
        <f t="shared" si="22"/>
        <v>FEV</v>
      </c>
      <c r="G741" s="199" t="str">
        <f t="shared" si="23"/>
        <v/>
      </c>
    </row>
    <row r="742" spans="1:7" s="10" customFormat="1" ht="12.75" x14ac:dyDescent="0.25">
      <c r="A742" s="129">
        <v>33047308</v>
      </c>
      <c r="B742" s="129" t="s">
        <v>11</v>
      </c>
      <c r="C742" s="130" t="s">
        <v>489</v>
      </c>
      <c r="D742" s="135" t="s">
        <v>518</v>
      </c>
      <c r="E742" s="194" t="s">
        <v>1431</v>
      </c>
      <c r="F742" s="198" t="str">
        <f t="shared" si="22"/>
        <v>FEV</v>
      </c>
      <c r="G742" s="199" t="str">
        <f t="shared" si="23"/>
        <v/>
      </c>
    </row>
    <row r="743" spans="1:7" s="10" customFormat="1" ht="12.75" x14ac:dyDescent="0.25">
      <c r="A743" s="129">
        <v>33047316</v>
      </c>
      <c r="B743" s="129" t="s">
        <v>11</v>
      </c>
      <c r="C743" s="130" t="s">
        <v>489</v>
      </c>
      <c r="D743" s="135" t="s">
        <v>519</v>
      </c>
      <c r="E743" s="194" t="s">
        <v>1422</v>
      </c>
      <c r="F743" s="198" t="str">
        <f t="shared" si="22"/>
        <v/>
      </c>
      <c r="G743" s="199" t="str">
        <f t="shared" si="23"/>
        <v>FEV</v>
      </c>
    </row>
    <row r="744" spans="1:7" s="10" customFormat="1" ht="12.75" x14ac:dyDescent="0.25">
      <c r="A744" s="129">
        <v>33046786</v>
      </c>
      <c r="B744" s="129" t="s">
        <v>11</v>
      </c>
      <c r="C744" s="130" t="s">
        <v>489</v>
      </c>
      <c r="D744" s="135" t="s">
        <v>508</v>
      </c>
      <c r="E744" s="194" t="s">
        <v>1431</v>
      </c>
      <c r="F744" s="198" t="str">
        <f t="shared" si="22"/>
        <v>FEV</v>
      </c>
      <c r="G744" s="199" t="str">
        <f t="shared" si="23"/>
        <v/>
      </c>
    </row>
    <row r="745" spans="1:7" s="10" customFormat="1" ht="12.75" x14ac:dyDescent="0.25">
      <c r="A745" s="129">
        <v>33046816</v>
      </c>
      <c r="B745" s="129" t="s">
        <v>11</v>
      </c>
      <c r="C745" s="130" t="s">
        <v>489</v>
      </c>
      <c r="D745" s="135" t="s">
        <v>511</v>
      </c>
      <c r="E745" s="194" t="s">
        <v>1431</v>
      </c>
      <c r="F745" s="198" t="str">
        <f t="shared" si="22"/>
        <v>FEV</v>
      </c>
      <c r="G745" s="199" t="str">
        <f t="shared" si="23"/>
        <v/>
      </c>
    </row>
    <row r="746" spans="1:7" s="10" customFormat="1" ht="12.75" x14ac:dyDescent="0.25">
      <c r="A746" s="129">
        <v>33046794</v>
      </c>
      <c r="B746" s="129" t="s">
        <v>11</v>
      </c>
      <c r="C746" s="130" t="s">
        <v>489</v>
      </c>
      <c r="D746" s="135" t="s">
        <v>509</v>
      </c>
      <c r="E746" s="194" t="s">
        <v>1431</v>
      </c>
      <c r="F746" s="198" t="str">
        <f t="shared" si="22"/>
        <v>FEV</v>
      </c>
      <c r="G746" s="199" t="str">
        <f t="shared" si="23"/>
        <v/>
      </c>
    </row>
    <row r="747" spans="1:7" s="10" customFormat="1" ht="12.75" x14ac:dyDescent="0.25">
      <c r="A747" s="129">
        <v>33047332</v>
      </c>
      <c r="B747" s="129" t="s">
        <v>11</v>
      </c>
      <c r="C747" s="130" t="s">
        <v>489</v>
      </c>
      <c r="D747" s="135" t="s">
        <v>521</v>
      </c>
      <c r="E747" s="194" t="s">
        <v>1422</v>
      </c>
      <c r="F747" s="198" t="str">
        <f t="shared" si="22"/>
        <v/>
      </c>
      <c r="G747" s="199" t="str">
        <f t="shared" si="23"/>
        <v>FEV</v>
      </c>
    </row>
    <row r="748" spans="1:7" s="10" customFormat="1" ht="12.75" x14ac:dyDescent="0.25">
      <c r="A748" s="129">
        <v>33047324</v>
      </c>
      <c r="B748" s="129" t="s">
        <v>11</v>
      </c>
      <c r="C748" s="130" t="s">
        <v>489</v>
      </c>
      <c r="D748" s="135" t="s">
        <v>520</v>
      </c>
      <c r="E748" s="194" t="s">
        <v>1431</v>
      </c>
      <c r="F748" s="198" t="str">
        <f t="shared" si="22"/>
        <v>FEV</v>
      </c>
      <c r="G748" s="199" t="str">
        <f t="shared" si="23"/>
        <v/>
      </c>
    </row>
    <row r="749" spans="1:7" s="10" customFormat="1" ht="12.75" x14ac:dyDescent="0.25">
      <c r="A749" s="129">
        <v>33046808</v>
      </c>
      <c r="B749" s="129" t="s">
        <v>11</v>
      </c>
      <c r="C749" s="130" t="s">
        <v>489</v>
      </c>
      <c r="D749" s="135" t="s">
        <v>510</v>
      </c>
      <c r="E749" s="194" t="s">
        <v>1422</v>
      </c>
      <c r="F749" s="198" t="str">
        <f t="shared" si="22"/>
        <v/>
      </c>
      <c r="G749" s="199" t="str">
        <f t="shared" si="23"/>
        <v>FEV</v>
      </c>
    </row>
    <row r="750" spans="1:7" s="10" customFormat="1" ht="12.75" x14ac:dyDescent="0.25">
      <c r="A750" s="129">
        <v>33046824</v>
      </c>
      <c r="B750" s="129" t="s">
        <v>11</v>
      </c>
      <c r="C750" s="130" t="s">
        <v>489</v>
      </c>
      <c r="D750" s="135" t="s">
        <v>512</v>
      </c>
      <c r="E750" s="194" t="s">
        <v>1422</v>
      </c>
      <c r="F750" s="198" t="str">
        <f t="shared" si="22"/>
        <v/>
      </c>
      <c r="G750" s="199" t="str">
        <f t="shared" si="23"/>
        <v>FEV</v>
      </c>
    </row>
    <row r="751" spans="1:7" s="10" customFormat="1" ht="12.75" x14ac:dyDescent="0.25">
      <c r="A751" s="129">
        <v>33047928</v>
      </c>
      <c r="B751" s="129" t="s">
        <v>11</v>
      </c>
      <c r="C751" s="130" t="s">
        <v>489</v>
      </c>
      <c r="D751" s="135" t="s">
        <v>524</v>
      </c>
      <c r="E751" s="194" t="s">
        <v>1431</v>
      </c>
      <c r="F751" s="198" t="str">
        <f t="shared" si="22"/>
        <v>FEV</v>
      </c>
      <c r="G751" s="199" t="str">
        <f t="shared" si="23"/>
        <v/>
      </c>
    </row>
    <row r="752" spans="1:7" s="10" customFormat="1" ht="12.75" x14ac:dyDescent="0.25">
      <c r="A752" s="129">
        <v>33046603</v>
      </c>
      <c r="B752" s="129" t="s">
        <v>11</v>
      </c>
      <c r="C752" s="130" t="s">
        <v>489</v>
      </c>
      <c r="D752" s="135" t="s">
        <v>500</v>
      </c>
      <c r="E752" s="194" t="s">
        <v>1422</v>
      </c>
      <c r="F752" s="198" t="str">
        <f t="shared" si="22"/>
        <v/>
      </c>
      <c r="G752" s="199" t="str">
        <f t="shared" si="23"/>
        <v>FEV</v>
      </c>
    </row>
    <row r="753" spans="1:7" s="10" customFormat="1" ht="12.75" x14ac:dyDescent="0.25">
      <c r="A753" s="129">
        <v>33046654</v>
      </c>
      <c r="B753" s="129" t="s">
        <v>11</v>
      </c>
      <c r="C753" s="130" t="s">
        <v>489</v>
      </c>
      <c r="D753" s="135" t="s">
        <v>503</v>
      </c>
      <c r="E753" s="194" t="s">
        <v>1422</v>
      </c>
      <c r="F753" s="198" t="str">
        <f t="shared" si="22"/>
        <v/>
      </c>
      <c r="G753" s="199" t="str">
        <f t="shared" si="23"/>
        <v>FEV</v>
      </c>
    </row>
    <row r="754" spans="1:7" s="10" customFormat="1" ht="12.75" x14ac:dyDescent="0.25">
      <c r="A754" s="129">
        <v>33046662</v>
      </c>
      <c r="B754" s="129" t="s">
        <v>11</v>
      </c>
      <c r="C754" s="130" t="s">
        <v>489</v>
      </c>
      <c r="D754" s="135" t="s">
        <v>504</v>
      </c>
      <c r="E754" s="194" t="s">
        <v>1422</v>
      </c>
      <c r="F754" s="198" t="str">
        <f t="shared" si="22"/>
        <v/>
      </c>
      <c r="G754" s="199" t="str">
        <f t="shared" si="23"/>
        <v>FEV</v>
      </c>
    </row>
    <row r="755" spans="1:7" s="10" customFormat="1" ht="12.75" x14ac:dyDescent="0.25">
      <c r="A755" s="129">
        <v>33046514</v>
      </c>
      <c r="B755" s="129" t="s">
        <v>11</v>
      </c>
      <c r="C755" s="130" t="s">
        <v>489</v>
      </c>
      <c r="D755" s="135" t="s">
        <v>492</v>
      </c>
      <c r="E755" s="194" t="s">
        <v>1422</v>
      </c>
      <c r="F755" s="198" t="str">
        <f t="shared" si="22"/>
        <v/>
      </c>
      <c r="G755" s="199" t="str">
        <f t="shared" si="23"/>
        <v>FEV</v>
      </c>
    </row>
    <row r="756" spans="1:7" s="10" customFormat="1" ht="12.75" x14ac:dyDescent="0.25">
      <c r="A756" s="129">
        <v>33046646</v>
      </c>
      <c r="B756" s="129" t="s">
        <v>11</v>
      </c>
      <c r="C756" s="130" t="s">
        <v>489</v>
      </c>
      <c r="D756" s="135" t="s">
        <v>502</v>
      </c>
      <c r="E756" s="194" t="s">
        <v>1431</v>
      </c>
      <c r="F756" s="198" t="str">
        <f t="shared" si="22"/>
        <v>FEV</v>
      </c>
      <c r="G756" s="199" t="str">
        <f t="shared" si="23"/>
        <v/>
      </c>
    </row>
    <row r="757" spans="1:7" s="10" customFormat="1" ht="12.75" x14ac:dyDescent="0.25">
      <c r="A757" s="129">
        <v>33047286</v>
      </c>
      <c r="B757" s="129" t="s">
        <v>11</v>
      </c>
      <c r="C757" s="130" t="s">
        <v>489</v>
      </c>
      <c r="D757" s="135" t="s">
        <v>516</v>
      </c>
      <c r="E757" s="194" t="s">
        <v>1431</v>
      </c>
      <c r="F757" s="198" t="str">
        <f t="shared" si="22"/>
        <v>FEV</v>
      </c>
      <c r="G757" s="199" t="str">
        <f t="shared" si="23"/>
        <v/>
      </c>
    </row>
    <row r="758" spans="1:7" s="10" customFormat="1" ht="12.75" x14ac:dyDescent="0.25">
      <c r="A758" s="129">
        <v>33046522</v>
      </c>
      <c r="B758" s="129" t="s">
        <v>11</v>
      </c>
      <c r="C758" s="130" t="s">
        <v>489</v>
      </c>
      <c r="D758" s="135" t="s">
        <v>493</v>
      </c>
      <c r="E758" s="194" t="s">
        <v>1422</v>
      </c>
      <c r="F758" s="198" t="str">
        <f t="shared" si="22"/>
        <v/>
      </c>
      <c r="G758" s="199" t="str">
        <f t="shared" si="23"/>
        <v>FEV</v>
      </c>
    </row>
    <row r="759" spans="1:7" s="10" customFormat="1" ht="12.75" x14ac:dyDescent="0.25">
      <c r="A759" s="129">
        <v>33046530</v>
      </c>
      <c r="B759" s="129" t="s">
        <v>11</v>
      </c>
      <c r="C759" s="130" t="s">
        <v>489</v>
      </c>
      <c r="D759" s="135" t="s">
        <v>494</v>
      </c>
      <c r="E759" s="194" t="s">
        <v>1431</v>
      </c>
      <c r="F759" s="198" t="str">
        <f t="shared" si="22"/>
        <v>FEV</v>
      </c>
      <c r="G759" s="199" t="str">
        <f t="shared" si="23"/>
        <v/>
      </c>
    </row>
    <row r="760" spans="1:7" s="10" customFormat="1" ht="12.75" x14ac:dyDescent="0.25">
      <c r="A760" s="129">
        <v>33098131</v>
      </c>
      <c r="B760" s="129" t="s">
        <v>11</v>
      </c>
      <c r="C760" s="130" t="s">
        <v>489</v>
      </c>
      <c r="D760" s="135" t="s">
        <v>1081</v>
      </c>
      <c r="E760" s="194" t="s">
        <v>1431</v>
      </c>
      <c r="F760" s="198" t="str">
        <f t="shared" si="22"/>
        <v>FEV</v>
      </c>
      <c r="G760" s="199" t="str">
        <f t="shared" si="23"/>
        <v/>
      </c>
    </row>
    <row r="761" spans="1:7" s="10" customFormat="1" ht="12.75" x14ac:dyDescent="0.25">
      <c r="A761" s="129">
        <v>33046620</v>
      </c>
      <c r="B761" s="129" t="s">
        <v>11</v>
      </c>
      <c r="C761" s="130" t="s">
        <v>489</v>
      </c>
      <c r="D761" s="135" t="s">
        <v>501</v>
      </c>
      <c r="E761" s="194" t="s">
        <v>1422</v>
      </c>
      <c r="F761" s="198" t="str">
        <f t="shared" si="22"/>
        <v/>
      </c>
      <c r="G761" s="199" t="str">
        <f t="shared" si="23"/>
        <v>FEV</v>
      </c>
    </row>
    <row r="762" spans="1:7" s="10" customFormat="1" ht="12.75" x14ac:dyDescent="0.25">
      <c r="A762" s="129">
        <v>33046565</v>
      </c>
      <c r="B762" s="129" t="s">
        <v>11</v>
      </c>
      <c r="C762" s="130" t="s">
        <v>489</v>
      </c>
      <c r="D762" s="135" t="s">
        <v>497</v>
      </c>
      <c r="E762" s="194" t="s">
        <v>1431</v>
      </c>
      <c r="F762" s="198" t="str">
        <f t="shared" si="22"/>
        <v>FEV</v>
      </c>
      <c r="G762" s="199" t="str">
        <f t="shared" si="23"/>
        <v/>
      </c>
    </row>
    <row r="763" spans="1:7" s="10" customFormat="1" ht="12.75" x14ac:dyDescent="0.25">
      <c r="A763" s="129">
        <v>33046573</v>
      </c>
      <c r="B763" s="129" t="s">
        <v>11</v>
      </c>
      <c r="C763" s="130" t="s">
        <v>489</v>
      </c>
      <c r="D763" s="135" t="s">
        <v>498</v>
      </c>
      <c r="E763" s="194" t="s">
        <v>1422</v>
      </c>
      <c r="F763" s="198" t="str">
        <f t="shared" si="22"/>
        <v/>
      </c>
      <c r="G763" s="199" t="str">
        <f t="shared" si="23"/>
        <v>FEV</v>
      </c>
    </row>
    <row r="764" spans="1:7" s="10" customFormat="1" ht="12.75" x14ac:dyDescent="0.25">
      <c r="A764" s="129">
        <v>33046581</v>
      </c>
      <c r="B764" s="129" t="s">
        <v>11</v>
      </c>
      <c r="C764" s="130" t="s">
        <v>489</v>
      </c>
      <c r="D764" s="135" t="s">
        <v>499</v>
      </c>
      <c r="E764" s="194" t="s">
        <v>1422</v>
      </c>
      <c r="F764" s="198" t="str">
        <f t="shared" si="22"/>
        <v/>
      </c>
      <c r="G764" s="199" t="str">
        <f t="shared" si="23"/>
        <v>FEV</v>
      </c>
    </row>
    <row r="765" spans="1:7" s="10" customFormat="1" ht="12.75" x14ac:dyDescent="0.25">
      <c r="A765" s="129">
        <v>33047960</v>
      </c>
      <c r="B765" s="129" t="s">
        <v>11</v>
      </c>
      <c r="C765" s="130" t="s">
        <v>489</v>
      </c>
      <c r="D765" s="135" t="s">
        <v>527</v>
      </c>
      <c r="E765" s="194" t="s">
        <v>1431</v>
      </c>
      <c r="F765" s="198" t="str">
        <f t="shared" si="22"/>
        <v>FEV</v>
      </c>
      <c r="G765" s="199" t="str">
        <f t="shared" si="23"/>
        <v/>
      </c>
    </row>
    <row r="766" spans="1:7" s="10" customFormat="1" ht="12.75" x14ac:dyDescent="0.25">
      <c r="A766" s="129">
        <v>33094144</v>
      </c>
      <c r="B766" s="129" t="s">
        <v>11</v>
      </c>
      <c r="C766" s="130" t="s">
        <v>489</v>
      </c>
      <c r="D766" s="135" t="s">
        <v>1040</v>
      </c>
      <c r="E766" s="194" t="s">
        <v>1422</v>
      </c>
      <c r="F766" s="198" t="str">
        <f t="shared" si="22"/>
        <v/>
      </c>
      <c r="G766" s="199" t="str">
        <f t="shared" si="23"/>
        <v>FEV</v>
      </c>
    </row>
    <row r="767" spans="1:7" s="10" customFormat="1" ht="12.75" x14ac:dyDescent="0.25">
      <c r="A767" s="129">
        <v>33047251</v>
      </c>
      <c r="B767" s="129" t="s">
        <v>11</v>
      </c>
      <c r="C767" s="130" t="s">
        <v>489</v>
      </c>
      <c r="D767" s="135" t="s">
        <v>515</v>
      </c>
      <c r="E767" s="194" t="s">
        <v>1422</v>
      </c>
      <c r="F767" s="198" t="str">
        <f t="shared" si="22"/>
        <v/>
      </c>
      <c r="G767" s="199" t="str">
        <f t="shared" si="23"/>
        <v>FEV</v>
      </c>
    </row>
    <row r="768" spans="1:7" s="10" customFormat="1" ht="12.75" x14ac:dyDescent="0.25">
      <c r="A768" s="129">
        <v>33047340</v>
      </c>
      <c r="B768" s="129" t="s">
        <v>11</v>
      </c>
      <c r="C768" s="130" t="s">
        <v>489</v>
      </c>
      <c r="D768" s="135" t="s">
        <v>522</v>
      </c>
      <c r="E768" s="194" t="s">
        <v>1431</v>
      </c>
      <c r="F768" s="198" t="str">
        <f t="shared" si="22"/>
        <v>FEV</v>
      </c>
      <c r="G768" s="199" t="str">
        <f t="shared" si="23"/>
        <v/>
      </c>
    </row>
    <row r="769" spans="1:7" s="10" customFormat="1" ht="12.75" x14ac:dyDescent="0.25">
      <c r="A769" s="129">
        <v>33061246</v>
      </c>
      <c r="B769" s="129" t="s">
        <v>11</v>
      </c>
      <c r="C769" s="130" t="s">
        <v>757</v>
      </c>
      <c r="D769" s="135" t="s">
        <v>766</v>
      </c>
      <c r="E769" s="194" t="s">
        <v>1422</v>
      </c>
      <c r="F769" s="198" t="str">
        <f t="shared" si="22"/>
        <v/>
      </c>
      <c r="G769" s="199" t="str">
        <f t="shared" si="23"/>
        <v>FEV</v>
      </c>
    </row>
    <row r="770" spans="1:7" s="10" customFormat="1" ht="12.75" x14ac:dyDescent="0.25">
      <c r="A770" s="129">
        <v>33061149</v>
      </c>
      <c r="B770" s="129" t="s">
        <v>11</v>
      </c>
      <c r="C770" s="130" t="s">
        <v>757</v>
      </c>
      <c r="D770" s="135" t="s">
        <v>761</v>
      </c>
      <c r="E770" s="194" t="s">
        <v>1431</v>
      </c>
      <c r="F770" s="198" t="str">
        <f t="shared" si="22"/>
        <v>FEV</v>
      </c>
      <c r="G770" s="199" t="str">
        <f t="shared" si="23"/>
        <v/>
      </c>
    </row>
    <row r="771" spans="1:7" s="10" customFormat="1" ht="12.75" x14ac:dyDescent="0.25">
      <c r="A771" s="129">
        <v>33061165</v>
      </c>
      <c r="B771" s="129" t="s">
        <v>11</v>
      </c>
      <c r="C771" s="130" t="s">
        <v>757</v>
      </c>
      <c r="D771" s="135" t="s">
        <v>762</v>
      </c>
      <c r="E771" s="194" t="s">
        <v>1431</v>
      </c>
      <c r="F771" s="198" t="str">
        <f t="shared" si="22"/>
        <v>FEV</v>
      </c>
      <c r="G771" s="199" t="str">
        <f t="shared" si="23"/>
        <v/>
      </c>
    </row>
    <row r="772" spans="1:7" s="10" customFormat="1" ht="12.75" x14ac:dyDescent="0.25">
      <c r="A772" s="129">
        <v>33061173</v>
      </c>
      <c r="B772" s="129" t="s">
        <v>11</v>
      </c>
      <c r="C772" s="130" t="s">
        <v>757</v>
      </c>
      <c r="D772" s="135" t="s">
        <v>763</v>
      </c>
      <c r="E772" s="194" t="s">
        <v>1431</v>
      </c>
      <c r="F772" s="198" t="str">
        <f t="shared" ref="F772:F835" si="24">IF($E772="ENTREGUE","FEV","")</f>
        <v>FEV</v>
      </c>
      <c r="G772" s="199" t="str">
        <f t="shared" si="23"/>
        <v/>
      </c>
    </row>
    <row r="773" spans="1:7" s="10" customFormat="1" ht="12.75" x14ac:dyDescent="0.25">
      <c r="A773" s="129">
        <v>33113319</v>
      </c>
      <c r="B773" s="129" t="s">
        <v>11</v>
      </c>
      <c r="C773" s="130" t="s">
        <v>757</v>
      </c>
      <c r="D773" s="135" t="s">
        <v>1170</v>
      </c>
      <c r="E773" s="194" t="s">
        <v>1422</v>
      </c>
      <c r="F773" s="198" t="str">
        <f t="shared" si="24"/>
        <v/>
      </c>
      <c r="G773" s="199" t="str">
        <f t="shared" ref="G773:G836" si="25">IF($E773="PENDENTE","FEV","")</f>
        <v>FEV</v>
      </c>
    </row>
    <row r="774" spans="1:7" s="10" customFormat="1" ht="12.75" x14ac:dyDescent="0.25">
      <c r="A774" s="129">
        <v>33061181</v>
      </c>
      <c r="B774" s="129" t="s">
        <v>11</v>
      </c>
      <c r="C774" s="130" t="s">
        <v>757</v>
      </c>
      <c r="D774" s="135" t="s">
        <v>764</v>
      </c>
      <c r="E774" s="194" t="s">
        <v>1422</v>
      </c>
      <c r="F774" s="198" t="str">
        <f t="shared" si="24"/>
        <v/>
      </c>
      <c r="G774" s="199" t="str">
        <f t="shared" si="25"/>
        <v>FEV</v>
      </c>
    </row>
    <row r="775" spans="1:7" s="10" customFormat="1" ht="12.75" x14ac:dyDescent="0.25">
      <c r="A775" s="129">
        <v>33061203</v>
      </c>
      <c r="B775" s="129" t="s">
        <v>11</v>
      </c>
      <c r="C775" s="130" t="s">
        <v>757</v>
      </c>
      <c r="D775" s="135" t="s">
        <v>765</v>
      </c>
      <c r="E775" s="194" t="s">
        <v>1422</v>
      </c>
      <c r="F775" s="198" t="str">
        <f t="shared" si="24"/>
        <v/>
      </c>
      <c r="G775" s="199" t="str">
        <f t="shared" si="25"/>
        <v>FEV</v>
      </c>
    </row>
    <row r="776" spans="1:7" s="10" customFormat="1" ht="12.75" x14ac:dyDescent="0.25">
      <c r="A776" s="129">
        <v>33061122</v>
      </c>
      <c r="B776" s="129" t="s">
        <v>11</v>
      </c>
      <c r="C776" s="130" t="s">
        <v>757</v>
      </c>
      <c r="D776" s="135" t="s">
        <v>760</v>
      </c>
      <c r="E776" s="194" t="s">
        <v>1422</v>
      </c>
      <c r="F776" s="198" t="str">
        <f t="shared" si="24"/>
        <v/>
      </c>
      <c r="G776" s="199" t="str">
        <f t="shared" si="25"/>
        <v>FEV</v>
      </c>
    </row>
    <row r="777" spans="1:7" s="10" customFormat="1" ht="12.75" x14ac:dyDescent="0.25">
      <c r="A777" s="129">
        <v>33061106</v>
      </c>
      <c r="B777" s="129" t="s">
        <v>11</v>
      </c>
      <c r="C777" s="130" t="s">
        <v>757</v>
      </c>
      <c r="D777" s="135" t="s">
        <v>759</v>
      </c>
      <c r="E777" s="194" t="s">
        <v>1422</v>
      </c>
      <c r="F777" s="198" t="str">
        <f t="shared" si="24"/>
        <v/>
      </c>
      <c r="G777" s="199" t="str">
        <f t="shared" si="25"/>
        <v>FEV</v>
      </c>
    </row>
    <row r="778" spans="1:7" s="10" customFormat="1" ht="12.75" x14ac:dyDescent="0.25">
      <c r="A778" s="129">
        <v>33061084</v>
      </c>
      <c r="B778" s="129" t="s">
        <v>11</v>
      </c>
      <c r="C778" s="130" t="s">
        <v>757</v>
      </c>
      <c r="D778" s="135" t="s">
        <v>758</v>
      </c>
      <c r="E778" s="194" t="s">
        <v>1422</v>
      </c>
      <c r="F778" s="198" t="str">
        <f t="shared" si="24"/>
        <v/>
      </c>
      <c r="G778" s="199" t="str">
        <f t="shared" si="25"/>
        <v>FEV</v>
      </c>
    </row>
    <row r="779" spans="1:7" s="10" customFormat="1" ht="12.75" x14ac:dyDescent="0.25">
      <c r="A779" s="129">
        <v>33054576</v>
      </c>
      <c r="B779" s="129" t="s">
        <v>11</v>
      </c>
      <c r="C779" s="130" t="s">
        <v>643</v>
      </c>
      <c r="D779" s="135" t="s">
        <v>644</v>
      </c>
      <c r="E779" s="194" t="s">
        <v>1431</v>
      </c>
      <c r="F779" s="198" t="str">
        <f t="shared" si="24"/>
        <v>FEV</v>
      </c>
      <c r="G779" s="199" t="str">
        <f t="shared" si="25"/>
        <v/>
      </c>
    </row>
    <row r="780" spans="1:7" s="10" customFormat="1" ht="12.75" x14ac:dyDescent="0.25">
      <c r="A780" s="129">
        <v>33054584</v>
      </c>
      <c r="B780" s="129" t="s">
        <v>11</v>
      </c>
      <c r="C780" s="130" t="s">
        <v>643</v>
      </c>
      <c r="D780" s="135" t="s">
        <v>645</v>
      </c>
      <c r="E780" s="194" t="s">
        <v>1431</v>
      </c>
      <c r="F780" s="198" t="str">
        <f t="shared" si="24"/>
        <v>FEV</v>
      </c>
      <c r="G780" s="199" t="str">
        <f t="shared" si="25"/>
        <v/>
      </c>
    </row>
    <row r="781" spans="1:7" s="10" customFormat="1" ht="12.75" x14ac:dyDescent="0.25">
      <c r="A781" s="129">
        <v>33054681</v>
      </c>
      <c r="B781" s="129" t="s">
        <v>11</v>
      </c>
      <c r="C781" s="130" t="s">
        <v>643</v>
      </c>
      <c r="D781" s="135" t="s">
        <v>648</v>
      </c>
      <c r="E781" s="194" t="s">
        <v>1431</v>
      </c>
      <c r="F781" s="198" t="str">
        <f t="shared" si="24"/>
        <v>FEV</v>
      </c>
      <c r="G781" s="199" t="str">
        <f t="shared" si="25"/>
        <v/>
      </c>
    </row>
    <row r="782" spans="1:7" s="10" customFormat="1" ht="12.75" x14ac:dyDescent="0.25">
      <c r="A782" s="129">
        <v>33054592</v>
      </c>
      <c r="B782" s="129" t="s">
        <v>11</v>
      </c>
      <c r="C782" s="130" t="s">
        <v>643</v>
      </c>
      <c r="D782" s="135" t="s">
        <v>646</v>
      </c>
      <c r="E782" s="194" t="s">
        <v>1422</v>
      </c>
      <c r="F782" s="198" t="str">
        <f t="shared" si="24"/>
        <v/>
      </c>
      <c r="G782" s="199" t="str">
        <f t="shared" si="25"/>
        <v>FEV</v>
      </c>
    </row>
    <row r="783" spans="1:7" s="10" customFormat="1" ht="12.75" x14ac:dyDescent="0.25">
      <c r="A783" s="129">
        <v>33055025</v>
      </c>
      <c r="B783" s="129" t="s">
        <v>11</v>
      </c>
      <c r="C783" s="130" t="s">
        <v>643</v>
      </c>
      <c r="D783" s="135" t="s">
        <v>652</v>
      </c>
      <c r="E783" s="194" t="s">
        <v>1422</v>
      </c>
      <c r="F783" s="198" t="str">
        <f t="shared" si="24"/>
        <v/>
      </c>
      <c r="G783" s="199" t="str">
        <f t="shared" si="25"/>
        <v>FEV</v>
      </c>
    </row>
    <row r="784" spans="1:7" s="10" customFormat="1" ht="12.75" x14ac:dyDescent="0.25">
      <c r="A784" s="129">
        <v>33055033</v>
      </c>
      <c r="B784" s="129" t="s">
        <v>11</v>
      </c>
      <c r="C784" s="130" t="s">
        <v>643</v>
      </c>
      <c r="D784" s="135" t="s">
        <v>653</v>
      </c>
      <c r="E784" s="194" t="s">
        <v>1422</v>
      </c>
      <c r="F784" s="198" t="str">
        <f t="shared" si="24"/>
        <v/>
      </c>
      <c r="G784" s="199" t="str">
        <f t="shared" si="25"/>
        <v>FEV</v>
      </c>
    </row>
    <row r="785" spans="1:7" s="10" customFormat="1" ht="12.75" x14ac:dyDescent="0.25">
      <c r="A785" s="129">
        <v>33054983</v>
      </c>
      <c r="B785" s="129" t="s">
        <v>11</v>
      </c>
      <c r="C785" s="130" t="s">
        <v>643</v>
      </c>
      <c r="D785" s="135" t="s">
        <v>651</v>
      </c>
      <c r="E785" s="194" t="s">
        <v>1422</v>
      </c>
      <c r="F785" s="198" t="str">
        <f t="shared" si="24"/>
        <v/>
      </c>
      <c r="G785" s="199" t="str">
        <f t="shared" si="25"/>
        <v>FEV</v>
      </c>
    </row>
    <row r="786" spans="1:7" s="10" customFormat="1" ht="12.75" x14ac:dyDescent="0.25">
      <c r="A786" s="129">
        <v>33054606</v>
      </c>
      <c r="B786" s="129" t="s">
        <v>11</v>
      </c>
      <c r="C786" s="130" t="s">
        <v>643</v>
      </c>
      <c r="D786" s="135" t="s">
        <v>647</v>
      </c>
      <c r="E786" s="194" t="s">
        <v>1422</v>
      </c>
      <c r="F786" s="198" t="str">
        <f t="shared" si="24"/>
        <v/>
      </c>
      <c r="G786" s="199" t="str">
        <f t="shared" si="25"/>
        <v>FEV</v>
      </c>
    </row>
    <row r="787" spans="1:7" s="10" customFormat="1" ht="12.75" x14ac:dyDescent="0.25">
      <c r="A787" s="129">
        <v>33054711</v>
      </c>
      <c r="B787" s="129" t="s">
        <v>11</v>
      </c>
      <c r="C787" s="130" t="s">
        <v>643</v>
      </c>
      <c r="D787" s="135" t="s">
        <v>649</v>
      </c>
      <c r="E787" s="194" t="s">
        <v>1422</v>
      </c>
      <c r="F787" s="198" t="str">
        <f t="shared" si="24"/>
        <v/>
      </c>
      <c r="G787" s="199" t="str">
        <f t="shared" si="25"/>
        <v>FEV</v>
      </c>
    </row>
    <row r="788" spans="1:7" s="10" customFormat="1" ht="12.75" x14ac:dyDescent="0.25">
      <c r="A788" s="129">
        <v>33099049</v>
      </c>
      <c r="B788" s="129" t="s">
        <v>11</v>
      </c>
      <c r="C788" s="130" t="s">
        <v>643</v>
      </c>
      <c r="D788" s="135" t="s">
        <v>1088</v>
      </c>
      <c r="E788" s="194" t="s">
        <v>1431</v>
      </c>
      <c r="F788" s="198" t="str">
        <f t="shared" si="24"/>
        <v>FEV</v>
      </c>
      <c r="G788" s="199" t="str">
        <f t="shared" si="25"/>
        <v/>
      </c>
    </row>
    <row r="789" spans="1:7" s="10" customFormat="1" ht="12.75" x14ac:dyDescent="0.25">
      <c r="A789" s="129">
        <v>33101078</v>
      </c>
      <c r="B789" s="129" t="s">
        <v>11</v>
      </c>
      <c r="C789" s="130" t="s">
        <v>643</v>
      </c>
      <c r="D789" s="135" t="s">
        <v>1109</v>
      </c>
      <c r="E789" s="194" t="s">
        <v>1431</v>
      </c>
      <c r="F789" s="198" t="str">
        <f t="shared" si="24"/>
        <v>FEV</v>
      </c>
      <c r="G789" s="199" t="str">
        <f t="shared" si="25"/>
        <v/>
      </c>
    </row>
    <row r="790" spans="1:7" s="10" customFormat="1" ht="12.75" x14ac:dyDescent="0.25">
      <c r="A790" s="129">
        <v>33054843</v>
      </c>
      <c r="B790" s="129" t="s">
        <v>11</v>
      </c>
      <c r="C790" s="130" t="s">
        <v>643</v>
      </c>
      <c r="D790" s="135" t="s">
        <v>650</v>
      </c>
      <c r="E790" s="194" t="s">
        <v>1431</v>
      </c>
      <c r="F790" s="198" t="str">
        <f t="shared" si="24"/>
        <v>FEV</v>
      </c>
      <c r="G790" s="199" t="str">
        <f t="shared" si="25"/>
        <v/>
      </c>
    </row>
    <row r="791" spans="1:7" s="10" customFormat="1" ht="12.75" x14ac:dyDescent="0.25">
      <c r="A791" s="129">
        <v>33093156</v>
      </c>
      <c r="B791" s="129" t="s">
        <v>11</v>
      </c>
      <c r="C791" s="130" t="s">
        <v>528</v>
      </c>
      <c r="D791" s="135" t="s">
        <v>1021</v>
      </c>
      <c r="E791" s="194" t="s">
        <v>1422</v>
      </c>
      <c r="F791" s="198" t="str">
        <f t="shared" si="24"/>
        <v/>
      </c>
      <c r="G791" s="199" t="str">
        <f t="shared" si="25"/>
        <v>FEV</v>
      </c>
    </row>
    <row r="792" spans="1:7" s="10" customFormat="1" ht="12.75" x14ac:dyDescent="0.25">
      <c r="A792" s="129">
        <v>33092214</v>
      </c>
      <c r="B792" s="129" t="s">
        <v>11</v>
      </c>
      <c r="C792" s="130" t="s">
        <v>528</v>
      </c>
      <c r="D792" s="135" t="s">
        <v>1006</v>
      </c>
      <c r="E792" s="194" t="s">
        <v>1422</v>
      </c>
      <c r="F792" s="198" t="str">
        <f t="shared" si="24"/>
        <v/>
      </c>
      <c r="G792" s="199" t="str">
        <f t="shared" si="25"/>
        <v>FEV</v>
      </c>
    </row>
    <row r="793" spans="1:7" s="10" customFormat="1" ht="12.75" x14ac:dyDescent="0.25">
      <c r="A793" s="129">
        <v>33092222</v>
      </c>
      <c r="B793" s="129" t="s">
        <v>11</v>
      </c>
      <c r="C793" s="130" t="s">
        <v>528</v>
      </c>
      <c r="D793" s="135" t="s">
        <v>1007</v>
      </c>
      <c r="E793" s="194" t="s">
        <v>1431</v>
      </c>
      <c r="F793" s="198" t="str">
        <f t="shared" si="24"/>
        <v>FEV</v>
      </c>
      <c r="G793" s="199" t="str">
        <f t="shared" si="25"/>
        <v/>
      </c>
    </row>
    <row r="794" spans="1:7" s="10" customFormat="1" ht="12.75" x14ac:dyDescent="0.25">
      <c r="A794" s="129">
        <v>33093091</v>
      </c>
      <c r="B794" s="129" t="s">
        <v>11</v>
      </c>
      <c r="C794" s="130" t="s">
        <v>528</v>
      </c>
      <c r="D794" s="135" t="s">
        <v>1020</v>
      </c>
      <c r="E794" s="194" t="s">
        <v>1422</v>
      </c>
      <c r="F794" s="198" t="str">
        <f t="shared" si="24"/>
        <v/>
      </c>
      <c r="G794" s="199" t="str">
        <f t="shared" si="25"/>
        <v>FEV</v>
      </c>
    </row>
    <row r="795" spans="1:7" s="10" customFormat="1" ht="12.75" x14ac:dyDescent="0.25">
      <c r="A795" s="129">
        <v>33092443</v>
      </c>
      <c r="B795" s="129" t="s">
        <v>11</v>
      </c>
      <c r="C795" s="130" t="s">
        <v>528</v>
      </c>
      <c r="D795" s="135" t="s">
        <v>1013</v>
      </c>
      <c r="E795" s="194" t="s">
        <v>1431</v>
      </c>
      <c r="F795" s="198" t="str">
        <f t="shared" si="24"/>
        <v>FEV</v>
      </c>
      <c r="G795" s="199" t="str">
        <f t="shared" si="25"/>
        <v/>
      </c>
    </row>
    <row r="796" spans="1:7" s="10" customFormat="1" ht="12.75" x14ac:dyDescent="0.25">
      <c r="A796" s="129">
        <v>33092451</v>
      </c>
      <c r="B796" s="129" t="s">
        <v>11</v>
      </c>
      <c r="C796" s="130" t="s">
        <v>528</v>
      </c>
      <c r="D796" s="135" t="s">
        <v>1014</v>
      </c>
      <c r="E796" s="194" t="s">
        <v>1422</v>
      </c>
      <c r="F796" s="198" t="str">
        <f t="shared" si="24"/>
        <v/>
      </c>
      <c r="G796" s="199" t="str">
        <f t="shared" si="25"/>
        <v>FEV</v>
      </c>
    </row>
    <row r="797" spans="1:7" s="10" customFormat="1" ht="12.75" x14ac:dyDescent="0.25">
      <c r="A797" s="129">
        <v>33093180</v>
      </c>
      <c r="B797" s="129" t="s">
        <v>11</v>
      </c>
      <c r="C797" s="130" t="s">
        <v>528</v>
      </c>
      <c r="D797" s="135" t="s">
        <v>1022</v>
      </c>
      <c r="E797" s="194" t="s">
        <v>1422</v>
      </c>
      <c r="F797" s="198" t="str">
        <f t="shared" si="24"/>
        <v/>
      </c>
      <c r="G797" s="199" t="str">
        <f t="shared" si="25"/>
        <v>FEV</v>
      </c>
    </row>
    <row r="798" spans="1:7" s="10" customFormat="1" ht="12.75" x14ac:dyDescent="0.25">
      <c r="A798" s="129">
        <v>33093199</v>
      </c>
      <c r="B798" s="129" t="s">
        <v>11</v>
      </c>
      <c r="C798" s="130" t="s">
        <v>528</v>
      </c>
      <c r="D798" s="135" t="s">
        <v>29</v>
      </c>
      <c r="E798" s="194" t="s">
        <v>1422</v>
      </c>
      <c r="F798" s="198" t="str">
        <f t="shared" si="24"/>
        <v/>
      </c>
      <c r="G798" s="199" t="str">
        <f t="shared" si="25"/>
        <v>FEV</v>
      </c>
    </row>
    <row r="799" spans="1:7" s="10" customFormat="1" ht="12.75" x14ac:dyDescent="0.25">
      <c r="A799" s="129">
        <v>33093458</v>
      </c>
      <c r="B799" s="129" t="s">
        <v>11</v>
      </c>
      <c r="C799" s="130" t="s">
        <v>528</v>
      </c>
      <c r="D799" s="135" t="s">
        <v>1026</v>
      </c>
      <c r="E799" s="194" t="s">
        <v>1422</v>
      </c>
      <c r="F799" s="198" t="str">
        <f t="shared" si="24"/>
        <v/>
      </c>
      <c r="G799" s="199" t="str">
        <f t="shared" si="25"/>
        <v>FEV</v>
      </c>
    </row>
    <row r="800" spans="1:7" s="10" customFormat="1" ht="12.75" x14ac:dyDescent="0.25">
      <c r="A800" s="129">
        <v>33092230</v>
      </c>
      <c r="B800" s="129" t="s">
        <v>11</v>
      </c>
      <c r="C800" s="130" t="s">
        <v>528</v>
      </c>
      <c r="D800" s="135" t="s">
        <v>1008</v>
      </c>
      <c r="E800" s="194" t="s">
        <v>1431</v>
      </c>
      <c r="F800" s="198" t="str">
        <f t="shared" si="24"/>
        <v>FEV</v>
      </c>
      <c r="G800" s="199" t="str">
        <f t="shared" si="25"/>
        <v/>
      </c>
    </row>
    <row r="801" spans="1:7" s="10" customFormat="1" ht="12.75" x14ac:dyDescent="0.25">
      <c r="A801" s="129">
        <v>33092460</v>
      </c>
      <c r="B801" s="129" t="s">
        <v>11</v>
      </c>
      <c r="C801" s="130" t="s">
        <v>528</v>
      </c>
      <c r="D801" s="135" t="s">
        <v>93</v>
      </c>
      <c r="E801" s="194" t="s">
        <v>1431</v>
      </c>
      <c r="F801" s="198" t="str">
        <f t="shared" si="24"/>
        <v>FEV</v>
      </c>
      <c r="G801" s="199" t="str">
        <f t="shared" si="25"/>
        <v/>
      </c>
    </row>
    <row r="802" spans="1:7" s="10" customFormat="1" ht="12.75" x14ac:dyDescent="0.25">
      <c r="A802" s="129">
        <v>33092478</v>
      </c>
      <c r="B802" s="129" t="s">
        <v>11</v>
      </c>
      <c r="C802" s="130" t="s">
        <v>528</v>
      </c>
      <c r="D802" s="135" t="s">
        <v>793</v>
      </c>
      <c r="E802" s="194" t="s">
        <v>1431</v>
      </c>
      <c r="F802" s="198" t="str">
        <f t="shared" si="24"/>
        <v>FEV</v>
      </c>
      <c r="G802" s="199" t="str">
        <f t="shared" si="25"/>
        <v/>
      </c>
    </row>
    <row r="803" spans="1:7" s="10" customFormat="1" ht="12.75" x14ac:dyDescent="0.25">
      <c r="A803" s="129">
        <v>33092257</v>
      </c>
      <c r="B803" s="129" t="s">
        <v>11</v>
      </c>
      <c r="C803" s="130" t="s">
        <v>528</v>
      </c>
      <c r="D803" s="135" t="s">
        <v>1010</v>
      </c>
      <c r="E803" s="194" t="s">
        <v>1431</v>
      </c>
      <c r="F803" s="198" t="str">
        <f t="shared" si="24"/>
        <v>FEV</v>
      </c>
      <c r="G803" s="199" t="str">
        <f t="shared" si="25"/>
        <v/>
      </c>
    </row>
    <row r="804" spans="1:7" s="10" customFormat="1" ht="12.75" x14ac:dyDescent="0.25">
      <c r="A804" s="129">
        <v>33093466</v>
      </c>
      <c r="B804" s="129" t="s">
        <v>11</v>
      </c>
      <c r="C804" s="130" t="s">
        <v>528</v>
      </c>
      <c r="D804" s="135" t="s">
        <v>1027</v>
      </c>
      <c r="E804" s="194" t="s">
        <v>1422</v>
      </c>
      <c r="F804" s="198" t="str">
        <f t="shared" si="24"/>
        <v/>
      </c>
      <c r="G804" s="199" t="str">
        <f t="shared" si="25"/>
        <v>FEV</v>
      </c>
    </row>
    <row r="805" spans="1:7" s="10" customFormat="1" ht="12.75" x14ac:dyDescent="0.25">
      <c r="A805" s="129">
        <v>33092249</v>
      </c>
      <c r="B805" s="129" t="s">
        <v>11</v>
      </c>
      <c r="C805" s="130" t="s">
        <v>528</v>
      </c>
      <c r="D805" s="135" t="s">
        <v>1009</v>
      </c>
      <c r="E805" s="194" t="s">
        <v>1422</v>
      </c>
      <c r="F805" s="198" t="str">
        <f t="shared" si="24"/>
        <v/>
      </c>
      <c r="G805" s="199" t="str">
        <f t="shared" si="25"/>
        <v>FEV</v>
      </c>
    </row>
    <row r="806" spans="1:7" s="10" customFormat="1" ht="12.75" x14ac:dyDescent="0.25">
      <c r="A806" s="129">
        <v>33092427</v>
      </c>
      <c r="B806" s="129" t="s">
        <v>11</v>
      </c>
      <c r="C806" s="130" t="s">
        <v>528</v>
      </c>
      <c r="D806" s="135" t="s">
        <v>1012</v>
      </c>
      <c r="E806" s="194" t="s">
        <v>1431</v>
      </c>
      <c r="F806" s="198" t="str">
        <f t="shared" si="24"/>
        <v>FEV</v>
      </c>
      <c r="G806" s="199" t="str">
        <f t="shared" si="25"/>
        <v/>
      </c>
    </row>
    <row r="807" spans="1:7" s="10" customFormat="1" ht="12.75" x14ac:dyDescent="0.25">
      <c r="A807" s="129">
        <v>33092516</v>
      </c>
      <c r="B807" s="129" t="s">
        <v>11</v>
      </c>
      <c r="C807" s="130" t="s">
        <v>528</v>
      </c>
      <c r="D807" s="135" t="s">
        <v>1016</v>
      </c>
      <c r="E807" s="194" t="s">
        <v>1422</v>
      </c>
      <c r="F807" s="198" t="str">
        <f t="shared" si="24"/>
        <v/>
      </c>
      <c r="G807" s="199" t="str">
        <f t="shared" si="25"/>
        <v>FEV</v>
      </c>
    </row>
    <row r="808" spans="1:7" s="10" customFormat="1" ht="12.75" x14ac:dyDescent="0.25">
      <c r="A808" s="129">
        <v>33092265</v>
      </c>
      <c r="B808" s="129" t="s">
        <v>11</v>
      </c>
      <c r="C808" s="130" t="s">
        <v>528</v>
      </c>
      <c r="D808" s="135" t="s">
        <v>1011</v>
      </c>
      <c r="E808" s="194" t="s">
        <v>1422</v>
      </c>
      <c r="F808" s="198" t="str">
        <f t="shared" si="24"/>
        <v/>
      </c>
      <c r="G808" s="199" t="str">
        <f t="shared" si="25"/>
        <v>FEV</v>
      </c>
    </row>
    <row r="809" spans="1:7" s="10" customFormat="1" ht="12.75" x14ac:dyDescent="0.25">
      <c r="A809" s="129">
        <v>33092532</v>
      </c>
      <c r="B809" s="129" t="s">
        <v>11</v>
      </c>
      <c r="C809" s="130" t="s">
        <v>528</v>
      </c>
      <c r="D809" s="135" t="s">
        <v>414</v>
      </c>
      <c r="E809" s="194" t="s">
        <v>1422</v>
      </c>
      <c r="F809" s="198" t="str">
        <f t="shared" si="24"/>
        <v/>
      </c>
      <c r="G809" s="199" t="str">
        <f t="shared" si="25"/>
        <v>FEV</v>
      </c>
    </row>
    <row r="810" spans="1:7" s="10" customFormat="1" ht="12.75" x14ac:dyDescent="0.25">
      <c r="A810" s="129">
        <v>33093504</v>
      </c>
      <c r="B810" s="129" t="s">
        <v>11</v>
      </c>
      <c r="C810" s="130" t="s">
        <v>528</v>
      </c>
      <c r="D810" s="135" t="s">
        <v>831</v>
      </c>
      <c r="E810" s="194" t="s">
        <v>1431</v>
      </c>
      <c r="F810" s="198" t="str">
        <f t="shared" si="24"/>
        <v>FEV</v>
      </c>
      <c r="G810" s="199" t="str">
        <f t="shared" si="25"/>
        <v/>
      </c>
    </row>
    <row r="811" spans="1:7" s="10" customFormat="1" ht="12.75" x14ac:dyDescent="0.25">
      <c r="A811" s="129">
        <v>33092168</v>
      </c>
      <c r="B811" s="129" t="s">
        <v>11</v>
      </c>
      <c r="C811" s="130" t="s">
        <v>528</v>
      </c>
      <c r="D811" s="135" t="s">
        <v>1002</v>
      </c>
      <c r="E811" s="194" t="s">
        <v>1431</v>
      </c>
      <c r="F811" s="198" t="str">
        <f t="shared" si="24"/>
        <v>FEV</v>
      </c>
      <c r="G811" s="199" t="str">
        <f t="shared" si="25"/>
        <v/>
      </c>
    </row>
    <row r="812" spans="1:7" s="10" customFormat="1" ht="12.75" x14ac:dyDescent="0.25">
      <c r="A812" s="129">
        <v>33093016</v>
      </c>
      <c r="B812" s="129" t="s">
        <v>11</v>
      </c>
      <c r="C812" s="130" t="s">
        <v>528</v>
      </c>
      <c r="D812" s="135" t="s">
        <v>1018</v>
      </c>
      <c r="E812" s="194" t="s">
        <v>1431</v>
      </c>
      <c r="F812" s="198" t="str">
        <f t="shared" si="24"/>
        <v>FEV</v>
      </c>
      <c r="G812" s="199" t="str">
        <f t="shared" si="25"/>
        <v/>
      </c>
    </row>
    <row r="813" spans="1:7" s="10" customFormat="1" ht="12.75" x14ac:dyDescent="0.25">
      <c r="A813" s="129">
        <v>33093024</v>
      </c>
      <c r="B813" s="129" t="s">
        <v>11</v>
      </c>
      <c r="C813" s="130" t="s">
        <v>528</v>
      </c>
      <c r="D813" s="135" t="s">
        <v>1019</v>
      </c>
      <c r="E813" s="194" t="s">
        <v>1422</v>
      </c>
      <c r="F813" s="198" t="str">
        <f t="shared" si="24"/>
        <v/>
      </c>
      <c r="G813" s="199" t="str">
        <f t="shared" si="25"/>
        <v>FEV</v>
      </c>
    </row>
    <row r="814" spans="1:7" s="10" customFormat="1" ht="12.75" x14ac:dyDescent="0.25">
      <c r="A814" s="129">
        <v>33092141</v>
      </c>
      <c r="B814" s="129" t="s">
        <v>11</v>
      </c>
      <c r="C814" s="130" t="s">
        <v>528</v>
      </c>
      <c r="D814" s="135" t="s">
        <v>1001</v>
      </c>
      <c r="E814" s="194" t="s">
        <v>1422</v>
      </c>
      <c r="F814" s="198" t="str">
        <f t="shared" si="24"/>
        <v/>
      </c>
      <c r="G814" s="199" t="str">
        <f t="shared" si="25"/>
        <v>FEV</v>
      </c>
    </row>
    <row r="815" spans="1:7" s="10" customFormat="1" ht="12.75" x14ac:dyDescent="0.25">
      <c r="A815" s="129">
        <v>33092184</v>
      </c>
      <c r="B815" s="129" t="s">
        <v>11</v>
      </c>
      <c r="C815" s="130" t="s">
        <v>528</v>
      </c>
      <c r="D815" s="135" t="s">
        <v>1004</v>
      </c>
      <c r="E815" s="194" t="s">
        <v>1431</v>
      </c>
      <c r="F815" s="198" t="str">
        <f t="shared" si="24"/>
        <v>FEV</v>
      </c>
      <c r="G815" s="199" t="str">
        <f t="shared" si="25"/>
        <v/>
      </c>
    </row>
    <row r="816" spans="1:7" s="10" customFormat="1" ht="12.75" x14ac:dyDescent="0.25">
      <c r="A816" s="129">
        <v>33092206</v>
      </c>
      <c r="B816" s="129" t="s">
        <v>11</v>
      </c>
      <c r="C816" s="130" t="s">
        <v>528</v>
      </c>
      <c r="D816" s="135" t="s">
        <v>1005</v>
      </c>
      <c r="E816" s="194" t="s">
        <v>1422</v>
      </c>
      <c r="F816" s="198" t="str">
        <f t="shared" si="24"/>
        <v/>
      </c>
      <c r="G816" s="199" t="str">
        <f t="shared" si="25"/>
        <v>FEV</v>
      </c>
    </row>
    <row r="817" spans="1:7" s="10" customFormat="1" ht="12.75" x14ac:dyDescent="0.25">
      <c r="A817" s="129">
        <v>33092176</v>
      </c>
      <c r="B817" s="129" t="s">
        <v>11</v>
      </c>
      <c r="C817" s="130" t="s">
        <v>528</v>
      </c>
      <c r="D817" s="135" t="s">
        <v>1003</v>
      </c>
      <c r="E817" s="194" t="s">
        <v>1431</v>
      </c>
      <c r="F817" s="198" t="str">
        <f t="shared" si="24"/>
        <v>FEV</v>
      </c>
      <c r="G817" s="199" t="str">
        <f t="shared" si="25"/>
        <v/>
      </c>
    </row>
    <row r="818" spans="1:7" s="10" customFormat="1" ht="12.75" x14ac:dyDescent="0.25">
      <c r="A818" s="129">
        <v>33093423</v>
      </c>
      <c r="B818" s="129" t="s">
        <v>11</v>
      </c>
      <c r="C818" s="130" t="s">
        <v>528</v>
      </c>
      <c r="D818" s="135" t="s">
        <v>1025</v>
      </c>
      <c r="E818" s="194" t="s">
        <v>1431</v>
      </c>
      <c r="F818" s="198" t="str">
        <f t="shared" si="24"/>
        <v>FEV</v>
      </c>
      <c r="G818" s="199" t="str">
        <f t="shared" si="25"/>
        <v/>
      </c>
    </row>
    <row r="819" spans="1:7" s="10" customFormat="1" ht="12.75" x14ac:dyDescent="0.25">
      <c r="A819" s="129">
        <v>33104344</v>
      </c>
      <c r="B819" s="129" t="s">
        <v>11</v>
      </c>
      <c r="C819" s="130" t="s">
        <v>528</v>
      </c>
      <c r="D819" s="135" t="s">
        <v>1136</v>
      </c>
      <c r="E819" s="194" t="s">
        <v>1431</v>
      </c>
      <c r="F819" s="198" t="str">
        <f t="shared" si="24"/>
        <v>FEV</v>
      </c>
      <c r="G819" s="199" t="str">
        <f t="shared" si="25"/>
        <v/>
      </c>
    </row>
    <row r="820" spans="1:7" s="10" customFormat="1" ht="12.75" x14ac:dyDescent="0.25">
      <c r="A820" s="129">
        <v>33104352</v>
      </c>
      <c r="B820" s="129" t="s">
        <v>11</v>
      </c>
      <c r="C820" s="130" t="s">
        <v>528</v>
      </c>
      <c r="D820" s="135" t="s">
        <v>1137</v>
      </c>
      <c r="E820" s="194" t="s">
        <v>1422</v>
      </c>
      <c r="F820" s="198" t="str">
        <f t="shared" si="24"/>
        <v/>
      </c>
      <c r="G820" s="199" t="str">
        <f t="shared" si="25"/>
        <v>FEV</v>
      </c>
    </row>
    <row r="821" spans="1:7" s="10" customFormat="1" ht="12.75" x14ac:dyDescent="0.25">
      <c r="A821" s="129">
        <v>33104379</v>
      </c>
      <c r="B821" s="129" t="s">
        <v>11</v>
      </c>
      <c r="C821" s="130" t="s">
        <v>528</v>
      </c>
      <c r="D821" s="135" t="s">
        <v>1138</v>
      </c>
      <c r="E821" s="194" t="s">
        <v>1431</v>
      </c>
      <c r="F821" s="198" t="str">
        <f t="shared" si="24"/>
        <v>FEV</v>
      </c>
      <c r="G821" s="199" t="str">
        <f t="shared" si="25"/>
        <v/>
      </c>
    </row>
    <row r="822" spans="1:7" s="10" customFormat="1" ht="12.75" x14ac:dyDescent="0.25">
      <c r="A822" s="129">
        <v>33092796</v>
      </c>
      <c r="B822" s="129" t="s">
        <v>11</v>
      </c>
      <c r="C822" s="130" t="s">
        <v>528</v>
      </c>
      <c r="D822" s="135" t="s">
        <v>1017</v>
      </c>
      <c r="E822" s="194" t="s">
        <v>1431</v>
      </c>
      <c r="F822" s="198" t="str">
        <f t="shared" si="24"/>
        <v>FEV</v>
      </c>
      <c r="G822" s="199" t="str">
        <f t="shared" si="25"/>
        <v/>
      </c>
    </row>
    <row r="823" spans="1:7" s="10" customFormat="1" ht="12.75" x14ac:dyDescent="0.25">
      <c r="A823" s="129">
        <v>33104271</v>
      </c>
      <c r="B823" s="129" t="s">
        <v>11</v>
      </c>
      <c r="C823" s="130" t="s">
        <v>528</v>
      </c>
      <c r="D823" s="135" t="s">
        <v>1132</v>
      </c>
      <c r="E823" s="194" t="s">
        <v>1422</v>
      </c>
      <c r="F823" s="198" t="str">
        <f t="shared" si="24"/>
        <v/>
      </c>
      <c r="G823" s="199" t="str">
        <f t="shared" si="25"/>
        <v>FEV</v>
      </c>
    </row>
    <row r="824" spans="1:7" s="10" customFormat="1" ht="12.75" x14ac:dyDescent="0.25">
      <c r="A824" s="129">
        <v>33047979</v>
      </c>
      <c r="B824" s="129" t="s">
        <v>11</v>
      </c>
      <c r="C824" s="130" t="s">
        <v>528</v>
      </c>
      <c r="D824" s="135" t="s">
        <v>529</v>
      </c>
      <c r="E824" s="194" t="s">
        <v>1422</v>
      </c>
      <c r="F824" s="198" t="str">
        <f t="shared" si="24"/>
        <v/>
      </c>
      <c r="G824" s="199" t="str">
        <f t="shared" si="25"/>
        <v>FEV</v>
      </c>
    </row>
    <row r="825" spans="1:7" s="10" customFormat="1" ht="12.75" x14ac:dyDescent="0.25">
      <c r="A825" s="129">
        <v>33104298</v>
      </c>
      <c r="B825" s="129" t="s">
        <v>11</v>
      </c>
      <c r="C825" s="130" t="s">
        <v>528</v>
      </c>
      <c r="D825" s="135" t="s">
        <v>1133</v>
      </c>
      <c r="E825" s="194" t="s">
        <v>1431</v>
      </c>
      <c r="F825" s="198" t="str">
        <f t="shared" si="24"/>
        <v>FEV</v>
      </c>
      <c r="G825" s="199" t="str">
        <f t="shared" si="25"/>
        <v/>
      </c>
    </row>
    <row r="826" spans="1:7" s="10" customFormat="1" ht="12.75" x14ac:dyDescent="0.25">
      <c r="A826" s="129">
        <v>33104301</v>
      </c>
      <c r="B826" s="129" t="s">
        <v>11</v>
      </c>
      <c r="C826" s="130" t="s">
        <v>528</v>
      </c>
      <c r="D826" s="135" t="s">
        <v>1134</v>
      </c>
      <c r="E826" s="194" t="s">
        <v>1431</v>
      </c>
      <c r="F826" s="198" t="str">
        <f t="shared" si="24"/>
        <v>FEV</v>
      </c>
      <c r="G826" s="199" t="str">
        <f t="shared" si="25"/>
        <v/>
      </c>
    </row>
    <row r="827" spans="1:7" s="10" customFormat="1" ht="12.75" x14ac:dyDescent="0.25">
      <c r="A827" s="129">
        <v>33093202</v>
      </c>
      <c r="B827" s="129" t="s">
        <v>11</v>
      </c>
      <c r="C827" s="130" t="s">
        <v>528</v>
      </c>
      <c r="D827" s="135" t="s">
        <v>1023</v>
      </c>
      <c r="E827" s="194" t="s">
        <v>1422</v>
      </c>
      <c r="F827" s="198" t="str">
        <f t="shared" si="24"/>
        <v/>
      </c>
      <c r="G827" s="199" t="str">
        <f t="shared" si="25"/>
        <v>FEV</v>
      </c>
    </row>
    <row r="828" spans="1:7" s="10" customFormat="1" ht="12.75" x14ac:dyDescent="0.25">
      <c r="A828" s="129">
        <v>33093210</v>
      </c>
      <c r="B828" s="129" t="s">
        <v>11</v>
      </c>
      <c r="C828" s="130" t="s">
        <v>528</v>
      </c>
      <c r="D828" s="135" t="s">
        <v>1024</v>
      </c>
      <c r="E828" s="194" t="s">
        <v>1422</v>
      </c>
      <c r="F828" s="198" t="str">
        <f t="shared" si="24"/>
        <v/>
      </c>
      <c r="G828" s="199" t="str">
        <f t="shared" si="25"/>
        <v>FEV</v>
      </c>
    </row>
    <row r="829" spans="1:7" s="10" customFormat="1" ht="12.75" x14ac:dyDescent="0.25">
      <c r="A829" s="129">
        <v>33092508</v>
      </c>
      <c r="B829" s="129" t="s">
        <v>11</v>
      </c>
      <c r="C829" s="130" t="s">
        <v>528</v>
      </c>
      <c r="D829" s="135" t="s">
        <v>1015</v>
      </c>
      <c r="E829" s="194" t="s">
        <v>1422</v>
      </c>
      <c r="F829" s="198" t="str">
        <f t="shared" si="24"/>
        <v/>
      </c>
      <c r="G829" s="199" t="str">
        <f t="shared" si="25"/>
        <v>FEV</v>
      </c>
    </row>
    <row r="830" spans="1:7" s="10" customFormat="1" ht="12.75" x14ac:dyDescent="0.25">
      <c r="A830" s="129">
        <v>33093482</v>
      </c>
      <c r="B830" s="129" t="s">
        <v>11</v>
      </c>
      <c r="C830" s="130" t="s">
        <v>528</v>
      </c>
      <c r="D830" s="135" t="s">
        <v>1028</v>
      </c>
      <c r="E830" s="194" t="s">
        <v>1422</v>
      </c>
      <c r="F830" s="198" t="str">
        <f t="shared" si="24"/>
        <v/>
      </c>
      <c r="G830" s="199" t="str">
        <f t="shared" si="25"/>
        <v>FEV</v>
      </c>
    </row>
    <row r="831" spans="1:7" s="10" customFormat="1" ht="12.75" x14ac:dyDescent="0.25">
      <c r="A831" s="129">
        <v>33104328</v>
      </c>
      <c r="B831" s="129" t="s">
        <v>11</v>
      </c>
      <c r="C831" s="130" t="s">
        <v>528</v>
      </c>
      <c r="D831" s="135" t="s">
        <v>1135</v>
      </c>
      <c r="E831" s="194" t="s">
        <v>1422</v>
      </c>
      <c r="F831" s="198" t="str">
        <f t="shared" si="24"/>
        <v/>
      </c>
      <c r="G831" s="199" t="str">
        <f t="shared" si="25"/>
        <v>FEV</v>
      </c>
    </row>
    <row r="832" spans="1:7" s="10" customFormat="1" ht="12.75" x14ac:dyDescent="0.25">
      <c r="A832" s="129">
        <v>33004749</v>
      </c>
      <c r="B832" s="129" t="s">
        <v>12</v>
      </c>
      <c r="C832" s="130" t="s">
        <v>63</v>
      </c>
      <c r="D832" s="135" t="s">
        <v>64</v>
      </c>
      <c r="E832" s="194" t="s">
        <v>1431</v>
      </c>
      <c r="F832" s="198" t="str">
        <f t="shared" si="24"/>
        <v>FEV</v>
      </c>
      <c r="G832" s="199" t="str">
        <f t="shared" si="25"/>
        <v/>
      </c>
    </row>
    <row r="833" spans="1:7" s="10" customFormat="1" ht="12.75" x14ac:dyDescent="0.25">
      <c r="A833" s="129">
        <v>33095647</v>
      </c>
      <c r="B833" s="129" t="s">
        <v>12</v>
      </c>
      <c r="C833" s="130" t="s">
        <v>63</v>
      </c>
      <c r="D833" s="135" t="s">
        <v>1045</v>
      </c>
      <c r="E833" s="194" t="s">
        <v>1431</v>
      </c>
      <c r="F833" s="198" t="str">
        <f t="shared" si="24"/>
        <v>FEV</v>
      </c>
      <c r="G833" s="199" t="str">
        <f t="shared" si="25"/>
        <v/>
      </c>
    </row>
    <row r="834" spans="1:7" s="10" customFormat="1" ht="12.75" x14ac:dyDescent="0.25">
      <c r="A834" s="129">
        <v>33000115</v>
      </c>
      <c r="B834" s="129" t="s">
        <v>12</v>
      </c>
      <c r="C834" s="130" t="s">
        <v>28</v>
      </c>
      <c r="D834" s="135" t="s">
        <v>31</v>
      </c>
      <c r="E834" s="194" t="s">
        <v>1431</v>
      </c>
      <c r="F834" s="198" t="str">
        <f t="shared" si="24"/>
        <v>FEV</v>
      </c>
      <c r="G834" s="199" t="str">
        <f t="shared" si="25"/>
        <v/>
      </c>
    </row>
    <row r="835" spans="1:7" s="10" customFormat="1" ht="12.75" x14ac:dyDescent="0.25">
      <c r="A835" s="129">
        <v>33000158</v>
      </c>
      <c r="B835" s="129" t="s">
        <v>12</v>
      </c>
      <c r="C835" s="130" t="s">
        <v>28</v>
      </c>
      <c r="D835" s="135" t="s">
        <v>32</v>
      </c>
      <c r="E835" s="194" t="s">
        <v>1422</v>
      </c>
      <c r="F835" s="198" t="str">
        <f t="shared" si="24"/>
        <v/>
      </c>
      <c r="G835" s="199" t="str">
        <f t="shared" si="25"/>
        <v>FEV</v>
      </c>
    </row>
    <row r="836" spans="1:7" s="10" customFormat="1" ht="12.75" x14ac:dyDescent="0.25">
      <c r="A836" s="129">
        <v>33000026</v>
      </c>
      <c r="B836" s="129" t="s">
        <v>12</v>
      </c>
      <c r="C836" s="130" t="s">
        <v>28</v>
      </c>
      <c r="D836" s="135" t="s">
        <v>29</v>
      </c>
      <c r="E836" s="194" t="s">
        <v>1422</v>
      </c>
      <c r="F836" s="198" t="str">
        <f t="shared" ref="F836:F899" si="26">IF($E836="ENTREGUE","FEV","")</f>
        <v/>
      </c>
      <c r="G836" s="199" t="str">
        <f t="shared" si="25"/>
        <v>FEV</v>
      </c>
    </row>
    <row r="837" spans="1:7" s="10" customFormat="1" ht="12.75" x14ac:dyDescent="0.25">
      <c r="A837" s="133">
        <v>33518220</v>
      </c>
      <c r="B837" s="131" t="s">
        <v>12</v>
      </c>
      <c r="C837" s="131" t="s">
        <v>28</v>
      </c>
      <c r="D837" s="136" t="s">
        <v>1275</v>
      </c>
      <c r="E837" s="194" t="s">
        <v>1422</v>
      </c>
      <c r="F837" s="198" t="str">
        <f t="shared" si="26"/>
        <v/>
      </c>
      <c r="G837" s="199" t="str">
        <f t="shared" ref="G837:G900" si="27">IF($E837="PENDENTE","FEV","")</f>
        <v>FEV</v>
      </c>
    </row>
    <row r="838" spans="1:7" s="10" customFormat="1" ht="12.75" x14ac:dyDescent="0.25">
      <c r="A838" s="129">
        <v>33000662</v>
      </c>
      <c r="B838" s="129" t="s">
        <v>12</v>
      </c>
      <c r="C838" s="130" t="s">
        <v>28</v>
      </c>
      <c r="D838" s="135" t="s">
        <v>34</v>
      </c>
      <c r="E838" s="194" t="s">
        <v>1431</v>
      </c>
      <c r="F838" s="198" t="str">
        <f t="shared" si="26"/>
        <v>FEV</v>
      </c>
      <c r="G838" s="199" t="str">
        <f t="shared" si="27"/>
        <v/>
      </c>
    </row>
    <row r="839" spans="1:7" s="10" customFormat="1" ht="12.75" x14ac:dyDescent="0.25">
      <c r="A839" s="129">
        <v>33000670</v>
      </c>
      <c r="B839" s="129" t="s">
        <v>12</v>
      </c>
      <c r="C839" s="130" t="s">
        <v>28</v>
      </c>
      <c r="D839" s="135" t="s">
        <v>35</v>
      </c>
      <c r="E839" s="194" t="s">
        <v>1422</v>
      </c>
      <c r="F839" s="198" t="str">
        <f t="shared" si="26"/>
        <v/>
      </c>
      <c r="G839" s="199" t="str">
        <f t="shared" si="27"/>
        <v>FEV</v>
      </c>
    </row>
    <row r="840" spans="1:7" s="10" customFormat="1" ht="12.75" x14ac:dyDescent="0.25">
      <c r="A840" s="129">
        <v>33000042</v>
      </c>
      <c r="B840" s="129" t="s">
        <v>12</v>
      </c>
      <c r="C840" s="130" t="s">
        <v>28</v>
      </c>
      <c r="D840" s="135" t="s">
        <v>30</v>
      </c>
      <c r="E840" s="194" t="s">
        <v>1422</v>
      </c>
      <c r="F840" s="198" t="str">
        <f t="shared" si="26"/>
        <v/>
      </c>
      <c r="G840" s="199" t="str">
        <f t="shared" si="27"/>
        <v>FEV</v>
      </c>
    </row>
    <row r="841" spans="1:7" s="10" customFormat="1" ht="12.75" x14ac:dyDescent="0.25">
      <c r="A841" s="129">
        <v>33000360</v>
      </c>
      <c r="B841" s="129" t="s">
        <v>12</v>
      </c>
      <c r="C841" s="130" t="s">
        <v>28</v>
      </c>
      <c r="D841" s="135" t="s">
        <v>33</v>
      </c>
      <c r="E841" s="194" t="s">
        <v>1431</v>
      </c>
      <c r="F841" s="198" t="str">
        <f t="shared" si="26"/>
        <v>FEV</v>
      </c>
      <c r="G841" s="199" t="str">
        <f t="shared" si="27"/>
        <v/>
      </c>
    </row>
    <row r="842" spans="1:7" s="10" customFormat="1" ht="12.75" x14ac:dyDescent="0.25">
      <c r="A842" s="129">
        <v>33005478</v>
      </c>
      <c r="B842" s="129" t="s">
        <v>12</v>
      </c>
      <c r="C842" s="130" t="s">
        <v>65</v>
      </c>
      <c r="D842" s="135" t="s">
        <v>68</v>
      </c>
      <c r="E842" s="194" t="s">
        <v>1431</v>
      </c>
      <c r="F842" s="198" t="str">
        <f t="shared" si="26"/>
        <v>FEV</v>
      </c>
      <c r="G842" s="199" t="str">
        <f t="shared" si="27"/>
        <v/>
      </c>
    </row>
    <row r="843" spans="1:7" s="10" customFormat="1" ht="12.75" x14ac:dyDescent="0.25">
      <c r="A843" s="129">
        <v>33005362</v>
      </c>
      <c r="B843" s="129" t="s">
        <v>12</v>
      </c>
      <c r="C843" s="130" t="s">
        <v>65</v>
      </c>
      <c r="D843" s="135" t="s">
        <v>67</v>
      </c>
      <c r="E843" s="194" t="s">
        <v>1422</v>
      </c>
      <c r="F843" s="198" t="str">
        <f t="shared" si="26"/>
        <v/>
      </c>
      <c r="G843" s="199" t="str">
        <f t="shared" si="27"/>
        <v>FEV</v>
      </c>
    </row>
    <row r="844" spans="1:7" s="10" customFormat="1" ht="12.75" x14ac:dyDescent="0.25">
      <c r="A844" s="129">
        <v>33004927</v>
      </c>
      <c r="B844" s="129" t="s">
        <v>12</v>
      </c>
      <c r="C844" s="130" t="s">
        <v>65</v>
      </c>
      <c r="D844" s="135" t="s">
        <v>66</v>
      </c>
      <c r="E844" s="194" t="s">
        <v>1422</v>
      </c>
      <c r="F844" s="198" t="str">
        <f t="shared" si="26"/>
        <v/>
      </c>
      <c r="G844" s="199" t="str">
        <f t="shared" si="27"/>
        <v>FEV</v>
      </c>
    </row>
    <row r="845" spans="1:7" s="10" customFormat="1" ht="12.75" x14ac:dyDescent="0.25">
      <c r="A845" s="129">
        <v>33001022</v>
      </c>
      <c r="B845" s="129" t="s">
        <v>12</v>
      </c>
      <c r="C845" s="130" t="s">
        <v>36</v>
      </c>
      <c r="D845" s="135" t="s">
        <v>38</v>
      </c>
      <c r="E845" s="194" t="s">
        <v>1431</v>
      </c>
      <c r="F845" s="198" t="str">
        <f t="shared" si="26"/>
        <v>FEV</v>
      </c>
      <c r="G845" s="199" t="str">
        <f t="shared" si="27"/>
        <v/>
      </c>
    </row>
    <row r="846" spans="1:7" s="10" customFormat="1" ht="12.75" x14ac:dyDescent="0.25">
      <c r="A846" s="129">
        <v>33001014</v>
      </c>
      <c r="B846" s="129" t="s">
        <v>12</v>
      </c>
      <c r="C846" s="130" t="s">
        <v>36</v>
      </c>
      <c r="D846" s="135" t="s">
        <v>37</v>
      </c>
      <c r="E846" s="194" t="s">
        <v>1422</v>
      </c>
      <c r="F846" s="198" t="str">
        <f t="shared" si="26"/>
        <v/>
      </c>
      <c r="G846" s="199" t="str">
        <f t="shared" si="27"/>
        <v>FEV</v>
      </c>
    </row>
    <row r="847" spans="1:7" s="10" customFormat="1" ht="12.75" x14ac:dyDescent="0.25">
      <c r="A847" s="129">
        <v>33005990</v>
      </c>
      <c r="B847" s="129" t="s">
        <v>12</v>
      </c>
      <c r="C847" s="130" t="s">
        <v>71</v>
      </c>
      <c r="D847" s="135" t="s">
        <v>72</v>
      </c>
      <c r="E847" s="194" t="s">
        <v>1422</v>
      </c>
      <c r="F847" s="198" t="str">
        <f t="shared" si="26"/>
        <v/>
      </c>
      <c r="G847" s="199" t="str">
        <f t="shared" si="27"/>
        <v>FEV</v>
      </c>
    </row>
    <row r="848" spans="1:7" s="10" customFormat="1" ht="12.75" x14ac:dyDescent="0.25">
      <c r="A848" s="129">
        <v>33006571</v>
      </c>
      <c r="B848" s="129" t="s">
        <v>12</v>
      </c>
      <c r="C848" s="130" t="s">
        <v>71</v>
      </c>
      <c r="D848" s="135" t="s">
        <v>75</v>
      </c>
      <c r="E848" s="194" t="s">
        <v>1431</v>
      </c>
      <c r="F848" s="198" t="str">
        <f t="shared" si="26"/>
        <v>FEV</v>
      </c>
      <c r="G848" s="199" t="str">
        <f t="shared" si="27"/>
        <v/>
      </c>
    </row>
    <row r="849" spans="1:7" s="10" customFormat="1" ht="12.75" x14ac:dyDescent="0.25">
      <c r="A849" s="131">
        <v>33006458</v>
      </c>
      <c r="B849" s="129" t="s">
        <v>12</v>
      </c>
      <c r="C849" s="131" t="s">
        <v>71</v>
      </c>
      <c r="D849" s="135" t="s">
        <v>74</v>
      </c>
      <c r="E849" s="194" t="s">
        <v>1422</v>
      </c>
      <c r="F849" s="198" t="str">
        <f t="shared" si="26"/>
        <v/>
      </c>
      <c r="G849" s="199" t="str">
        <f t="shared" si="27"/>
        <v>FEV</v>
      </c>
    </row>
    <row r="850" spans="1:7" s="10" customFormat="1" ht="12.75" x14ac:dyDescent="0.25">
      <c r="A850" s="129">
        <v>33006296</v>
      </c>
      <c r="B850" s="129" t="s">
        <v>12</v>
      </c>
      <c r="C850" s="130" t="s">
        <v>71</v>
      </c>
      <c r="D850" s="135" t="s">
        <v>73</v>
      </c>
      <c r="E850" s="194" t="s">
        <v>1431</v>
      </c>
      <c r="F850" s="198" t="str">
        <f t="shared" si="26"/>
        <v>FEV</v>
      </c>
      <c r="G850" s="199" t="str">
        <f t="shared" si="27"/>
        <v/>
      </c>
    </row>
    <row r="851" spans="1:7" s="10" customFormat="1" ht="12.75" x14ac:dyDescent="0.25">
      <c r="A851" s="129">
        <v>33099278</v>
      </c>
      <c r="B851" s="129" t="s">
        <v>12</v>
      </c>
      <c r="C851" s="130" t="s">
        <v>71</v>
      </c>
      <c r="D851" s="135" t="s">
        <v>1096</v>
      </c>
      <c r="E851" s="194" t="s">
        <v>1422</v>
      </c>
      <c r="F851" s="198" t="str">
        <f t="shared" si="26"/>
        <v/>
      </c>
      <c r="G851" s="199" t="str">
        <f t="shared" si="27"/>
        <v>FEV</v>
      </c>
    </row>
    <row r="852" spans="1:7" s="10" customFormat="1" ht="12.75" x14ac:dyDescent="0.25">
      <c r="A852" s="129">
        <v>33001278</v>
      </c>
      <c r="B852" s="129" t="s">
        <v>12</v>
      </c>
      <c r="C852" s="130" t="s">
        <v>39</v>
      </c>
      <c r="D852" s="135" t="s">
        <v>40</v>
      </c>
      <c r="E852" s="194" t="s">
        <v>1431</v>
      </c>
      <c r="F852" s="198" t="str">
        <f t="shared" si="26"/>
        <v>FEV</v>
      </c>
      <c r="G852" s="199" t="str">
        <f t="shared" si="27"/>
        <v/>
      </c>
    </row>
    <row r="853" spans="1:7" s="10" customFormat="1" ht="12.75" x14ac:dyDescent="0.25">
      <c r="A853" s="131">
        <v>33001294</v>
      </c>
      <c r="B853" s="129" t="s">
        <v>12</v>
      </c>
      <c r="C853" s="131" t="s">
        <v>39</v>
      </c>
      <c r="D853" s="135" t="s">
        <v>42</v>
      </c>
      <c r="E853" s="194" t="s">
        <v>1431</v>
      </c>
      <c r="F853" s="198" t="str">
        <f t="shared" si="26"/>
        <v>FEV</v>
      </c>
      <c r="G853" s="199" t="str">
        <f t="shared" si="27"/>
        <v/>
      </c>
    </row>
    <row r="854" spans="1:7" s="10" customFormat="1" ht="12.75" x14ac:dyDescent="0.25">
      <c r="A854" s="129">
        <v>33001456</v>
      </c>
      <c r="B854" s="129" t="s">
        <v>12</v>
      </c>
      <c r="C854" s="130" t="s">
        <v>39</v>
      </c>
      <c r="D854" s="135" t="s">
        <v>46</v>
      </c>
      <c r="E854" s="194" t="s">
        <v>1431</v>
      </c>
      <c r="F854" s="198" t="str">
        <f t="shared" si="26"/>
        <v>FEV</v>
      </c>
      <c r="G854" s="199" t="str">
        <f t="shared" si="27"/>
        <v/>
      </c>
    </row>
    <row r="855" spans="1:7" s="10" customFormat="1" ht="12.75" x14ac:dyDescent="0.25">
      <c r="A855" s="129">
        <v>33001286</v>
      </c>
      <c r="B855" s="129" t="s">
        <v>12</v>
      </c>
      <c r="C855" s="130" t="s">
        <v>39</v>
      </c>
      <c r="D855" s="135" t="s">
        <v>41</v>
      </c>
      <c r="E855" s="194" t="s">
        <v>1431</v>
      </c>
      <c r="F855" s="198" t="str">
        <f t="shared" si="26"/>
        <v>FEV</v>
      </c>
      <c r="G855" s="199" t="str">
        <f t="shared" si="27"/>
        <v/>
      </c>
    </row>
    <row r="856" spans="1:7" s="10" customFormat="1" ht="12.75" x14ac:dyDescent="0.25">
      <c r="A856" s="129">
        <v>33002312</v>
      </c>
      <c r="B856" s="129" t="s">
        <v>12</v>
      </c>
      <c r="C856" s="130" t="s">
        <v>39</v>
      </c>
      <c r="D856" s="135" t="s">
        <v>50</v>
      </c>
      <c r="E856" s="194" t="s">
        <v>1431</v>
      </c>
      <c r="F856" s="198" t="str">
        <f t="shared" si="26"/>
        <v>FEV</v>
      </c>
      <c r="G856" s="199" t="str">
        <f t="shared" si="27"/>
        <v/>
      </c>
    </row>
    <row r="857" spans="1:7" s="10" customFormat="1" ht="12.75" x14ac:dyDescent="0.25">
      <c r="A857" s="129">
        <v>33002614</v>
      </c>
      <c r="B857" s="129" t="s">
        <v>12</v>
      </c>
      <c r="C857" s="130" t="s">
        <v>39</v>
      </c>
      <c r="D857" s="135" t="s">
        <v>51</v>
      </c>
      <c r="E857" s="194" t="s">
        <v>1431</v>
      </c>
      <c r="F857" s="198" t="str">
        <f t="shared" si="26"/>
        <v>FEV</v>
      </c>
      <c r="G857" s="199" t="str">
        <f t="shared" si="27"/>
        <v/>
      </c>
    </row>
    <row r="858" spans="1:7" s="10" customFormat="1" ht="12.75" x14ac:dyDescent="0.25">
      <c r="A858" s="129">
        <v>33002827</v>
      </c>
      <c r="B858" s="129" t="s">
        <v>12</v>
      </c>
      <c r="C858" s="130" t="s">
        <v>39</v>
      </c>
      <c r="D858" s="135" t="s">
        <v>52</v>
      </c>
      <c r="E858" s="194" t="s">
        <v>1422</v>
      </c>
      <c r="F858" s="198" t="str">
        <f t="shared" si="26"/>
        <v/>
      </c>
      <c r="G858" s="199" t="str">
        <f t="shared" si="27"/>
        <v>FEV</v>
      </c>
    </row>
    <row r="859" spans="1:7" s="10" customFormat="1" ht="12.75" x14ac:dyDescent="0.25">
      <c r="A859" s="129">
        <v>33001650</v>
      </c>
      <c r="B859" s="129" t="s">
        <v>12</v>
      </c>
      <c r="C859" s="130" t="s">
        <v>39</v>
      </c>
      <c r="D859" s="135" t="s">
        <v>47</v>
      </c>
      <c r="E859" s="194" t="s">
        <v>1431</v>
      </c>
      <c r="F859" s="198" t="str">
        <f t="shared" si="26"/>
        <v>FEV</v>
      </c>
      <c r="G859" s="199" t="str">
        <f t="shared" si="27"/>
        <v/>
      </c>
    </row>
    <row r="860" spans="1:7" s="10" customFormat="1" ht="12.75" x14ac:dyDescent="0.25">
      <c r="A860" s="129">
        <v>33001316</v>
      </c>
      <c r="B860" s="129" t="s">
        <v>12</v>
      </c>
      <c r="C860" s="130" t="s">
        <v>39</v>
      </c>
      <c r="D860" s="135" t="s">
        <v>43</v>
      </c>
      <c r="E860" s="194" t="s">
        <v>1422</v>
      </c>
      <c r="F860" s="198" t="str">
        <f t="shared" si="26"/>
        <v/>
      </c>
      <c r="G860" s="199" t="str">
        <f t="shared" si="27"/>
        <v>FEV</v>
      </c>
    </row>
    <row r="861" spans="1:7" s="10" customFormat="1" ht="12.75" x14ac:dyDescent="0.25">
      <c r="A861" s="129">
        <v>33002258</v>
      </c>
      <c r="B861" s="129" t="s">
        <v>12</v>
      </c>
      <c r="C861" s="130" t="s">
        <v>39</v>
      </c>
      <c r="D861" s="135" t="s">
        <v>49</v>
      </c>
      <c r="E861" s="194" t="s">
        <v>1422</v>
      </c>
      <c r="F861" s="198" t="str">
        <f t="shared" si="26"/>
        <v/>
      </c>
      <c r="G861" s="199" t="str">
        <f t="shared" si="27"/>
        <v>FEV</v>
      </c>
    </row>
    <row r="862" spans="1:7" s="10" customFormat="1" ht="12.75" x14ac:dyDescent="0.25">
      <c r="A862" s="129">
        <v>33001332</v>
      </c>
      <c r="B862" s="129" t="s">
        <v>12</v>
      </c>
      <c r="C862" s="130" t="s">
        <v>39</v>
      </c>
      <c r="D862" s="135" t="s">
        <v>44</v>
      </c>
      <c r="E862" s="194" t="s">
        <v>1431</v>
      </c>
      <c r="F862" s="198" t="str">
        <f t="shared" si="26"/>
        <v>FEV</v>
      </c>
      <c r="G862" s="199" t="str">
        <f t="shared" si="27"/>
        <v/>
      </c>
    </row>
    <row r="863" spans="1:7" s="10" customFormat="1" ht="12.75" x14ac:dyDescent="0.25">
      <c r="A863" s="129">
        <v>33001359</v>
      </c>
      <c r="B863" s="129" t="s">
        <v>12</v>
      </c>
      <c r="C863" s="130" t="s">
        <v>39</v>
      </c>
      <c r="D863" s="135" t="s">
        <v>45</v>
      </c>
      <c r="E863" s="194" t="s">
        <v>1431</v>
      </c>
      <c r="F863" s="198" t="str">
        <f t="shared" si="26"/>
        <v>FEV</v>
      </c>
      <c r="G863" s="199" t="str">
        <f t="shared" si="27"/>
        <v/>
      </c>
    </row>
    <row r="864" spans="1:7" s="10" customFormat="1" ht="12.75" x14ac:dyDescent="0.25">
      <c r="A864" s="129">
        <v>33002126</v>
      </c>
      <c r="B864" s="129" t="s">
        <v>12</v>
      </c>
      <c r="C864" s="130" t="s">
        <v>39</v>
      </c>
      <c r="D864" s="135" t="s">
        <v>48</v>
      </c>
      <c r="E864" s="194" t="s">
        <v>1422</v>
      </c>
      <c r="F864" s="198" t="str">
        <f t="shared" si="26"/>
        <v/>
      </c>
      <c r="G864" s="199" t="str">
        <f t="shared" si="27"/>
        <v>FEV</v>
      </c>
    </row>
    <row r="865" spans="1:7" s="10" customFormat="1" ht="12.75" x14ac:dyDescent="0.25">
      <c r="A865" s="129">
        <v>33093890</v>
      </c>
      <c r="B865" s="129" t="s">
        <v>12</v>
      </c>
      <c r="C865" s="130" t="s">
        <v>39</v>
      </c>
      <c r="D865" s="135" t="s">
        <v>1414</v>
      </c>
      <c r="E865" s="194" t="s">
        <v>1431</v>
      </c>
      <c r="F865" s="198" t="str">
        <f t="shared" si="26"/>
        <v>FEV</v>
      </c>
      <c r="G865" s="199" t="str">
        <f t="shared" si="27"/>
        <v/>
      </c>
    </row>
    <row r="866" spans="1:7" s="10" customFormat="1" ht="12.75" x14ac:dyDescent="0.25">
      <c r="A866" s="129">
        <v>33093555</v>
      </c>
      <c r="B866" s="129" t="s">
        <v>12</v>
      </c>
      <c r="C866" s="130" t="s">
        <v>1029</v>
      </c>
      <c r="D866" s="135" t="s">
        <v>1030</v>
      </c>
      <c r="E866" s="194" t="s">
        <v>1431</v>
      </c>
      <c r="F866" s="198" t="str">
        <f t="shared" si="26"/>
        <v>FEV</v>
      </c>
      <c r="G866" s="199" t="str">
        <f t="shared" si="27"/>
        <v/>
      </c>
    </row>
    <row r="867" spans="1:7" s="10" customFormat="1" ht="12.75" x14ac:dyDescent="0.25">
      <c r="A867" s="129">
        <v>33006679</v>
      </c>
      <c r="B867" s="129" t="s">
        <v>12</v>
      </c>
      <c r="C867" s="130" t="s">
        <v>76</v>
      </c>
      <c r="D867" s="135" t="s">
        <v>78</v>
      </c>
      <c r="E867" s="194" t="s">
        <v>1422</v>
      </c>
      <c r="F867" s="198" t="str">
        <f t="shared" si="26"/>
        <v/>
      </c>
      <c r="G867" s="199" t="str">
        <f t="shared" si="27"/>
        <v>FEV</v>
      </c>
    </row>
    <row r="868" spans="1:7" s="10" customFormat="1" ht="12.75" x14ac:dyDescent="0.25">
      <c r="A868" s="129">
        <v>33007101</v>
      </c>
      <c r="B868" s="129" t="s">
        <v>12</v>
      </c>
      <c r="C868" s="130" t="s">
        <v>76</v>
      </c>
      <c r="D868" s="135" t="s">
        <v>79</v>
      </c>
      <c r="E868" s="194" t="s">
        <v>1422</v>
      </c>
      <c r="F868" s="198" t="str">
        <f t="shared" si="26"/>
        <v/>
      </c>
      <c r="G868" s="199" t="str">
        <f t="shared" si="27"/>
        <v>FEV</v>
      </c>
    </row>
    <row r="869" spans="1:7" s="10" customFormat="1" ht="12.75" x14ac:dyDescent="0.25">
      <c r="A869" s="133">
        <v>33183422</v>
      </c>
      <c r="B869" s="131" t="s">
        <v>12</v>
      </c>
      <c r="C869" s="131" t="s">
        <v>76</v>
      </c>
      <c r="D869" s="136" t="s">
        <v>1258</v>
      </c>
      <c r="E869" s="194" t="s">
        <v>1422</v>
      </c>
      <c r="F869" s="198" t="str">
        <f t="shared" si="26"/>
        <v/>
      </c>
      <c r="G869" s="199" t="str">
        <f t="shared" si="27"/>
        <v>FEV</v>
      </c>
    </row>
    <row r="870" spans="1:7" s="10" customFormat="1" ht="12.75" x14ac:dyDescent="0.25">
      <c r="A870" s="129">
        <v>33094063</v>
      </c>
      <c r="B870" s="129" t="s">
        <v>12</v>
      </c>
      <c r="C870" s="130" t="s">
        <v>76</v>
      </c>
      <c r="D870" s="135" t="s">
        <v>1037</v>
      </c>
      <c r="E870" s="194" t="s">
        <v>1431</v>
      </c>
      <c r="F870" s="198" t="str">
        <f t="shared" si="26"/>
        <v>FEV</v>
      </c>
      <c r="G870" s="199" t="str">
        <f t="shared" si="27"/>
        <v/>
      </c>
    </row>
    <row r="871" spans="1:7" s="10" customFormat="1" ht="12.75" x14ac:dyDescent="0.25">
      <c r="A871" s="134">
        <v>33006660</v>
      </c>
      <c r="B871" s="129" t="s">
        <v>12</v>
      </c>
      <c r="C871" s="130" t="s">
        <v>76</v>
      </c>
      <c r="D871" s="135" t="s">
        <v>77</v>
      </c>
      <c r="E871" s="194" t="s">
        <v>1422</v>
      </c>
      <c r="F871" s="198" t="str">
        <f t="shared" si="26"/>
        <v/>
      </c>
      <c r="G871" s="199" t="str">
        <f t="shared" si="27"/>
        <v>FEV</v>
      </c>
    </row>
    <row r="872" spans="1:7" s="10" customFormat="1" ht="12.75" x14ac:dyDescent="0.25">
      <c r="A872" s="129">
        <v>33131163</v>
      </c>
      <c r="B872" s="129" t="s">
        <v>12</v>
      </c>
      <c r="C872" s="130" t="s">
        <v>53</v>
      </c>
      <c r="D872" s="135" t="s">
        <v>1203</v>
      </c>
      <c r="E872" s="194" t="s">
        <v>1431</v>
      </c>
      <c r="F872" s="198" t="str">
        <f t="shared" si="26"/>
        <v>FEV</v>
      </c>
      <c r="G872" s="199" t="str">
        <f t="shared" si="27"/>
        <v/>
      </c>
    </row>
    <row r="873" spans="1:7" s="10" customFormat="1" ht="12.75" x14ac:dyDescent="0.25">
      <c r="A873" s="129">
        <v>33003394</v>
      </c>
      <c r="B873" s="129" t="s">
        <v>12</v>
      </c>
      <c r="C873" s="130" t="s">
        <v>53</v>
      </c>
      <c r="D873" s="135" t="s">
        <v>55</v>
      </c>
      <c r="E873" s="194" t="s">
        <v>1422</v>
      </c>
      <c r="F873" s="198" t="str">
        <f t="shared" si="26"/>
        <v/>
      </c>
      <c r="G873" s="199" t="str">
        <f t="shared" si="27"/>
        <v>FEV</v>
      </c>
    </row>
    <row r="874" spans="1:7" s="10" customFormat="1" ht="12.75" x14ac:dyDescent="0.25">
      <c r="A874" s="129">
        <v>33003424</v>
      </c>
      <c r="B874" s="129" t="s">
        <v>12</v>
      </c>
      <c r="C874" s="130" t="s">
        <v>53</v>
      </c>
      <c r="D874" s="135" t="s">
        <v>56</v>
      </c>
      <c r="E874" s="194" t="s">
        <v>1431</v>
      </c>
      <c r="F874" s="198" t="str">
        <f t="shared" si="26"/>
        <v>FEV</v>
      </c>
      <c r="G874" s="199" t="str">
        <f t="shared" si="27"/>
        <v/>
      </c>
    </row>
    <row r="875" spans="1:7" s="10" customFormat="1" ht="12.75" x14ac:dyDescent="0.25">
      <c r="A875" s="129">
        <v>33003386</v>
      </c>
      <c r="B875" s="129" t="s">
        <v>12</v>
      </c>
      <c r="C875" s="130" t="s">
        <v>53</v>
      </c>
      <c r="D875" s="135" t="s">
        <v>54</v>
      </c>
      <c r="E875" s="194" t="s">
        <v>1431</v>
      </c>
      <c r="F875" s="198" t="str">
        <f t="shared" si="26"/>
        <v>FEV</v>
      </c>
      <c r="G875" s="199" t="str">
        <f t="shared" si="27"/>
        <v/>
      </c>
    </row>
    <row r="876" spans="1:7" s="10" customFormat="1" ht="12.75" x14ac:dyDescent="0.25">
      <c r="A876" s="129">
        <v>33004226</v>
      </c>
      <c r="B876" s="129" t="s">
        <v>12</v>
      </c>
      <c r="C876" s="130" t="s">
        <v>57</v>
      </c>
      <c r="D876" s="135" t="s">
        <v>60</v>
      </c>
      <c r="E876" s="194" t="s">
        <v>1422</v>
      </c>
      <c r="F876" s="198" t="str">
        <f t="shared" si="26"/>
        <v/>
      </c>
      <c r="G876" s="199" t="str">
        <f t="shared" si="27"/>
        <v>FEV</v>
      </c>
    </row>
    <row r="877" spans="1:7" s="10" customFormat="1" ht="12.75" x14ac:dyDescent="0.25">
      <c r="A877" s="129">
        <v>33004129</v>
      </c>
      <c r="B877" s="129" t="s">
        <v>12</v>
      </c>
      <c r="C877" s="130" t="s">
        <v>57</v>
      </c>
      <c r="D877" s="135" t="s">
        <v>59</v>
      </c>
      <c r="E877" s="194" t="s">
        <v>1422</v>
      </c>
      <c r="F877" s="198" t="str">
        <f t="shared" si="26"/>
        <v/>
      </c>
      <c r="G877" s="199" t="str">
        <f t="shared" si="27"/>
        <v>FEV</v>
      </c>
    </row>
    <row r="878" spans="1:7" s="10" customFormat="1" ht="12.75" x14ac:dyDescent="0.25">
      <c r="A878" s="129">
        <v>33003858</v>
      </c>
      <c r="B878" s="129" t="s">
        <v>12</v>
      </c>
      <c r="C878" s="130" t="s">
        <v>57</v>
      </c>
      <c r="D878" s="135" t="s">
        <v>58</v>
      </c>
      <c r="E878" s="194" t="s">
        <v>1422</v>
      </c>
      <c r="F878" s="198" t="str">
        <f t="shared" si="26"/>
        <v/>
      </c>
      <c r="G878" s="199" t="str">
        <f t="shared" si="27"/>
        <v>FEV</v>
      </c>
    </row>
    <row r="879" spans="1:7" s="10" customFormat="1" ht="12.75" x14ac:dyDescent="0.25">
      <c r="A879" s="129">
        <v>33097216</v>
      </c>
      <c r="B879" s="129" t="s">
        <v>12</v>
      </c>
      <c r="C879" s="130" t="s">
        <v>57</v>
      </c>
      <c r="D879" s="135" t="s">
        <v>1066</v>
      </c>
      <c r="E879" s="194" t="s">
        <v>1431</v>
      </c>
      <c r="F879" s="198" t="str">
        <f t="shared" si="26"/>
        <v>FEV</v>
      </c>
      <c r="G879" s="199" t="str">
        <f t="shared" si="27"/>
        <v/>
      </c>
    </row>
    <row r="880" spans="1:7" s="10" customFormat="1" ht="12.75" x14ac:dyDescent="0.25">
      <c r="A880" s="129">
        <v>33007403</v>
      </c>
      <c r="B880" s="129" t="s">
        <v>12</v>
      </c>
      <c r="C880" s="130" t="s">
        <v>80</v>
      </c>
      <c r="D880" s="135" t="s">
        <v>82</v>
      </c>
      <c r="E880" s="194" t="s">
        <v>1431</v>
      </c>
      <c r="F880" s="198" t="str">
        <f t="shared" si="26"/>
        <v>FEV</v>
      </c>
      <c r="G880" s="199" t="str">
        <f t="shared" si="27"/>
        <v/>
      </c>
    </row>
    <row r="881" spans="1:7" s="10" customFormat="1" ht="12.75" x14ac:dyDescent="0.25">
      <c r="A881" s="129">
        <v>33007420</v>
      </c>
      <c r="B881" s="129" t="s">
        <v>12</v>
      </c>
      <c r="C881" s="130" t="s">
        <v>80</v>
      </c>
      <c r="D881" s="135" t="s">
        <v>83</v>
      </c>
      <c r="E881" s="194" t="s">
        <v>1431</v>
      </c>
      <c r="F881" s="198" t="str">
        <f t="shared" si="26"/>
        <v>FEV</v>
      </c>
      <c r="G881" s="199" t="str">
        <f t="shared" si="27"/>
        <v/>
      </c>
    </row>
    <row r="882" spans="1:7" s="10" customFormat="1" ht="12.75" x14ac:dyDescent="0.25">
      <c r="A882" s="129">
        <v>33142319</v>
      </c>
      <c r="B882" s="129" t="s">
        <v>12</v>
      </c>
      <c r="C882" s="130" t="s">
        <v>80</v>
      </c>
      <c r="D882" s="135" t="s">
        <v>1230</v>
      </c>
      <c r="E882" s="194" t="s">
        <v>1422</v>
      </c>
      <c r="F882" s="198" t="str">
        <f t="shared" si="26"/>
        <v/>
      </c>
      <c r="G882" s="199" t="str">
        <f t="shared" si="27"/>
        <v>FEV</v>
      </c>
    </row>
    <row r="883" spans="1:7" s="10" customFormat="1" ht="12.75" x14ac:dyDescent="0.25">
      <c r="A883" s="133">
        <v>33518211</v>
      </c>
      <c r="B883" s="131" t="s">
        <v>12</v>
      </c>
      <c r="C883" s="131" t="s">
        <v>80</v>
      </c>
      <c r="D883" s="136" t="s">
        <v>1274</v>
      </c>
      <c r="E883" s="194" t="s">
        <v>1422</v>
      </c>
      <c r="F883" s="198" t="str">
        <f t="shared" si="26"/>
        <v/>
      </c>
      <c r="G883" s="199" t="str">
        <f t="shared" si="27"/>
        <v>FEV</v>
      </c>
    </row>
    <row r="884" spans="1:7" s="10" customFormat="1" ht="12.75" x14ac:dyDescent="0.25">
      <c r="A884" s="129">
        <v>33007306</v>
      </c>
      <c r="B884" s="129" t="s">
        <v>12</v>
      </c>
      <c r="C884" s="130" t="s">
        <v>80</v>
      </c>
      <c r="D884" s="135" t="s">
        <v>81</v>
      </c>
      <c r="E884" s="194" t="s">
        <v>1422</v>
      </c>
      <c r="F884" s="198" t="str">
        <f t="shared" si="26"/>
        <v/>
      </c>
      <c r="G884" s="199" t="str">
        <f t="shared" si="27"/>
        <v>FEV</v>
      </c>
    </row>
    <row r="885" spans="1:7" s="10" customFormat="1" ht="12.75" x14ac:dyDescent="0.25">
      <c r="A885" s="133">
        <v>33183775</v>
      </c>
      <c r="B885" s="131" t="s">
        <v>12</v>
      </c>
      <c r="C885" s="131" t="s">
        <v>80</v>
      </c>
      <c r="D885" s="136" t="s">
        <v>1265</v>
      </c>
      <c r="E885" s="194" t="s">
        <v>1422</v>
      </c>
      <c r="F885" s="198" t="str">
        <f t="shared" si="26"/>
        <v/>
      </c>
      <c r="G885" s="199" t="str">
        <f t="shared" si="27"/>
        <v>FEV</v>
      </c>
    </row>
    <row r="886" spans="1:7" s="10" customFormat="1" ht="12.75" x14ac:dyDescent="0.25">
      <c r="A886" s="129">
        <v>33007900</v>
      </c>
      <c r="B886" s="129" t="s">
        <v>12</v>
      </c>
      <c r="C886" s="130" t="s">
        <v>80</v>
      </c>
      <c r="D886" s="135" t="s">
        <v>84</v>
      </c>
      <c r="E886" s="194" t="s">
        <v>1431</v>
      </c>
      <c r="F886" s="198" t="str">
        <f t="shared" si="26"/>
        <v>FEV</v>
      </c>
      <c r="G886" s="199" t="str">
        <f t="shared" si="27"/>
        <v/>
      </c>
    </row>
    <row r="887" spans="1:7" s="10" customFormat="1" ht="12.75" x14ac:dyDescent="0.25">
      <c r="A887" s="129">
        <v>33005664</v>
      </c>
      <c r="B887" s="129" t="s">
        <v>12</v>
      </c>
      <c r="C887" s="130" t="s">
        <v>69</v>
      </c>
      <c r="D887" s="135" t="s">
        <v>70</v>
      </c>
      <c r="E887" s="194" t="s">
        <v>1422</v>
      </c>
      <c r="F887" s="198" t="str">
        <f t="shared" si="26"/>
        <v/>
      </c>
      <c r="G887" s="199" t="str">
        <f t="shared" si="27"/>
        <v>FEV</v>
      </c>
    </row>
    <row r="888" spans="1:7" s="10" customFormat="1" ht="12.75" x14ac:dyDescent="0.25">
      <c r="A888" s="129">
        <v>33004447</v>
      </c>
      <c r="B888" s="129" t="s">
        <v>12</v>
      </c>
      <c r="C888" s="130" t="s">
        <v>61</v>
      </c>
      <c r="D888" s="135" t="s">
        <v>62</v>
      </c>
      <c r="E888" s="194" t="s">
        <v>1422</v>
      </c>
      <c r="F888" s="198" t="str">
        <f t="shared" si="26"/>
        <v/>
      </c>
      <c r="G888" s="199" t="str">
        <f t="shared" si="27"/>
        <v>FEV</v>
      </c>
    </row>
    <row r="889" spans="1:7" s="10" customFormat="1" ht="12.75" x14ac:dyDescent="0.25">
      <c r="A889" s="129">
        <v>33012040</v>
      </c>
      <c r="B889" s="129" t="s">
        <v>13</v>
      </c>
      <c r="C889" s="130" t="s">
        <v>85</v>
      </c>
      <c r="D889" s="135" t="s">
        <v>125</v>
      </c>
      <c r="E889" s="194" t="s">
        <v>1422</v>
      </c>
      <c r="F889" s="198" t="str">
        <f t="shared" si="26"/>
        <v/>
      </c>
      <c r="G889" s="199" t="str">
        <f t="shared" si="27"/>
        <v>FEV</v>
      </c>
    </row>
    <row r="890" spans="1:7" s="10" customFormat="1" ht="12.75" x14ac:dyDescent="0.25">
      <c r="A890" s="129">
        <v>33011621</v>
      </c>
      <c r="B890" s="129" t="s">
        <v>13</v>
      </c>
      <c r="C890" s="130" t="s">
        <v>85</v>
      </c>
      <c r="D890" s="135" t="s">
        <v>123</v>
      </c>
      <c r="E890" s="194" t="s">
        <v>1422</v>
      </c>
      <c r="F890" s="198" t="str">
        <f t="shared" si="26"/>
        <v/>
      </c>
      <c r="G890" s="199" t="str">
        <f t="shared" si="27"/>
        <v>FEV</v>
      </c>
    </row>
    <row r="891" spans="1:7" s="10" customFormat="1" ht="12.75" x14ac:dyDescent="0.25">
      <c r="A891" s="129">
        <v>33011427</v>
      </c>
      <c r="B891" s="129" t="s">
        <v>13</v>
      </c>
      <c r="C891" s="130" t="s">
        <v>85</v>
      </c>
      <c r="D891" s="135" t="s">
        <v>120</v>
      </c>
      <c r="E891" s="194" t="s">
        <v>1422</v>
      </c>
      <c r="F891" s="198" t="str">
        <f t="shared" si="26"/>
        <v/>
      </c>
      <c r="G891" s="199" t="str">
        <f t="shared" si="27"/>
        <v>FEV</v>
      </c>
    </row>
    <row r="892" spans="1:7" s="10" customFormat="1" ht="12.75" x14ac:dyDescent="0.25">
      <c r="A892" s="129">
        <v>33008388</v>
      </c>
      <c r="B892" s="129" t="s">
        <v>13</v>
      </c>
      <c r="C892" s="130" t="s">
        <v>85</v>
      </c>
      <c r="D892" s="135" t="s">
        <v>88</v>
      </c>
      <c r="E892" s="194" t="s">
        <v>1422</v>
      </c>
      <c r="F892" s="198" t="str">
        <f t="shared" si="26"/>
        <v/>
      </c>
      <c r="G892" s="199" t="str">
        <f t="shared" si="27"/>
        <v>FEV</v>
      </c>
    </row>
    <row r="893" spans="1:7" s="10" customFormat="1" ht="12.75" x14ac:dyDescent="0.25">
      <c r="A893" s="129">
        <v>33008728</v>
      </c>
      <c r="B893" s="129" t="s">
        <v>13</v>
      </c>
      <c r="C893" s="130" t="s">
        <v>85</v>
      </c>
      <c r="D893" s="135" t="s">
        <v>97</v>
      </c>
      <c r="E893" s="194" t="s">
        <v>1422</v>
      </c>
      <c r="F893" s="198" t="str">
        <f t="shared" si="26"/>
        <v/>
      </c>
      <c r="G893" s="199" t="str">
        <f t="shared" si="27"/>
        <v>FEV</v>
      </c>
    </row>
    <row r="894" spans="1:7" s="10" customFormat="1" ht="12.75" x14ac:dyDescent="0.25">
      <c r="A894" s="129">
        <v>33011435</v>
      </c>
      <c r="B894" s="129" t="s">
        <v>13</v>
      </c>
      <c r="C894" s="130" t="s">
        <v>85</v>
      </c>
      <c r="D894" s="135" t="s">
        <v>121</v>
      </c>
      <c r="E894" s="194" t="s">
        <v>1422</v>
      </c>
      <c r="F894" s="198" t="str">
        <f t="shared" si="26"/>
        <v/>
      </c>
      <c r="G894" s="199" t="str">
        <f t="shared" si="27"/>
        <v>FEV</v>
      </c>
    </row>
    <row r="895" spans="1:7" s="10" customFormat="1" ht="12.75" x14ac:dyDescent="0.25">
      <c r="A895" s="129">
        <v>33008396</v>
      </c>
      <c r="B895" s="129" t="s">
        <v>13</v>
      </c>
      <c r="C895" s="130" t="s">
        <v>85</v>
      </c>
      <c r="D895" s="135" t="s">
        <v>89</v>
      </c>
      <c r="E895" s="194" t="s">
        <v>1422</v>
      </c>
      <c r="F895" s="198" t="str">
        <f t="shared" si="26"/>
        <v/>
      </c>
      <c r="G895" s="199" t="str">
        <f t="shared" si="27"/>
        <v>FEV</v>
      </c>
    </row>
    <row r="896" spans="1:7" s="10" customFormat="1" ht="12.75" x14ac:dyDescent="0.25">
      <c r="A896" s="129">
        <v>33008736</v>
      </c>
      <c r="B896" s="129" t="s">
        <v>13</v>
      </c>
      <c r="C896" s="130" t="s">
        <v>85</v>
      </c>
      <c r="D896" s="135" t="s">
        <v>98</v>
      </c>
      <c r="E896" s="194" t="s">
        <v>1422</v>
      </c>
      <c r="F896" s="198" t="str">
        <f t="shared" si="26"/>
        <v/>
      </c>
      <c r="G896" s="199" t="str">
        <f t="shared" si="27"/>
        <v>FEV</v>
      </c>
    </row>
    <row r="897" spans="1:7" s="10" customFormat="1" ht="12.75" x14ac:dyDescent="0.25">
      <c r="A897" s="129">
        <v>33008752</v>
      </c>
      <c r="B897" s="129" t="s">
        <v>13</v>
      </c>
      <c r="C897" s="130" t="s">
        <v>85</v>
      </c>
      <c r="D897" s="135" t="s">
        <v>99</v>
      </c>
      <c r="E897" s="194" t="s">
        <v>1422</v>
      </c>
      <c r="F897" s="198" t="str">
        <f t="shared" si="26"/>
        <v/>
      </c>
      <c r="G897" s="199" t="str">
        <f t="shared" si="27"/>
        <v>FEV</v>
      </c>
    </row>
    <row r="898" spans="1:7" s="10" customFormat="1" ht="12.75" x14ac:dyDescent="0.25">
      <c r="A898" s="129">
        <v>33010650</v>
      </c>
      <c r="B898" s="129" t="s">
        <v>13</v>
      </c>
      <c r="C898" s="130" t="s">
        <v>85</v>
      </c>
      <c r="D898" s="135" t="s">
        <v>115</v>
      </c>
      <c r="E898" s="194" t="s">
        <v>1422</v>
      </c>
      <c r="F898" s="198" t="str">
        <f t="shared" si="26"/>
        <v/>
      </c>
      <c r="G898" s="199" t="str">
        <f t="shared" si="27"/>
        <v>FEV</v>
      </c>
    </row>
    <row r="899" spans="1:7" s="10" customFormat="1" ht="12.75" x14ac:dyDescent="0.25">
      <c r="A899" s="129">
        <v>33008795</v>
      </c>
      <c r="B899" s="129" t="s">
        <v>13</v>
      </c>
      <c r="C899" s="130" t="s">
        <v>85</v>
      </c>
      <c r="D899" s="135" t="s">
        <v>100</v>
      </c>
      <c r="E899" s="194" t="s">
        <v>1422</v>
      </c>
      <c r="F899" s="198" t="str">
        <f t="shared" si="26"/>
        <v/>
      </c>
      <c r="G899" s="199" t="str">
        <f t="shared" si="27"/>
        <v>FEV</v>
      </c>
    </row>
    <row r="900" spans="1:7" s="10" customFormat="1" ht="12.75" x14ac:dyDescent="0.25">
      <c r="A900" s="129">
        <v>33008418</v>
      </c>
      <c r="B900" s="129" t="s">
        <v>13</v>
      </c>
      <c r="C900" s="130" t="s">
        <v>85</v>
      </c>
      <c r="D900" s="135" t="s">
        <v>90</v>
      </c>
      <c r="E900" s="194" t="s">
        <v>1422</v>
      </c>
      <c r="F900" s="198" t="str">
        <f t="shared" ref="F900:F963" si="28">IF($E900="ENTREGUE","FEV","")</f>
        <v/>
      </c>
      <c r="G900" s="199" t="str">
        <f t="shared" si="27"/>
        <v>FEV</v>
      </c>
    </row>
    <row r="901" spans="1:7" s="10" customFormat="1" ht="12.75" x14ac:dyDescent="0.25">
      <c r="A901" s="129">
        <v>33008817</v>
      </c>
      <c r="B901" s="129" t="s">
        <v>13</v>
      </c>
      <c r="C901" s="130" t="s">
        <v>85</v>
      </c>
      <c r="D901" s="135" t="s">
        <v>101</v>
      </c>
      <c r="E901" s="194" t="s">
        <v>1422</v>
      </c>
      <c r="F901" s="198" t="str">
        <f t="shared" si="28"/>
        <v/>
      </c>
      <c r="G901" s="199" t="str">
        <f t="shared" ref="G901:G964" si="29">IF($E901="PENDENTE","FEV","")</f>
        <v>FEV</v>
      </c>
    </row>
    <row r="902" spans="1:7" s="10" customFormat="1" ht="12.75" x14ac:dyDescent="0.25">
      <c r="A902" s="129">
        <v>33010889</v>
      </c>
      <c r="B902" s="129" t="s">
        <v>13</v>
      </c>
      <c r="C902" s="130" t="s">
        <v>85</v>
      </c>
      <c r="D902" s="135" t="s">
        <v>116</v>
      </c>
      <c r="E902" s="194" t="s">
        <v>1422</v>
      </c>
      <c r="F902" s="198" t="str">
        <f t="shared" si="28"/>
        <v/>
      </c>
      <c r="G902" s="199" t="str">
        <f t="shared" si="29"/>
        <v>FEV</v>
      </c>
    </row>
    <row r="903" spans="1:7" s="10" customFormat="1" ht="12.75" x14ac:dyDescent="0.25">
      <c r="A903" s="129">
        <v>33008841</v>
      </c>
      <c r="B903" s="129" t="s">
        <v>13</v>
      </c>
      <c r="C903" s="130" t="s">
        <v>85</v>
      </c>
      <c r="D903" s="135" t="s">
        <v>102</v>
      </c>
      <c r="E903" s="194" t="s">
        <v>1422</v>
      </c>
      <c r="F903" s="198" t="str">
        <f t="shared" si="28"/>
        <v/>
      </c>
      <c r="G903" s="199" t="str">
        <f t="shared" si="29"/>
        <v>FEV</v>
      </c>
    </row>
    <row r="904" spans="1:7" s="10" customFormat="1" ht="12.75" x14ac:dyDescent="0.25">
      <c r="A904" s="129">
        <v>33008850</v>
      </c>
      <c r="B904" s="129" t="s">
        <v>13</v>
      </c>
      <c r="C904" s="130" t="s">
        <v>85</v>
      </c>
      <c r="D904" s="135" t="s">
        <v>103</v>
      </c>
      <c r="E904" s="194" t="s">
        <v>1422</v>
      </c>
      <c r="F904" s="198" t="str">
        <f t="shared" si="28"/>
        <v/>
      </c>
      <c r="G904" s="199" t="str">
        <f t="shared" si="29"/>
        <v>FEV</v>
      </c>
    </row>
    <row r="905" spans="1:7" s="10" customFormat="1" ht="12.75" x14ac:dyDescent="0.25">
      <c r="A905" s="129">
        <v>33008434</v>
      </c>
      <c r="B905" s="129" t="s">
        <v>13</v>
      </c>
      <c r="C905" s="130" t="s">
        <v>85</v>
      </c>
      <c r="D905" s="135" t="s">
        <v>91</v>
      </c>
      <c r="E905" s="194" t="s">
        <v>1422</v>
      </c>
      <c r="F905" s="198" t="str">
        <f t="shared" si="28"/>
        <v/>
      </c>
      <c r="G905" s="199" t="str">
        <f t="shared" si="29"/>
        <v>FEV</v>
      </c>
    </row>
    <row r="906" spans="1:7" s="10" customFormat="1" ht="12.75" x14ac:dyDescent="0.25">
      <c r="A906" s="129">
        <v>33008868</v>
      </c>
      <c r="B906" s="129" t="s">
        <v>13</v>
      </c>
      <c r="C906" s="130" t="s">
        <v>85</v>
      </c>
      <c r="D906" s="135" t="s">
        <v>104</v>
      </c>
      <c r="E906" s="194" t="s">
        <v>1422</v>
      </c>
      <c r="F906" s="198" t="str">
        <f t="shared" si="28"/>
        <v/>
      </c>
      <c r="G906" s="199" t="str">
        <f t="shared" si="29"/>
        <v>FEV</v>
      </c>
    </row>
    <row r="907" spans="1:7" s="10" customFormat="1" ht="12.75" x14ac:dyDescent="0.25">
      <c r="A907" s="129">
        <v>33011311</v>
      </c>
      <c r="B907" s="129" t="s">
        <v>13</v>
      </c>
      <c r="C907" s="130" t="s">
        <v>85</v>
      </c>
      <c r="D907" s="135" t="s">
        <v>118</v>
      </c>
      <c r="E907" s="194" t="s">
        <v>1422</v>
      </c>
      <c r="F907" s="198" t="str">
        <f t="shared" si="28"/>
        <v/>
      </c>
      <c r="G907" s="199" t="str">
        <f t="shared" si="29"/>
        <v>FEV</v>
      </c>
    </row>
    <row r="908" spans="1:7" s="10" customFormat="1" ht="12.75" x14ac:dyDescent="0.25">
      <c r="A908" s="129">
        <v>33008892</v>
      </c>
      <c r="B908" s="129" t="s">
        <v>13</v>
      </c>
      <c r="C908" s="130" t="s">
        <v>85</v>
      </c>
      <c r="D908" s="135" t="s">
        <v>105</v>
      </c>
      <c r="E908" s="194" t="s">
        <v>1422</v>
      </c>
      <c r="F908" s="198" t="str">
        <f t="shared" si="28"/>
        <v/>
      </c>
      <c r="G908" s="199" t="str">
        <f t="shared" si="29"/>
        <v>FEV</v>
      </c>
    </row>
    <row r="909" spans="1:7" s="10" customFormat="1" ht="12.75" x14ac:dyDescent="0.25">
      <c r="A909" s="129">
        <v>33008442</v>
      </c>
      <c r="B909" s="129" t="s">
        <v>13</v>
      </c>
      <c r="C909" s="130" t="s">
        <v>85</v>
      </c>
      <c r="D909" s="135" t="s">
        <v>92</v>
      </c>
      <c r="E909" s="194" t="s">
        <v>1422</v>
      </c>
      <c r="F909" s="198" t="str">
        <f t="shared" si="28"/>
        <v/>
      </c>
      <c r="G909" s="199" t="str">
        <f t="shared" si="29"/>
        <v>FEV</v>
      </c>
    </row>
    <row r="910" spans="1:7" s="10" customFormat="1" ht="12.75" x14ac:dyDescent="0.25">
      <c r="A910" s="129">
        <v>33008450</v>
      </c>
      <c r="B910" s="129" t="s">
        <v>13</v>
      </c>
      <c r="C910" s="130" t="s">
        <v>85</v>
      </c>
      <c r="D910" s="135" t="s">
        <v>93</v>
      </c>
      <c r="E910" s="194" t="s">
        <v>1422</v>
      </c>
      <c r="F910" s="198" t="str">
        <f t="shared" si="28"/>
        <v/>
      </c>
      <c r="G910" s="199" t="str">
        <f t="shared" si="29"/>
        <v>FEV</v>
      </c>
    </row>
    <row r="911" spans="1:7" s="10" customFormat="1" ht="12.75" x14ac:dyDescent="0.25">
      <c r="A911" s="129">
        <v>33008981</v>
      </c>
      <c r="B911" s="129" t="s">
        <v>13</v>
      </c>
      <c r="C911" s="130" t="s">
        <v>85</v>
      </c>
      <c r="D911" s="135" t="s">
        <v>107</v>
      </c>
      <c r="E911" s="194" t="s">
        <v>1422</v>
      </c>
      <c r="F911" s="198" t="str">
        <f t="shared" si="28"/>
        <v/>
      </c>
      <c r="G911" s="199" t="str">
        <f t="shared" si="29"/>
        <v>FEV</v>
      </c>
    </row>
    <row r="912" spans="1:7" s="10" customFormat="1" ht="12.75" x14ac:dyDescent="0.25">
      <c r="A912" s="129">
        <v>33009007</v>
      </c>
      <c r="B912" s="129" t="s">
        <v>13</v>
      </c>
      <c r="C912" s="130" t="s">
        <v>85</v>
      </c>
      <c r="D912" s="135" t="s">
        <v>108</v>
      </c>
      <c r="E912" s="194" t="s">
        <v>1422</v>
      </c>
      <c r="F912" s="198" t="str">
        <f t="shared" si="28"/>
        <v/>
      </c>
      <c r="G912" s="199" t="str">
        <f t="shared" si="29"/>
        <v>FEV</v>
      </c>
    </row>
    <row r="913" spans="1:7" s="10" customFormat="1" ht="12.75" x14ac:dyDescent="0.25">
      <c r="A913" s="129">
        <v>33011400</v>
      </c>
      <c r="B913" s="129" t="s">
        <v>13</v>
      </c>
      <c r="C913" s="130" t="s">
        <v>85</v>
      </c>
      <c r="D913" s="135" t="s">
        <v>119</v>
      </c>
      <c r="E913" s="194" t="s">
        <v>1422</v>
      </c>
      <c r="F913" s="198" t="str">
        <f t="shared" si="28"/>
        <v/>
      </c>
      <c r="G913" s="199" t="str">
        <f t="shared" si="29"/>
        <v>FEV</v>
      </c>
    </row>
    <row r="914" spans="1:7" s="10" customFormat="1" ht="12.75" x14ac:dyDescent="0.25">
      <c r="A914" s="129">
        <v>33011095</v>
      </c>
      <c r="B914" s="129" t="s">
        <v>13</v>
      </c>
      <c r="C914" s="130" t="s">
        <v>85</v>
      </c>
      <c r="D914" s="135" t="s">
        <v>117</v>
      </c>
      <c r="E914" s="194" t="s">
        <v>1422</v>
      </c>
      <c r="F914" s="198" t="str">
        <f t="shared" si="28"/>
        <v/>
      </c>
      <c r="G914" s="199" t="str">
        <f t="shared" si="29"/>
        <v>FEV</v>
      </c>
    </row>
    <row r="915" spans="1:7" s="10" customFormat="1" ht="12.75" x14ac:dyDescent="0.25">
      <c r="A915" s="129">
        <v>33011460</v>
      </c>
      <c r="B915" s="129" t="s">
        <v>13</v>
      </c>
      <c r="C915" s="130" t="s">
        <v>85</v>
      </c>
      <c r="D915" s="135" t="s">
        <v>122</v>
      </c>
      <c r="E915" s="194" t="s">
        <v>1422</v>
      </c>
      <c r="F915" s="198" t="str">
        <f t="shared" si="28"/>
        <v/>
      </c>
      <c r="G915" s="199" t="str">
        <f t="shared" si="29"/>
        <v>FEV</v>
      </c>
    </row>
    <row r="916" spans="1:7" s="10" customFormat="1" ht="12.75" x14ac:dyDescent="0.25">
      <c r="A916" s="129">
        <v>33011842</v>
      </c>
      <c r="B916" s="129" t="s">
        <v>13</v>
      </c>
      <c r="C916" s="130" t="s">
        <v>85</v>
      </c>
      <c r="D916" s="135" t="s">
        <v>124</v>
      </c>
      <c r="E916" s="194" t="s">
        <v>1422</v>
      </c>
      <c r="F916" s="198" t="str">
        <f t="shared" si="28"/>
        <v/>
      </c>
      <c r="G916" s="199" t="str">
        <f t="shared" si="29"/>
        <v>FEV</v>
      </c>
    </row>
    <row r="917" spans="1:7" s="10" customFormat="1" ht="12.75" x14ac:dyDescent="0.25">
      <c r="A917" s="129">
        <v>33010170</v>
      </c>
      <c r="B917" s="129" t="s">
        <v>13</v>
      </c>
      <c r="C917" s="130" t="s">
        <v>85</v>
      </c>
      <c r="D917" s="135" t="s">
        <v>111</v>
      </c>
      <c r="E917" s="194" t="s">
        <v>1422</v>
      </c>
      <c r="F917" s="198" t="str">
        <f t="shared" si="28"/>
        <v/>
      </c>
      <c r="G917" s="199" t="str">
        <f t="shared" si="29"/>
        <v>FEV</v>
      </c>
    </row>
    <row r="918" spans="1:7" s="10" customFormat="1" ht="12.75" x14ac:dyDescent="0.25">
      <c r="A918" s="129">
        <v>33008485</v>
      </c>
      <c r="B918" s="129" t="s">
        <v>13</v>
      </c>
      <c r="C918" s="130" t="s">
        <v>85</v>
      </c>
      <c r="D918" s="135" t="s">
        <v>94</v>
      </c>
      <c r="E918" s="194" t="s">
        <v>1422</v>
      </c>
      <c r="F918" s="198" t="str">
        <f t="shared" si="28"/>
        <v/>
      </c>
      <c r="G918" s="199" t="str">
        <f t="shared" si="29"/>
        <v>FEV</v>
      </c>
    </row>
    <row r="919" spans="1:7" s="10" customFormat="1" ht="12.75" x14ac:dyDescent="0.25">
      <c r="A919" s="129">
        <v>33010315</v>
      </c>
      <c r="B919" s="129" t="s">
        <v>13</v>
      </c>
      <c r="C919" s="130" t="s">
        <v>85</v>
      </c>
      <c r="D919" s="135" t="s">
        <v>113</v>
      </c>
      <c r="E919" s="194" t="s">
        <v>1422</v>
      </c>
      <c r="F919" s="198" t="str">
        <f t="shared" si="28"/>
        <v/>
      </c>
      <c r="G919" s="199" t="str">
        <f t="shared" si="29"/>
        <v>FEV</v>
      </c>
    </row>
    <row r="920" spans="1:7" s="10" customFormat="1" ht="12.75" x14ac:dyDescent="0.25">
      <c r="A920" s="129">
        <v>33010269</v>
      </c>
      <c r="B920" s="129" t="s">
        <v>13</v>
      </c>
      <c r="C920" s="130" t="s">
        <v>85</v>
      </c>
      <c r="D920" s="135" t="s">
        <v>112</v>
      </c>
      <c r="E920" s="194" t="s">
        <v>1422</v>
      </c>
      <c r="F920" s="198" t="str">
        <f t="shared" si="28"/>
        <v/>
      </c>
      <c r="G920" s="199" t="str">
        <f t="shared" si="29"/>
        <v>FEV</v>
      </c>
    </row>
    <row r="921" spans="1:7" s="10" customFormat="1" ht="12.75" x14ac:dyDescent="0.25">
      <c r="A921" s="129">
        <v>33012083</v>
      </c>
      <c r="B921" s="129" t="s">
        <v>13</v>
      </c>
      <c r="C921" s="130" t="s">
        <v>85</v>
      </c>
      <c r="D921" s="135" t="s">
        <v>126</v>
      </c>
      <c r="E921" s="194" t="s">
        <v>1422</v>
      </c>
      <c r="F921" s="198" t="str">
        <f t="shared" si="28"/>
        <v/>
      </c>
      <c r="G921" s="199" t="str">
        <f t="shared" si="29"/>
        <v>FEV</v>
      </c>
    </row>
    <row r="922" spans="1:7" s="10" customFormat="1" ht="12.75" x14ac:dyDescent="0.25">
      <c r="A922" s="129">
        <v>33008663</v>
      </c>
      <c r="B922" s="129" t="s">
        <v>13</v>
      </c>
      <c r="C922" s="130" t="s">
        <v>85</v>
      </c>
      <c r="D922" s="135" t="s">
        <v>96</v>
      </c>
      <c r="E922" s="194" t="s">
        <v>1422</v>
      </c>
      <c r="F922" s="198" t="str">
        <f t="shared" si="28"/>
        <v/>
      </c>
      <c r="G922" s="199" t="str">
        <f t="shared" si="29"/>
        <v>FEV</v>
      </c>
    </row>
    <row r="923" spans="1:7" s="10" customFormat="1" ht="12.75" x14ac:dyDescent="0.25">
      <c r="A923" s="129">
        <v>33009120</v>
      </c>
      <c r="B923" s="129" t="s">
        <v>13</v>
      </c>
      <c r="C923" s="130" t="s">
        <v>85</v>
      </c>
      <c r="D923" s="135" t="s">
        <v>109</v>
      </c>
      <c r="E923" s="194" t="s">
        <v>1422</v>
      </c>
      <c r="F923" s="198" t="str">
        <f t="shared" si="28"/>
        <v/>
      </c>
      <c r="G923" s="199" t="str">
        <f t="shared" si="29"/>
        <v>FEV</v>
      </c>
    </row>
    <row r="924" spans="1:7" s="10" customFormat="1" ht="12.75" x14ac:dyDescent="0.25">
      <c r="A924" s="129">
        <v>33010528</v>
      </c>
      <c r="B924" s="129" t="s">
        <v>13</v>
      </c>
      <c r="C924" s="130" t="s">
        <v>85</v>
      </c>
      <c r="D924" s="135" t="s">
        <v>114</v>
      </c>
      <c r="E924" s="194" t="s">
        <v>1422</v>
      </c>
      <c r="F924" s="198" t="str">
        <f t="shared" si="28"/>
        <v/>
      </c>
      <c r="G924" s="199" t="str">
        <f t="shared" si="29"/>
        <v>FEV</v>
      </c>
    </row>
    <row r="925" spans="1:7" s="10" customFormat="1" ht="12.75" x14ac:dyDescent="0.25">
      <c r="A925" s="129">
        <v>33008493</v>
      </c>
      <c r="B925" s="129" t="s">
        <v>13</v>
      </c>
      <c r="C925" s="130" t="s">
        <v>85</v>
      </c>
      <c r="D925" s="135" t="s">
        <v>95</v>
      </c>
      <c r="E925" s="194" t="s">
        <v>1422</v>
      </c>
      <c r="F925" s="198" t="str">
        <f t="shared" si="28"/>
        <v/>
      </c>
      <c r="G925" s="199" t="str">
        <f t="shared" si="29"/>
        <v>FEV</v>
      </c>
    </row>
    <row r="926" spans="1:7" s="10" customFormat="1" ht="12.75" x14ac:dyDescent="0.25">
      <c r="A926" s="129">
        <v>33008272</v>
      </c>
      <c r="B926" s="129" t="s">
        <v>13</v>
      </c>
      <c r="C926" s="130" t="s">
        <v>85</v>
      </c>
      <c r="D926" s="135" t="s">
        <v>86</v>
      </c>
      <c r="E926" s="194" t="s">
        <v>1422</v>
      </c>
      <c r="F926" s="198" t="str">
        <f t="shared" si="28"/>
        <v/>
      </c>
      <c r="G926" s="199" t="str">
        <f t="shared" si="29"/>
        <v>FEV</v>
      </c>
    </row>
    <row r="927" spans="1:7" s="10" customFormat="1" ht="12.75" x14ac:dyDescent="0.25">
      <c r="A927" s="129">
        <v>33008299</v>
      </c>
      <c r="B927" s="129" t="s">
        <v>13</v>
      </c>
      <c r="C927" s="130" t="s">
        <v>85</v>
      </c>
      <c r="D927" s="135" t="s">
        <v>87</v>
      </c>
      <c r="E927" s="194" t="s">
        <v>1422</v>
      </c>
      <c r="F927" s="198" t="str">
        <f t="shared" si="28"/>
        <v/>
      </c>
      <c r="G927" s="199" t="str">
        <f t="shared" si="29"/>
        <v>FEV</v>
      </c>
    </row>
    <row r="928" spans="1:7" s="10" customFormat="1" ht="12.75" x14ac:dyDescent="0.25">
      <c r="A928" s="131">
        <v>33100411</v>
      </c>
      <c r="B928" s="131" t="s">
        <v>13</v>
      </c>
      <c r="C928" s="131" t="s">
        <v>85</v>
      </c>
      <c r="D928" s="135" t="s">
        <v>1106</v>
      </c>
      <c r="E928" s="194" t="s">
        <v>1422</v>
      </c>
      <c r="F928" s="198" t="str">
        <f t="shared" si="28"/>
        <v/>
      </c>
      <c r="G928" s="199" t="str">
        <f t="shared" si="29"/>
        <v>FEV</v>
      </c>
    </row>
    <row r="929" spans="1:7" s="10" customFormat="1" ht="12.75" x14ac:dyDescent="0.25">
      <c r="A929" s="129">
        <v>33094128</v>
      </c>
      <c r="B929" s="129" t="s">
        <v>13</v>
      </c>
      <c r="C929" s="130" t="s">
        <v>85</v>
      </c>
      <c r="D929" s="135" t="s">
        <v>1039</v>
      </c>
      <c r="E929" s="194" t="s">
        <v>1422</v>
      </c>
      <c r="F929" s="198" t="str">
        <f t="shared" si="28"/>
        <v/>
      </c>
      <c r="G929" s="199" t="str">
        <f t="shared" si="29"/>
        <v>FEV</v>
      </c>
    </row>
    <row r="930" spans="1:7" s="10" customFormat="1" ht="12.75" x14ac:dyDescent="0.25">
      <c r="A930" s="129">
        <v>33099758</v>
      </c>
      <c r="B930" s="129" t="s">
        <v>13</v>
      </c>
      <c r="C930" s="130" t="s">
        <v>85</v>
      </c>
      <c r="D930" s="135" t="s">
        <v>1098</v>
      </c>
      <c r="E930" s="194" t="s">
        <v>1422</v>
      </c>
      <c r="F930" s="198" t="str">
        <f t="shared" si="28"/>
        <v/>
      </c>
      <c r="G930" s="199" t="str">
        <f t="shared" si="29"/>
        <v>FEV</v>
      </c>
    </row>
    <row r="931" spans="1:7" s="10" customFormat="1" ht="12.75" x14ac:dyDescent="0.25">
      <c r="A931" s="129">
        <v>33093938</v>
      </c>
      <c r="B931" s="129" t="s">
        <v>13</v>
      </c>
      <c r="C931" s="130" t="s">
        <v>85</v>
      </c>
      <c r="D931" s="135" t="s">
        <v>1034</v>
      </c>
      <c r="E931" s="194" t="s">
        <v>1422</v>
      </c>
      <c r="F931" s="198" t="str">
        <f t="shared" si="28"/>
        <v/>
      </c>
      <c r="G931" s="199" t="str">
        <f t="shared" si="29"/>
        <v>FEV</v>
      </c>
    </row>
    <row r="932" spans="1:7" s="10" customFormat="1" ht="12.75" x14ac:dyDescent="0.25">
      <c r="A932" s="129">
        <v>33097003</v>
      </c>
      <c r="B932" s="129" t="s">
        <v>13</v>
      </c>
      <c r="C932" s="130" t="s">
        <v>85</v>
      </c>
      <c r="D932" s="135" t="s">
        <v>1057</v>
      </c>
      <c r="E932" s="194" t="s">
        <v>1422</v>
      </c>
      <c r="F932" s="198" t="str">
        <f t="shared" si="28"/>
        <v/>
      </c>
      <c r="G932" s="199" t="str">
        <f t="shared" si="29"/>
        <v>FEV</v>
      </c>
    </row>
    <row r="933" spans="1:7" s="10" customFormat="1" ht="12.75" x14ac:dyDescent="0.25">
      <c r="A933" s="129">
        <v>33099111</v>
      </c>
      <c r="B933" s="129" t="s">
        <v>13</v>
      </c>
      <c r="C933" s="130" t="s">
        <v>85</v>
      </c>
      <c r="D933" s="135" t="s">
        <v>1090</v>
      </c>
      <c r="E933" s="194" t="s">
        <v>1422</v>
      </c>
      <c r="F933" s="198" t="str">
        <f t="shared" si="28"/>
        <v/>
      </c>
      <c r="G933" s="199" t="str">
        <f t="shared" si="29"/>
        <v>FEV</v>
      </c>
    </row>
    <row r="934" spans="1:7" s="10" customFormat="1" ht="12.75" x14ac:dyDescent="0.25">
      <c r="A934" s="129">
        <v>33093946</v>
      </c>
      <c r="B934" s="129" t="s">
        <v>13</v>
      </c>
      <c r="C934" s="130" t="s">
        <v>85</v>
      </c>
      <c r="D934" s="135" t="s">
        <v>1035</v>
      </c>
      <c r="E934" s="194" t="s">
        <v>1422</v>
      </c>
      <c r="F934" s="198" t="str">
        <f t="shared" si="28"/>
        <v/>
      </c>
      <c r="G934" s="199" t="str">
        <f t="shared" si="29"/>
        <v>FEV</v>
      </c>
    </row>
    <row r="935" spans="1:7" s="10" customFormat="1" ht="12.75" x14ac:dyDescent="0.25">
      <c r="A935" s="129">
        <v>33008957</v>
      </c>
      <c r="B935" s="129" t="s">
        <v>13</v>
      </c>
      <c r="C935" s="130" t="s">
        <v>85</v>
      </c>
      <c r="D935" s="135" t="s">
        <v>106</v>
      </c>
      <c r="E935" s="194" t="s">
        <v>1422</v>
      </c>
      <c r="F935" s="198" t="str">
        <f t="shared" si="28"/>
        <v/>
      </c>
      <c r="G935" s="199" t="str">
        <f t="shared" si="29"/>
        <v>FEV</v>
      </c>
    </row>
    <row r="936" spans="1:7" s="10" customFormat="1" ht="12.75" x14ac:dyDescent="0.25">
      <c r="A936" s="129">
        <v>33010110</v>
      </c>
      <c r="B936" s="129" t="s">
        <v>13</v>
      </c>
      <c r="C936" s="130" t="s">
        <v>85</v>
      </c>
      <c r="D936" s="135" t="s">
        <v>110</v>
      </c>
      <c r="E936" s="194" t="s">
        <v>1422</v>
      </c>
      <c r="F936" s="198" t="str">
        <f t="shared" si="28"/>
        <v/>
      </c>
      <c r="G936" s="199" t="str">
        <f t="shared" si="29"/>
        <v>FEV</v>
      </c>
    </row>
    <row r="937" spans="1:7" s="10" customFormat="1" ht="12.75" x14ac:dyDescent="0.25">
      <c r="A937" s="129">
        <v>33016070</v>
      </c>
      <c r="B937" s="129" t="s">
        <v>13</v>
      </c>
      <c r="C937" s="130" t="s">
        <v>167</v>
      </c>
      <c r="D937" s="135" t="s">
        <v>168</v>
      </c>
      <c r="E937" s="194" t="s">
        <v>1422</v>
      </c>
      <c r="F937" s="198" t="str">
        <f t="shared" si="28"/>
        <v/>
      </c>
      <c r="G937" s="199" t="str">
        <f t="shared" si="29"/>
        <v>FEV</v>
      </c>
    </row>
    <row r="938" spans="1:7" s="10" customFormat="1" ht="12.75" x14ac:dyDescent="0.25">
      <c r="A938" s="129">
        <v>33012121</v>
      </c>
      <c r="B938" s="129" t="s">
        <v>13</v>
      </c>
      <c r="C938" s="130" t="s">
        <v>127</v>
      </c>
      <c r="D938" s="135" t="s">
        <v>128</v>
      </c>
      <c r="E938" s="194" t="s">
        <v>1422</v>
      </c>
      <c r="F938" s="198" t="str">
        <f t="shared" si="28"/>
        <v/>
      </c>
      <c r="G938" s="199" t="str">
        <f t="shared" si="29"/>
        <v>FEV</v>
      </c>
    </row>
    <row r="939" spans="1:7" s="10" customFormat="1" ht="12.75" x14ac:dyDescent="0.25">
      <c r="A939" s="129">
        <v>33098662</v>
      </c>
      <c r="B939" s="129" t="s">
        <v>13</v>
      </c>
      <c r="C939" s="130" t="s">
        <v>127</v>
      </c>
      <c r="D939" s="135" t="s">
        <v>1083</v>
      </c>
      <c r="E939" s="194" t="s">
        <v>1422</v>
      </c>
      <c r="F939" s="198" t="str">
        <f t="shared" si="28"/>
        <v/>
      </c>
      <c r="G939" s="199" t="str">
        <f t="shared" si="29"/>
        <v>FEV</v>
      </c>
    </row>
    <row r="940" spans="1:7" s="10" customFormat="1" ht="12.75" x14ac:dyDescent="0.25">
      <c r="A940" s="129">
        <v>33015090</v>
      </c>
      <c r="B940" s="129" t="s">
        <v>13</v>
      </c>
      <c r="C940" s="130" t="s">
        <v>150</v>
      </c>
      <c r="D940" s="135" t="s">
        <v>156</v>
      </c>
      <c r="E940" s="194" t="s">
        <v>1422</v>
      </c>
      <c r="F940" s="198" t="str">
        <f t="shared" si="28"/>
        <v/>
      </c>
      <c r="G940" s="199" t="str">
        <f t="shared" si="29"/>
        <v>FEV</v>
      </c>
    </row>
    <row r="941" spans="1:7" s="10" customFormat="1" ht="12.75" x14ac:dyDescent="0.25">
      <c r="A941" s="129">
        <v>33014809</v>
      </c>
      <c r="B941" s="129" t="s">
        <v>13</v>
      </c>
      <c r="C941" s="130" t="s">
        <v>150</v>
      </c>
      <c r="D941" s="135" t="s">
        <v>153</v>
      </c>
      <c r="E941" s="194" t="s">
        <v>1422</v>
      </c>
      <c r="F941" s="198" t="str">
        <f t="shared" si="28"/>
        <v/>
      </c>
      <c r="G941" s="199" t="str">
        <f t="shared" si="29"/>
        <v>FEV</v>
      </c>
    </row>
    <row r="942" spans="1:7" s="10" customFormat="1" ht="12.75" x14ac:dyDescent="0.25">
      <c r="A942" s="129">
        <v>33014833</v>
      </c>
      <c r="B942" s="129" t="s">
        <v>13</v>
      </c>
      <c r="C942" s="130" t="s">
        <v>150</v>
      </c>
      <c r="D942" s="135" t="s">
        <v>155</v>
      </c>
      <c r="E942" s="194" t="s">
        <v>1422</v>
      </c>
      <c r="F942" s="198" t="str">
        <f t="shared" si="28"/>
        <v/>
      </c>
      <c r="G942" s="199" t="str">
        <f t="shared" si="29"/>
        <v>FEV</v>
      </c>
    </row>
    <row r="943" spans="1:7" s="10" customFormat="1" ht="12.75" x14ac:dyDescent="0.25">
      <c r="A943" s="129">
        <v>33014760</v>
      </c>
      <c r="B943" s="129" t="s">
        <v>13</v>
      </c>
      <c r="C943" s="130" t="s">
        <v>150</v>
      </c>
      <c r="D943" s="135" t="s">
        <v>152</v>
      </c>
      <c r="E943" s="194" t="s">
        <v>1422</v>
      </c>
      <c r="F943" s="198" t="str">
        <f t="shared" si="28"/>
        <v/>
      </c>
      <c r="G943" s="199" t="str">
        <f t="shared" si="29"/>
        <v>FEV</v>
      </c>
    </row>
    <row r="944" spans="1:7" s="10" customFormat="1" ht="12.75" x14ac:dyDescent="0.25">
      <c r="A944" s="129">
        <v>33014736</v>
      </c>
      <c r="B944" s="129" t="s">
        <v>13</v>
      </c>
      <c r="C944" s="130" t="s">
        <v>150</v>
      </c>
      <c r="D944" s="135" t="s">
        <v>151</v>
      </c>
      <c r="E944" s="194" t="s">
        <v>1422</v>
      </c>
      <c r="F944" s="198" t="str">
        <f t="shared" si="28"/>
        <v/>
      </c>
      <c r="G944" s="199" t="str">
        <f t="shared" si="29"/>
        <v>FEV</v>
      </c>
    </row>
    <row r="945" spans="1:7" s="10" customFormat="1" ht="12.75" x14ac:dyDescent="0.25">
      <c r="A945" s="129">
        <v>33014817</v>
      </c>
      <c r="B945" s="129" t="s">
        <v>13</v>
      </c>
      <c r="C945" s="130" t="s">
        <v>150</v>
      </c>
      <c r="D945" s="135" t="s">
        <v>154</v>
      </c>
      <c r="E945" s="194" t="s">
        <v>1422</v>
      </c>
      <c r="F945" s="198" t="str">
        <f t="shared" si="28"/>
        <v/>
      </c>
      <c r="G945" s="199" t="str">
        <f t="shared" si="29"/>
        <v>FEV</v>
      </c>
    </row>
    <row r="946" spans="1:7" s="10" customFormat="1" ht="12.75" x14ac:dyDescent="0.25">
      <c r="A946" s="129">
        <v>33015295</v>
      </c>
      <c r="B946" s="129" t="s">
        <v>13</v>
      </c>
      <c r="C946" s="130" t="s">
        <v>157</v>
      </c>
      <c r="D946" s="135" t="s">
        <v>161</v>
      </c>
      <c r="E946" s="194" t="s">
        <v>1422</v>
      </c>
      <c r="F946" s="198" t="str">
        <f t="shared" si="28"/>
        <v/>
      </c>
      <c r="G946" s="199" t="str">
        <f t="shared" si="29"/>
        <v>FEV</v>
      </c>
    </row>
    <row r="947" spans="1:7" s="10" customFormat="1" ht="12.75" x14ac:dyDescent="0.25">
      <c r="A947" s="129">
        <v>33015309</v>
      </c>
      <c r="B947" s="129" t="s">
        <v>13</v>
      </c>
      <c r="C947" s="130" t="s">
        <v>157</v>
      </c>
      <c r="D947" s="135" t="s">
        <v>162</v>
      </c>
      <c r="E947" s="194" t="s">
        <v>1422</v>
      </c>
      <c r="F947" s="198" t="str">
        <f t="shared" si="28"/>
        <v/>
      </c>
      <c r="G947" s="199" t="str">
        <f t="shared" si="29"/>
        <v>FEV</v>
      </c>
    </row>
    <row r="948" spans="1:7" s="10" customFormat="1" ht="12.75" x14ac:dyDescent="0.25">
      <c r="A948" s="129">
        <v>33015180</v>
      </c>
      <c r="B948" s="129" t="s">
        <v>13</v>
      </c>
      <c r="C948" s="130" t="s">
        <v>157</v>
      </c>
      <c r="D948" s="135" t="s">
        <v>158</v>
      </c>
      <c r="E948" s="194" t="s">
        <v>1422</v>
      </c>
      <c r="F948" s="198" t="str">
        <f t="shared" si="28"/>
        <v/>
      </c>
      <c r="G948" s="199" t="str">
        <f t="shared" si="29"/>
        <v>FEV</v>
      </c>
    </row>
    <row r="949" spans="1:7" s="10" customFormat="1" ht="12.75" x14ac:dyDescent="0.25">
      <c r="A949" s="129">
        <v>33015317</v>
      </c>
      <c r="B949" s="129" t="s">
        <v>13</v>
      </c>
      <c r="C949" s="130" t="s">
        <v>157</v>
      </c>
      <c r="D949" s="135" t="s">
        <v>163</v>
      </c>
      <c r="E949" s="194" t="s">
        <v>1422</v>
      </c>
      <c r="F949" s="198" t="str">
        <f t="shared" si="28"/>
        <v/>
      </c>
      <c r="G949" s="199" t="str">
        <f t="shared" si="29"/>
        <v>FEV</v>
      </c>
    </row>
    <row r="950" spans="1:7" s="10" customFormat="1" ht="12.75" x14ac:dyDescent="0.25">
      <c r="A950" s="129">
        <v>33015260</v>
      </c>
      <c r="B950" s="129" t="s">
        <v>13</v>
      </c>
      <c r="C950" s="130" t="s">
        <v>157</v>
      </c>
      <c r="D950" s="135" t="s">
        <v>159</v>
      </c>
      <c r="E950" s="194" t="s">
        <v>1422</v>
      </c>
      <c r="F950" s="198" t="str">
        <f t="shared" si="28"/>
        <v/>
      </c>
      <c r="G950" s="199" t="str">
        <f t="shared" si="29"/>
        <v>FEV</v>
      </c>
    </row>
    <row r="951" spans="1:7" s="10" customFormat="1" ht="12.75" x14ac:dyDescent="0.25">
      <c r="A951" s="129">
        <v>33015740</v>
      </c>
      <c r="B951" s="129" t="s">
        <v>13</v>
      </c>
      <c r="C951" s="130" t="s">
        <v>157</v>
      </c>
      <c r="D951" s="135" t="s">
        <v>166</v>
      </c>
      <c r="E951" s="194" t="s">
        <v>1422</v>
      </c>
      <c r="F951" s="198" t="str">
        <f t="shared" si="28"/>
        <v/>
      </c>
      <c r="G951" s="199" t="str">
        <f t="shared" si="29"/>
        <v>FEV</v>
      </c>
    </row>
    <row r="952" spans="1:7" s="10" customFormat="1" ht="12.75" x14ac:dyDescent="0.25">
      <c r="A952" s="129">
        <v>33015333</v>
      </c>
      <c r="B952" s="129" t="s">
        <v>13</v>
      </c>
      <c r="C952" s="130" t="s">
        <v>157</v>
      </c>
      <c r="D952" s="135" t="s">
        <v>164</v>
      </c>
      <c r="E952" s="194" t="s">
        <v>1422</v>
      </c>
      <c r="F952" s="198" t="str">
        <f t="shared" si="28"/>
        <v/>
      </c>
      <c r="G952" s="199" t="str">
        <f t="shared" si="29"/>
        <v>FEV</v>
      </c>
    </row>
    <row r="953" spans="1:7" s="10" customFormat="1" ht="12.75" x14ac:dyDescent="0.25">
      <c r="A953" s="129">
        <v>33015279</v>
      </c>
      <c r="B953" s="129" t="s">
        <v>13</v>
      </c>
      <c r="C953" s="130" t="s">
        <v>157</v>
      </c>
      <c r="D953" s="135" t="s">
        <v>160</v>
      </c>
      <c r="E953" s="194" t="s">
        <v>1422</v>
      </c>
      <c r="F953" s="198" t="str">
        <f t="shared" si="28"/>
        <v/>
      </c>
      <c r="G953" s="199" t="str">
        <f t="shared" si="29"/>
        <v>FEV</v>
      </c>
    </row>
    <row r="954" spans="1:7" s="10" customFormat="1" ht="12.75" x14ac:dyDescent="0.25">
      <c r="A954" s="129">
        <v>33015341</v>
      </c>
      <c r="B954" s="129" t="s">
        <v>13</v>
      </c>
      <c r="C954" s="130" t="s">
        <v>157</v>
      </c>
      <c r="D954" s="135" t="s">
        <v>165</v>
      </c>
      <c r="E954" s="194" t="s">
        <v>1422</v>
      </c>
      <c r="F954" s="198" t="str">
        <f t="shared" si="28"/>
        <v/>
      </c>
      <c r="G954" s="199" t="str">
        <f t="shared" si="29"/>
        <v>FEV</v>
      </c>
    </row>
    <row r="955" spans="1:7" s="10" customFormat="1" ht="12.75" x14ac:dyDescent="0.25">
      <c r="A955" s="129">
        <v>33103119</v>
      </c>
      <c r="B955" s="129" t="s">
        <v>13</v>
      </c>
      <c r="C955" s="130" t="s">
        <v>157</v>
      </c>
      <c r="D955" s="135" t="s">
        <v>1121</v>
      </c>
      <c r="E955" s="194" t="s">
        <v>1422</v>
      </c>
      <c r="F955" s="198" t="str">
        <f t="shared" si="28"/>
        <v/>
      </c>
      <c r="G955" s="199" t="str">
        <f t="shared" si="29"/>
        <v>FEV</v>
      </c>
    </row>
    <row r="956" spans="1:7" s="10" customFormat="1" ht="12.75" x14ac:dyDescent="0.25">
      <c r="A956" s="129">
        <v>33016550</v>
      </c>
      <c r="B956" s="129" t="s">
        <v>13</v>
      </c>
      <c r="C956" s="130" t="s">
        <v>169</v>
      </c>
      <c r="D956" s="135" t="s">
        <v>170</v>
      </c>
      <c r="E956" s="194" t="s">
        <v>1422</v>
      </c>
      <c r="F956" s="198" t="str">
        <f t="shared" si="28"/>
        <v/>
      </c>
      <c r="G956" s="199" t="str">
        <f t="shared" si="29"/>
        <v>FEV</v>
      </c>
    </row>
    <row r="957" spans="1:7" s="10" customFormat="1" ht="12.75" x14ac:dyDescent="0.25">
      <c r="A957" s="129">
        <v>33025525</v>
      </c>
      <c r="B957" s="129" t="s">
        <v>13</v>
      </c>
      <c r="C957" s="130" t="s">
        <v>261</v>
      </c>
      <c r="D957" s="135" t="s">
        <v>263</v>
      </c>
      <c r="E957" s="194" t="s">
        <v>1422</v>
      </c>
      <c r="F957" s="198" t="str">
        <f t="shared" si="28"/>
        <v/>
      </c>
      <c r="G957" s="199" t="str">
        <f t="shared" si="29"/>
        <v>FEV</v>
      </c>
    </row>
    <row r="958" spans="1:7" s="10" customFormat="1" ht="12.75" x14ac:dyDescent="0.25">
      <c r="A958" s="129">
        <v>33025487</v>
      </c>
      <c r="B958" s="129" t="s">
        <v>13</v>
      </c>
      <c r="C958" s="130" t="s">
        <v>261</v>
      </c>
      <c r="D958" s="135" t="s">
        <v>262</v>
      </c>
      <c r="E958" s="194" t="s">
        <v>1422</v>
      </c>
      <c r="F958" s="198" t="str">
        <f t="shared" si="28"/>
        <v/>
      </c>
      <c r="G958" s="199" t="str">
        <f t="shared" si="29"/>
        <v>FEV</v>
      </c>
    </row>
    <row r="959" spans="1:7" s="10" customFormat="1" ht="12.75" x14ac:dyDescent="0.25">
      <c r="A959" s="129">
        <v>33025576</v>
      </c>
      <c r="B959" s="129" t="s">
        <v>13</v>
      </c>
      <c r="C959" s="130" t="s">
        <v>261</v>
      </c>
      <c r="D959" s="135" t="s">
        <v>264</v>
      </c>
      <c r="E959" s="194" t="s">
        <v>1422</v>
      </c>
      <c r="F959" s="198" t="str">
        <f t="shared" si="28"/>
        <v/>
      </c>
      <c r="G959" s="199" t="str">
        <f t="shared" si="29"/>
        <v>FEV</v>
      </c>
    </row>
    <row r="960" spans="1:7" s="10" customFormat="1" ht="12.75" x14ac:dyDescent="0.25">
      <c r="A960" s="129">
        <v>33097437</v>
      </c>
      <c r="B960" s="129" t="s">
        <v>13</v>
      </c>
      <c r="C960" s="130" t="s">
        <v>261</v>
      </c>
      <c r="D960" s="135" t="s">
        <v>1070</v>
      </c>
      <c r="E960" s="194" t="s">
        <v>1422</v>
      </c>
      <c r="F960" s="198" t="str">
        <f t="shared" si="28"/>
        <v/>
      </c>
      <c r="G960" s="199" t="str">
        <f t="shared" si="29"/>
        <v>FEV</v>
      </c>
    </row>
    <row r="961" spans="1:7" s="10" customFormat="1" ht="12.75" x14ac:dyDescent="0.25">
      <c r="A961" s="129">
        <v>33012458</v>
      </c>
      <c r="B961" s="129" t="s">
        <v>13</v>
      </c>
      <c r="C961" s="130" t="s">
        <v>129</v>
      </c>
      <c r="D961" s="135" t="s">
        <v>132</v>
      </c>
      <c r="E961" s="194" t="s">
        <v>1422</v>
      </c>
      <c r="F961" s="198" t="str">
        <f t="shared" si="28"/>
        <v/>
      </c>
      <c r="G961" s="199" t="str">
        <f t="shared" si="29"/>
        <v>FEV</v>
      </c>
    </row>
    <row r="962" spans="1:7" s="10" customFormat="1" ht="12.75" x14ac:dyDescent="0.25">
      <c r="A962" s="129">
        <v>33012393</v>
      </c>
      <c r="B962" s="129" t="s">
        <v>13</v>
      </c>
      <c r="C962" s="130" t="s">
        <v>129</v>
      </c>
      <c r="D962" s="135" t="s">
        <v>130</v>
      </c>
      <c r="E962" s="194" t="s">
        <v>1422</v>
      </c>
      <c r="F962" s="198" t="str">
        <f t="shared" si="28"/>
        <v/>
      </c>
      <c r="G962" s="199" t="str">
        <f t="shared" si="29"/>
        <v>FEV</v>
      </c>
    </row>
    <row r="963" spans="1:7" s="10" customFormat="1" ht="12.75" x14ac:dyDescent="0.25">
      <c r="A963" s="129">
        <v>33013160</v>
      </c>
      <c r="B963" s="129" t="s">
        <v>13</v>
      </c>
      <c r="C963" s="130" t="s">
        <v>129</v>
      </c>
      <c r="D963" s="135" t="s">
        <v>133</v>
      </c>
      <c r="E963" s="194" t="s">
        <v>1422</v>
      </c>
      <c r="F963" s="198" t="str">
        <f t="shared" si="28"/>
        <v/>
      </c>
      <c r="G963" s="199" t="str">
        <f t="shared" si="29"/>
        <v>FEV</v>
      </c>
    </row>
    <row r="964" spans="1:7" s="10" customFormat="1" ht="12.75" x14ac:dyDescent="0.25">
      <c r="A964" s="129">
        <v>33013322</v>
      </c>
      <c r="B964" s="129" t="s">
        <v>13</v>
      </c>
      <c r="C964" s="130" t="s">
        <v>129</v>
      </c>
      <c r="D964" s="135" t="s">
        <v>134</v>
      </c>
      <c r="E964" s="194" t="s">
        <v>1422</v>
      </c>
      <c r="F964" s="198" t="str">
        <f t="shared" ref="F964:F1027" si="30">IF($E964="ENTREGUE","FEV","")</f>
        <v/>
      </c>
      <c r="G964" s="199" t="str">
        <f t="shared" si="29"/>
        <v>FEV</v>
      </c>
    </row>
    <row r="965" spans="1:7" s="10" customFormat="1" ht="12.75" x14ac:dyDescent="0.25">
      <c r="A965" s="129">
        <v>33012407</v>
      </c>
      <c r="B965" s="129" t="s">
        <v>13</v>
      </c>
      <c r="C965" s="130" t="s">
        <v>129</v>
      </c>
      <c r="D965" s="135" t="s">
        <v>131</v>
      </c>
      <c r="E965" s="194" t="s">
        <v>1422</v>
      </c>
      <c r="F965" s="198" t="str">
        <f t="shared" si="30"/>
        <v/>
      </c>
      <c r="G965" s="199" t="str">
        <f t="shared" ref="G965:G1028" si="31">IF($E965="PENDENTE","FEV","")</f>
        <v>FEV</v>
      </c>
    </row>
    <row r="966" spans="1:7" s="10" customFormat="1" ht="12.75" x14ac:dyDescent="0.25">
      <c r="A966" s="129">
        <v>33013802</v>
      </c>
      <c r="B966" s="129" t="s">
        <v>13</v>
      </c>
      <c r="C966" s="130" t="s">
        <v>141</v>
      </c>
      <c r="D966" s="135" t="s">
        <v>143</v>
      </c>
      <c r="E966" s="194" t="s">
        <v>1422</v>
      </c>
      <c r="F966" s="198" t="str">
        <f t="shared" si="30"/>
        <v/>
      </c>
      <c r="G966" s="199" t="str">
        <f t="shared" si="31"/>
        <v>FEV</v>
      </c>
    </row>
    <row r="967" spans="1:7" s="10" customFormat="1" ht="12.75" x14ac:dyDescent="0.25">
      <c r="A967" s="129">
        <v>33014086</v>
      </c>
      <c r="B967" s="129" t="s">
        <v>13</v>
      </c>
      <c r="C967" s="130" t="s">
        <v>141</v>
      </c>
      <c r="D967" s="135" t="s">
        <v>146</v>
      </c>
      <c r="E967" s="194" t="s">
        <v>1422</v>
      </c>
      <c r="F967" s="198" t="str">
        <f t="shared" si="30"/>
        <v/>
      </c>
      <c r="G967" s="199" t="str">
        <f t="shared" si="31"/>
        <v>FEV</v>
      </c>
    </row>
    <row r="968" spans="1:7" s="10" customFormat="1" ht="12.75" x14ac:dyDescent="0.25">
      <c r="A968" s="129">
        <v>33014116</v>
      </c>
      <c r="B968" s="129" t="s">
        <v>13</v>
      </c>
      <c r="C968" s="130" t="s">
        <v>141</v>
      </c>
      <c r="D968" s="135" t="s">
        <v>147</v>
      </c>
      <c r="E968" s="194" t="s">
        <v>1422</v>
      </c>
      <c r="F968" s="198" t="str">
        <f t="shared" si="30"/>
        <v/>
      </c>
      <c r="G968" s="199" t="str">
        <f t="shared" si="31"/>
        <v>FEV</v>
      </c>
    </row>
    <row r="969" spans="1:7" s="10" customFormat="1" ht="12.75" x14ac:dyDescent="0.25">
      <c r="A969" s="129">
        <v>33013837</v>
      </c>
      <c r="B969" s="129" t="s">
        <v>13</v>
      </c>
      <c r="C969" s="130" t="s">
        <v>141</v>
      </c>
      <c r="D969" s="135" t="s">
        <v>144</v>
      </c>
      <c r="E969" s="194" t="s">
        <v>1422</v>
      </c>
      <c r="F969" s="198" t="str">
        <f t="shared" si="30"/>
        <v/>
      </c>
      <c r="G969" s="199" t="str">
        <f t="shared" si="31"/>
        <v>FEV</v>
      </c>
    </row>
    <row r="970" spans="1:7" s="10" customFormat="1" ht="12.75" x14ac:dyDescent="0.25">
      <c r="A970" s="129">
        <v>33014310</v>
      </c>
      <c r="B970" s="129" t="s">
        <v>13</v>
      </c>
      <c r="C970" s="130" t="s">
        <v>141</v>
      </c>
      <c r="D970" s="135" t="s">
        <v>148</v>
      </c>
      <c r="E970" s="194" t="s">
        <v>1422</v>
      </c>
      <c r="F970" s="198" t="str">
        <f t="shared" si="30"/>
        <v/>
      </c>
      <c r="G970" s="199" t="str">
        <f t="shared" si="31"/>
        <v>FEV</v>
      </c>
    </row>
    <row r="971" spans="1:7" s="10" customFormat="1" ht="12.75" x14ac:dyDescent="0.25">
      <c r="A971" s="129">
        <v>33013918</v>
      </c>
      <c r="B971" s="129" t="s">
        <v>13</v>
      </c>
      <c r="C971" s="130" t="s">
        <v>141</v>
      </c>
      <c r="D971" s="135" t="s">
        <v>145</v>
      </c>
      <c r="E971" s="194" t="s">
        <v>1422</v>
      </c>
      <c r="F971" s="198" t="str">
        <f t="shared" si="30"/>
        <v/>
      </c>
      <c r="G971" s="199" t="str">
        <f t="shared" si="31"/>
        <v>FEV</v>
      </c>
    </row>
    <row r="972" spans="1:7" s="10" customFormat="1" ht="12.75" x14ac:dyDescent="0.25">
      <c r="A972" s="129">
        <v>33013772</v>
      </c>
      <c r="B972" s="129" t="s">
        <v>13</v>
      </c>
      <c r="C972" s="130" t="s">
        <v>141</v>
      </c>
      <c r="D972" s="135" t="s">
        <v>142</v>
      </c>
      <c r="E972" s="194" t="s">
        <v>1422</v>
      </c>
      <c r="F972" s="198" t="str">
        <f t="shared" si="30"/>
        <v/>
      </c>
      <c r="G972" s="199" t="str">
        <f t="shared" si="31"/>
        <v>FEV</v>
      </c>
    </row>
    <row r="973" spans="1:7" s="10" customFormat="1" ht="12.75" x14ac:dyDescent="0.25">
      <c r="A973" s="129">
        <v>33095140</v>
      </c>
      <c r="B973" s="129" t="s">
        <v>13</v>
      </c>
      <c r="C973" s="130" t="s">
        <v>141</v>
      </c>
      <c r="D973" s="135" t="s">
        <v>1044</v>
      </c>
      <c r="E973" s="194" t="s">
        <v>1422</v>
      </c>
      <c r="F973" s="198" t="str">
        <f t="shared" si="30"/>
        <v/>
      </c>
      <c r="G973" s="199" t="str">
        <f t="shared" si="31"/>
        <v>FEV</v>
      </c>
    </row>
    <row r="974" spans="1:7" s="10" customFormat="1" ht="12.75" x14ac:dyDescent="0.25">
      <c r="A974" s="129">
        <v>33013535</v>
      </c>
      <c r="B974" s="129" t="s">
        <v>13</v>
      </c>
      <c r="C974" s="130" t="s">
        <v>135</v>
      </c>
      <c r="D974" s="135" t="s">
        <v>137</v>
      </c>
      <c r="E974" s="194" t="s">
        <v>1422</v>
      </c>
      <c r="F974" s="198" t="str">
        <f t="shared" si="30"/>
        <v/>
      </c>
      <c r="G974" s="199" t="str">
        <f t="shared" si="31"/>
        <v>FEV</v>
      </c>
    </row>
    <row r="975" spans="1:7" s="10" customFormat="1" ht="12.75" x14ac:dyDescent="0.25">
      <c r="A975" s="129">
        <v>33013497</v>
      </c>
      <c r="B975" s="129" t="s">
        <v>13</v>
      </c>
      <c r="C975" s="130" t="s">
        <v>135</v>
      </c>
      <c r="D975" s="135" t="s">
        <v>136</v>
      </c>
      <c r="E975" s="194" t="s">
        <v>1422</v>
      </c>
      <c r="F975" s="198" t="str">
        <f t="shared" si="30"/>
        <v/>
      </c>
      <c r="G975" s="199" t="str">
        <f t="shared" si="31"/>
        <v>FEV</v>
      </c>
    </row>
    <row r="976" spans="1:7" s="10" customFormat="1" ht="12.75" x14ac:dyDescent="0.25">
      <c r="A976" s="133">
        <v>33170185</v>
      </c>
      <c r="B976" s="131" t="s">
        <v>13</v>
      </c>
      <c r="C976" s="131" t="s">
        <v>135</v>
      </c>
      <c r="D976" s="136" t="s">
        <v>1248</v>
      </c>
      <c r="E976" s="194" t="s">
        <v>1422</v>
      </c>
      <c r="F976" s="198" t="str">
        <f t="shared" si="30"/>
        <v/>
      </c>
      <c r="G976" s="199" t="str">
        <f t="shared" si="31"/>
        <v>FEV</v>
      </c>
    </row>
    <row r="977" spans="1:7" s="10" customFormat="1" ht="12.75" x14ac:dyDescent="0.25">
      <c r="A977" s="129">
        <v>33013551</v>
      </c>
      <c r="B977" s="129" t="s">
        <v>13</v>
      </c>
      <c r="C977" s="130" t="s">
        <v>135</v>
      </c>
      <c r="D977" s="135" t="s">
        <v>138</v>
      </c>
      <c r="E977" s="194" t="s">
        <v>1422</v>
      </c>
      <c r="F977" s="198" t="str">
        <f t="shared" si="30"/>
        <v/>
      </c>
      <c r="G977" s="199" t="str">
        <f t="shared" si="31"/>
        <v>FEV</v>
      </c>
    </row>
    <row r="978" spans="1:7" s="10" customFormat="1" ht="12.75" x14ac:dyDescent="0.25">
      <c r="A978" s="131">
        <v>33013691</v>
      </c>
      <c r="B978" s="131" t="s">
        <v>13</v>
      </c>
      <c r="C978" s="131" t="s">
        <v>135</v>
      </c>
      <c r="D978" s="135" t="s">
        <v>140</v>
      </c>
      <c r="E978" s="194" t="s">
        <v>1422</v>
      </c>
      <c r="F978" s="198" t="str">
        <f t="shared" si="30"/>
        <v/>
      </c>
      <c r="G978" s="199" t="str">
        <f t="shared" si="31"/>
        <v>FEV</v>
      </c>
    </row>
    <row r="979" spans="1:7" s="10" customFormat="1" ht="12.75" x14ac:dyDescent="0.25">
      <c r="A979" s="129">
        <v>33014566</v>
      </c>
      <c r="B979" s="129" t="s">
        <v>13</v>
      </c>
      <c r="C979" s="130" t="s">
        <v>135</v>
      </c>
      <c r="D979" s="135" t="s">
        <v>149</v>
      </c>
      <c r="E979" s="194" t="s">
        <v>1422</v>
      </c>
      <c r="F979" s="198" t="str">
        <f t="shared" si="30"/>
        <v/>
      </c>
      <c r="G979" s="199" t="str">
        <f t="shared" si="31"/>
        <v>FEV</v>
      </c>
    </row>
    <row r="980" spans="1:7" s="10" customFormat="1" ht="12.75" x14ac:dyDescent="0.25">
      <c r="A980" s="129">
        <v>33013683</v>
      </c>
      <c r="B980" s="129" t="s">
        <v>13</v>
      </c>
      <c r="C980" s="130" t="s">
        <v>135</v>
      </c>
      <c r="D980" s="135" t="s">
        <v>139</v>
      </c>
      <c r="E980" s="194" t="s">
        <v>1422</v>
      </c>
      <c r="F980" s="198" t="str">
        <f t="shared" si="30"/>
        <v/>
      </c>
      <c r="G980" s="199" t="str">
        <f t="shared" si="31"/>
        <v>FEV</v>
      </c>
    </row>
    <row r="981" spans="1:7" s="10" customFormat="1" ht="12.75" x14ac:dyDescent="0.25">
      <c r="A981" s="133">
        <v>33183716</v>
      </c>
      <c r="B981" s="131" t="s">
        <v>14</v>
      </c>
      <c r="C981" s="131" t="s">
        <v>171</v>
      </c>
      <c r="D981" s="136" t="s">
        <v>1260</v>
      </c>
      <c r="E981" s="194" t="s">
        <v>1422</v>
      </c>
      <c r="F981" s="198" t="str">
        <f t="shared" si="30"/>
        <v/>
      </c>
      <c r="G981" s="199" t="str">
        <f t="shared" si="31"/>
        <v>FEV</v>
      </c>
    </row>
    <row r="982" spans="1:7" s="10" customFormat="1" ht="12.75" x14ac:dyDescent="0.25">
      <c r="A982" s="129">
        <v>33016836</v>
      </c>
      <c r="B982" s="129" t="s">
        <v>14</v>
      </c>
      <c r="C982" s="130" t="s">
        <v>171</v>
      </c>
      <c r="D982" s="135" t="s">
        <v>172</v>
      </c>
      <c r="E982" s="194" t="s">
        <v>1422</v>
      </c>
      <c r="F982" s="198" t="str">
        <f t="shared" si="30"/>
        <v/>
      </c>
      <c r="G982" s="199" t="str">
        <f t="shared" si="31"/>
        <v>FEV</v>
      </c>
    </row>
    <row r="983" spans="1:7" s="10" customFormat="1" ht="12.75" x14ac:dyDescent="0.25">
      <c r="A983" s="129">
        <v>33017000</v>
      </c>
      <c r="B983" s="129" t="s">
        <v>14</v>
      </c>
      <c r="C983" s="130" t="s">
        <v>173</v>
      </c>
      <c r="D983" s="135" t="s">
        <v>174</v>
      </c>
      <c r="E983" s="194" t="s">
        <v>1422</v>
      </c>
      <c r="F983" s="198" t="str">
        <f t="shared" si="30"/>
        <v/>
      </c>
      <c r="G983" s="199" t="str">
        <f t="shared" si="31"/>
        <v>FEV</v>
      </c>
    </row>
    <row r="984" spans="1:7" s="10" customFormat="1" ht="12.75" x14ac:dyDescent="0.25">
      <c r="A984" s="129">
        <v>33051097</v>
      </c>
      <c r="B984" s="129" t="s">
        <v>14</v>
      </c>
      <c r="C984" s="130" t="s">
        <v>597</v>
      </c>
      <c r="D984" s="135" t="s">
        <v>598</v>
      </c>
      <c r="E984" s="194" t="s">
        <v>1422</v>
      </c>
      <c r="F984" s="198" t="str">
        <f t="shared" si="30"/>
        <v/>
      </c>
      <c r="G984" s="199" t="str">
        <f t="shared" si="31"/>
        <v>FEV</v>
      </c>
    </row>
    <row r="985" spans="1:7" s="10" customFormat="1" ht="12.75" x14ac:dyDescent="0.25">
      <c r="A985" s="129">
        <v>33051127</v>
      </c>
      <c r="B985" s="129" t="s">
        <v>14</v>
      </c>
      <c r="C985" s="130" t="s">
        <v>597</v>
      </c>
      <c r="D985" s="135" t="s">
        <v>600</v>
      </c>
      <c r="E985" s="194" t="s">
        <v>1422</v>
      </c>
      <c r="F985" s="198" t="str">
        <f t="shared" si="30"/>
        <v/>
      </c>
      <c r="G985" s="199" t="str">
        <f t="shared" si="31"/>
        <v>FEV</v>
      </c>
    </row>
    <row r="986" spans="1:7" s="10" customFormat="1" ht="12.75" x14ac:dyDescent="0.25">
      <c r="A986" s="129">
        <v>33051100</v>
      </c>
      <c r="B986" s="129" t="s">
        <v>14</v>
      </c>
      <c r="C986" s="130" t="s">
        <v>597</v>
      </c>
      <c r="D986" s="135" t="s">
        <v>599</v>
      </c>
      <c r="E986" s="194" t="s">
        <v>1422</v>
      </c>
      <c r="F986" s="198" t="str">
        <f t="shared" si="30"/>
        <v/>
      </c>
      <c r="G986" s="199" t="str">
        <f t="shared" si="31"/>
        <v>FEV</v>
      </c>
    </row>
    <row r="987" spans="1:7" s="10" customFormat="1" ht="12.75" x14ac:dyDescent="0.25">
      <c r="A987" s="129">
        <v>33053774</v>
      </c>
      <c r="B987" s="129" t="s">
        <v>14</v>
      </c>
      <c r="C987" s="130" t="s">
        <v>595</v>
      </c>
      <c r="D987" s="135" t="s">
        <v>634</v>
      </c>
      <c r="E987" s="194" t="s">
        <v>1422</v>
      </c>
      <c r="F987" s="198" t="str">
        <f t="shared" si="30"/>
        <v/>
      </c>
      <c r="G987" s="199" t="str">
        <f t="shared" si="31"/>
        <v>FEV</v>
      </c>
    </row>
    <row r="988" spans="1:7" s="10" customFormat="1" ht="12.75" x14ac:dyDescent="0.25">
      <c r="A988" s="129">
        <v>33052816</v>
      </c>
      <c r="B988" s="129" t="s">
        <v>14</v>
      </c>
      <c r="C988" s="130" t="s">
        <v>595</v>
      </c>
      <c r="D988" s="135" t="s">
        <v>620</v>
      </c>
      <c r="E988" s="194" t="s">
        <v>1422</v>
      </c>
      <c r="F988" s="198" t="str">
        <f t="shared" si="30"/>
        <v/>
      </c>
      <c r="G988" s="199" t="str">
        <f t="shared" si="31"/>
        <v>FEV</v>
      </c>
    </row>
    <row r="989" spans="1:7" s="10" customFormat="1" ht="12.75" x14ac:dyDescent="0.25">
      <c r="A989" s="129">
        <v>33053693</v>
      </c>
      <c r="B989" s="129" t="s">
        <v>14</v>
      </c>
      <c r="C989" s="130" t="s">
        <v>595</v>
      </c>
      <c r="D989" s="135" t="s">
        <v>631</v>
      </c>
      <c r="E989" s="194" t="s">
        <v>1422</v>
      </c>
      <c r="F989" s="198" t="str">
        <f t="shared" si="30"/>
        <v/>
      </c>
      <c r="G989" s="199" t="str">
        <f t="shared" si="31"/>
        <v>FEV</v>
      </c>
    </row>
    <row r="990" spans="1:7" s="10" customFormat="1" ht="12.75" x14ac:dyDescent="0.25">
      <c r="A990" s="129">
        <v>33053383</v>
      </c>
      <c r="B990" s="129" t="s">
        <v>14</v>
      </c>
      <c r="C990" s="130" t="s">
        <v>595</v>
      </c>
      <c r="D990" s="135" t="s">
        <v>628</v>
      </c>
      <c r="E990" s="194" t="s">
        <v>1422</v>
      </c>
      <c r="F990" s="198" t="str">
        <f t="shared" si="30"/>
        <v/>
      </c>
      <c r="G990" s="199" t="str">
        <f t="shared" si="31"/>
        <v>FEV</v>
      </c>
    </row>
    <row r="991" spans="1:7" s="10" customFormat="1" ht="12.75" x14ac:dyDescent="0.25">
      <c r="A991" s="129">
        <v>33053162</v>
      </c>
      <c r="B991" s="129" t="s">
        <v>14</v>
      </c>
      <c r="C991" s="130" t="s">
        <v>595</v>
      </c>
      <c r="D991" s="135" t="s">
        <v>624</v>
      </c>
      <c r="E991" s="194" t="s">
        <v>1422</v>
      </c>
      <c r="F991" s="198" t="str">
        <f t="shared" si="30"/>
        <v/>
      </c>
      <c r="G991" s="199" t="str">
        <f t="shared" si="31"/>
        <v>FEV</v>
      </c>
    </row>
    <row r="992" spans="1:7" s="10" customFormat="1" ht="12.75" x14ac:dyDescent="0.25">
      <c r="A992" s="129">
        <v>33053189</v>
      </c>
      <c r="B992" s="129" t="s">
        <v>14</v>
      </c>
      <c r="C992" s="130" t="s">
        <v>595</v>
      </c>
      <c r="D992" s="135" t="s">
        <v>625</v>
      </c>
      <c r="E992" s="194" t="s">
        <v>1422</v>
      </c>
      <c r="F992" s="198" t="str">
        <f t="shared" si="30"/>
        <v/>
      </c>
      <c r="G992" s="199" t="str">
        <f t="shared" si="31"/>
        <v>FEV</v>
      </c>
    </row>
    <row r="993" spans="1:7" s="10" customFormat="1" ht="12.75" x14ac:dyDescent="0.25">
      <c r="A993" s="129">
        <v>33053391</v>
      </c>
      <c r="B993" s="129" t="s">
        <v>14</v>
      </c>
      <c r="C993" s="130" t="s">
        <v>595</v>
      </c>
      <c r="D993" s="135" t="s">
        <v>629</v>
      </c>
      <c r="E993" s="194" t="s">
        <v>1422</v>
      </c>
      <c r="F993" s="198" t="str">
        <f t="shared" si="30"/>
        <v/>
      </c>
      <c r="G993" s="199" t="str">
        <f t="shared" si="31"/>
        <v>FEV</v>
      </c>
    </row>
    <row r="994" spans="1:7" s="10" customFormat="1" ht="12.75" x14ac:dyDescent="0.25">
      <c r="A994" s="129">
        <v>33053413</v>
      </c>
      <c r="B994" s="129" t="s">
        <v>14</v>
      </c>
      <c r="C994" s="130" t="s">
        <v>595</v>
      </c>
      <c r="D994" s="135" t="s">
        <v>630</v>
      </c>
      <c r="E994" s="194" t="s">
        <v>1422</v>
      </c>
      <c r="F994" s="198" t="str">
        <f t="shared" si="30"/>
        <v/>
      </c>
      <c r="G994" s="199" t="str">
        <f t="shared" si="31"/>
        <v>FEV</v>
      </c>
    </row>
    <row r="995" spans="1:7" s="10" customFormat="1" ht="12.75" x14ac:dyDescent="0.25">
      <c r="A995" s="129">
        <v>33053715</v>
      </c>
      <c r="B995" s="129" t="s">
        <v>14</v>
      </c>
      <c r="C995" s="130" t="s">
        <v>595</v>
      </c>
      <c r="D995" s="135" t="s">
        <v>632</v>
      </c>
      <c r="E995" s="194" t="s">
        <v>1422</v>
      </c>
      <c r="F995" s="198" t="str">
        <f t="shared" si="30"/>
        <v/>
      </c>
      <c r="G995" s="199" t="str">
        <f t="shared" si="31"/>
        <v>FEV</v>
      </c>
    </row>
    <row r="996" spans="1:7" s="10" customFormat="1" ht="12.75" x14ac:dyDescent="0.25">
      <c r="A996" s="129">
        <v>33052891</v>
      </c>
      <c r="B996" s="129" t="s">
        <v>14</v>
      </c>
      <c r="C996" s="130" t="s">
        <v>595</v>
      </c>
      <c r="D996" s="135" t="s">
        <v>621</v>
      </c>
      <c r="E996" s="194" t="s">
        <v>1422</v>
      </c>
      <c r="F996" s="198" t="str">
        <f t="shared" si="30"/>
        <v/>
      </c>
      <c r="G996" s="199" t="str">
        <f t="shared" si="31"/>
        <v>FEV</v>
      </c>
    </row>
    <row r="997" spans="1:7" s="10" customFormat="1" ht="12.75" x14ac:dyDescent="0.25">
      <c r="A997" s="129">
        <v>33052913</v>
      </c>
      <c r="B997" s="129" t="s">
        <v>14</v>
      </c>
      <c r="C997" s="130" t="s">
        <v>595</v>
      </c>
      <c r="D997" s="135" t="s">
        <v>622</v>
      </c>
      <c r="E997" s="194" t="s">
        <v>1422</v>
      </c>
      <c r="F997" s="198" t="str">
        <f t="shared" si="30"/>
        <v/>
      </c>
      <c r="G997" s="199" t="str">
        <f t="shared" si="31"/>
        <v>FEV</v>
      </c>
    </row>
    <row r="998" spans="1:7" s="10" customFormat="1" ht="12.75" x14ac:dyDescent="0.25">
      <c r="A998" s="129">
        <v>33052930</v>
      </c>
      <c r="B998" s="129" t="s">
        <v>14</v>
      </c>
      <c r="C998" s="130" t="s">
        <v>595</v>
      </c>
      <c r="D998" s="135" t="s">
        <v>623</v>
      </c>
      <c r="E998" s="194" t="s">
        <v>1422</v>
      </c>
      <c r="F998" s="198" t="str">
        <f t="shared" si="30"/>
        <v/>
      </c>
      <c r="G998" s="199" t="str">
        <f t="shared" si="31"/>
        <v>FEV</v>
      </c>
    </row>
    <row r="999" spans="1:7" s="10" customFormat="1" ht="12.75" x14ac:dyDescent="0.25">
      <c r="A999" s="129">
        <v>33052808</v>
      </c>
      <c r="B999" s="129" t="s">
        <v>14</v>
      </c>
      <c r="C999" s="130" t="s">
        <v>595</v>
      </c>
      <c r="D999" s="135" t="s">
        <v>619</v>
      </c>
      <c r="E999" s="194" t="s">
        <v>1422</v>
      </c>
      <c r="F999" s="198" t="str">
        <f t="shared" si="30"/>
        <v/>
      </c>
      <c r="G999" s="199" t="str">
        <f t="shared" si="31"/>
        <v>FEV</v>
      </c>
    </row>
    <row r="1000" spans="1:7" s="10" customFormat="1" ht="12.75" x14ac:dyDescent="0.25">
      <c r="A1000" s="129">
        <v>33053359</v>
      </c>
      <c r="B1000" s="129" t="s">
        <v>14</v>
      </c>
      <c r="C1000" s="130" t="s">
        <v>595</v>
      </c>
      <c r="D1000" s="135" t="s">
        <v>627</v>
      </c>
      <c r="E1000" s="194" t="s">
        <v>1422</v>
      </c>
      <c r="F1000" s="198" t="str">
        <f t="shared" si="30"/>
        <v/>
      </c>
      <c r="G1000" s="199" t="str">
        <f t="shared" si="31"/>
        <v>FEV</v>
      </c>
    </row>
    <row r="1001" spans="1:7" s="10" customFormat="1" ht="12.75" x14ac:dyDescent="0.25">
      <c r="A1001" s="129">
        <v>33052786</v>
      </c>
      <c r="B1001" s="129" t="s">
        <v>14</v>
      </c>
      <c r="C1001" s="130" t="s">
        <v>595</v>
      </c>
      <c r="D1001" s="135" t="s">
        <v>618</v>
      </c>
      <c r="E1001" s="194" t="s">
        <v>1422</v>
      </c>
      <c r="F1001" s="198" t="str">
        <f t="shared" si="30"/>
        <v/>
      </c>
      <c r="G1001" s="199" t="str">
        <f t="shared" si="31"/>
        <v>FEV</v>
      </c>
    </row>
    <row r="1002" spans="1:7" s="10" customFormat="1" ht="12.75" x14ac:dyDescent="0.25">
      <c r="A1002" s="129">
        <v>33125325</v>
      </c>
      <c r="B1002" s="129" t="s">
        <v>14</v>
      </c>
      <c r="C1002" s="130" t="s">
        <v>595</v>
      </c>
      <c r="D1002" s="135" t="s">
        <v>1181</v>
      </c>
      <c r="E1002" s="194" t="s">
        <v>1422</v>
      </c>
      <c r="F1002" s="198" t="str">
        <f t="shared" si="30"/>
        <v/>
      </c>
      <c r="G1002" s="199" t="str">
        <f t="shared" si="31"/>
        <v>FEV</v>
      </c>
    </row>
    <row r="1003" spans="1:7" s="10" customFormat="1" ht="12.75" x14ac:dyDescent="0.25">
      <c r="A1003" s="129">
        <v>33053766</v>
      </c>
      <c r="B1003" s="129" t="s">
        <v>14</v>
      </c>
      <c r="C1003" s="130" t="s">
        <v>595</v>
      </c>
      <c r="D1003" s="135" t="s">
        <v>633</v>
      </c>
      <c r="E1003" s="194" t="s">
        <v>1422</v>
      </c>
      <c r="F1003" s="198" t="str">
        <f t="shared" si="30"/>
        <v/>
      </c>
      <c r="G1003" s="199" t="str">
        <f t="shared" si="31"/>
        <v>FEV</v>
      </c>
    </row>
    <row r="1004" spans="1:7" s="10" customFormat="1" ht="12.75" x14ac:dyDescent="0.25">
      <c r="A1004" s="129">
        <v>33053340</v>
      </c>
      <c r="B1004" s="129" t="s">
        <v>14</v>
      </c>
      <c r="C1004" s="130" t="s">
        <v>595</v>
      </c>
      <c r="D1004" s="135" t="s">
        <v>626</v>
      </c>
      <c r="E1004" s="194" t="s">
        <v>1422</v>
      </c>
      <c r="F1004" s="198" t="str">
        <f t="shared" si="30"/>
        <v/>
      </c>
      <c r="G1004" s="199" t="str">
        <f t="shared" si="31"/>
        <v>FEV</v>
      </c>
    </row>
    <row r="1005" spans="1:7" s="10" customFormat="1" ht="12.75" x14ac:dyDescent="0.25">
      <c r="A1005" s="129">
        <v>33051070</v>
      </c>
      <c r="B1005" s="129" t="s">
        <v>14</v>
      </c>
      <c r="C1005" s="130" t="s">
        <v>595</v>
      </c>
      <c r="D1005" s="135" t="s">
        <v>596</v>
      </c>
      <c r="E1005" s="194" t="s">
        <v>1422</v>
      </c>
      <c r="F1005" s="198" t="str">
        <f t="shared" si="30"/>
        <v/>
      </c>
      <c r="G1005" s="199" t="str">
        <f t="shared" si="31"/>
        <v>FEV</v>
      </c>
    </row>
    <row r="1006" spans="1:7" s="10" customFormat="1" ht="12.75" x14ac:dyDescent="0.25">
      <c r="A1006" s="129">
        <v>33040400</v>
      </c>
      <c r="B1006" s="129" t="s">
        <v>14</v>
      </c>
      <c r="C1006" s="130" t="s">
        <v>428</v>
      </c>
      <c r="D1006" s="135" t="s">
        <v>432</v>
      </c>
      <c r="E1006" s="194" t="s">
        <v>1422</v>
      </c>
      <c r="F1006" s="198" t="str">
        <f t="shared" si="30"/>
        <v/>
      </c>
      <c r="G1006" s="199" t="str">
        <f t="shared" si="31"/>
        <v>FEV</v>
      </c>
    </row>
    <row r="1007" spans="1:7" s="10" customFormat="1" ht="12.75" x14ac:dyDescent="0.25">
      <c r="A1007" s="129">
        <v>33041326</v>
      </c>
      <c r="B1007" s="129" t="s">
        <v>14</v>
      </c>
      <c r="C1007" s="130" t="s">
        <v>428</v>
      </c>
      <c r="D1007" s="135" t="s">
        <v>435</v>
      </c>
      <c r="E1007" s="194" t="s">
        <v>1422</v>
      </c>
      <c r="F1007" s="198" t="str">
        <f t="shared" si="30"/>
        <v/>
      </c>
      <c r="G1007" s="199" t="str">
        <f t="shared" si="31"/>
        <v>FEV</v>
      </c>
    </row>
    <row r="1008" spans="1:7" s="10" customFormat="1" ht="12.75" x14ac:dyDescent="0.25">
      <c r="A1008" s="129">
        <v>33040125</v>
      </c>
      <c r="B1008" s="129" t="s">
        <v>14</v>
      </c>
      <c r="C1008" s="130" t="s">
        <v>428</v>
      </c>
      <c r="D1008" s="135" t="s">
        <v>429</v>
      </c>
      <c r="E1008" s="194" t="s">
        <v>1422</v>
      </c>
      <c r="F1008" s="198" t="str">
        <f t="shared" si="30"/>
        <v/>
      </c>
      <c r="G1008" s="199" t="str">
        <f t="shared" si="31"/>
        <v>FEV</v>
      </c>
    </row>
    <row r="1009" spans="1:7" s="10" customFormat="1" ht="12.75" x14ac:dyDescent="0.25">
      <c r="A1009" s="129">
        <v>33041776</v>
      </c>
      <c r="B1009" s="129" t="s">
        <v>14</v>
      </c>
      <c r="C1009" s="130" t="s">
        <v>428</v>
      </c>
      <c r="D1009" s="135" t="s">
        <v>438</v>
      </c>
      <c r="E1009" s="194" t="s">
        <v>1422</v>
      </c>
      <c r="F1009" s="198" t="str">
        <f t="shared" si="30"/>
        <v/>
      </c>
      <c r="G1009" s="199" t="str">
        <f t="shared" si="31"/>
        <v>FEV</v>
      </c>
    </row>
    <row r="1010" spans="1:7" s="10" customFormat="1" ht="12.75" x14ac:dyDescent="0.25">
      <c r="A1010" s="129">
        <v>33041253</v>
      </c>
      <c r="B1010" s="129" t="s">
        <v>14</v>
      </c>
      <c r="C1010" s="130" t="s">
        <v>428</v>
      </c>
      <c r="D1010" s="135" t="s">
        <v>434</v>
      </c>
      <c r="E1010" s="194" t="s">
        <v>1422</v>
      </c>
      <c r="F1010" s="198" t="str">
        <f t="shared" si="30"/>
        <v/>
      </c>
      <c r="G1010" s="199" t="str">
        <f t="shared" si="31"/>
        <v>FEV</v>
      </c>
    </row>
    <row r="1011" spans="1:7" s="10" customFormat="1" ht="12.75" x14ac:dyDescent="0.25">
      <c r="A1011" s="129">
        <v>33040141</v>
      </c>
      <c r="B1011" s="129" t="s">
        <v>14</v>
      </c>
      <c r="C1011" s="130" t="s">
        <v>428</v>
      </c>
      <c r="D1011" s="135" t="s">
        <v>430</v>
      </c>
      <c r="E1011" s="194" t="s">
        <v>1422</v>
      </c>
      <c r="F1011" s="198" t="str">
        <f t="shared" si="30"/>
        <v/>
      </c>
      <c r="G1011" s="199" t="str">
        <f t="shared" si="31"/>
        <v>FEV</v>
      </c>
    </row>
    <row r="1012" spans="1:7" s="10" customFormat="1" ht="12.75" x14ac:dyDescent="0.25">
      <c r="A1012" s="129">
        <v>33040150</v>
      </c>
      <c r="B1012" s="129" t="s">
        <v>14</v>
      </c>
      <c r="C1012" s="130" t="s">
        <v>428</v>
      </c>
      <c r="D1012" s="135" t="s">
        <v>431</v>
      </c>
      <c r="E1012" s="194" t="s">
        <v>1422</v>
      </c>
      <c r="F1012" s="198" t="str">
        <f t="shared" si="30"/>
        <v/>
      </c>
      <c r="G1012" s="199" t="str">
        <f t="shared" si="31"/>
        <v>FEV</v>
      </c>
    </row>
    <row r="1013" spans="1:7" s="10" customFormat="1" ht="12.75" x14ac:dyDescent="0.25">
      <c r="A1013" s="129">
        <v>33040087</v>
      </c>
      <c r="B1013" s="129" t="s">
        <v>14</v>
      </c>
      <c r="C1013" s="130" t="s">
        <v>428</v>
      </c>
      <c r="D1013" s="135" t="s">
        <v>436</v>
      </c>
      <c r="E1013" s="194" t="s">
        <v>1422</v>
      </c>
      <c r="F1013" s="198" t="str">
        <f t="shared" si="30"/>
        <v/>
      </c>
      <c r="G1013" s="199" t="str">
        <f t="shared" si="31"/>
        <v>FEV</v>
      </c>
    </row>
    <row r="1014" spans="1:7" s="10" customFormat="1" ht="12.75" x14ac:dyDescent="0.25">
      <c r="A1014" s="129">
        <v>33041210</v>
      </c>
      <c r="B1014" s="129" t="s">
        <v>14</v>
      </c>
      <c r="C1014" s="130" t="s">
        <v>428</v>
      </c>
      <c r="D1014" s="135" t="s">
        <v>433</v>
      </c>
      <c r="E1014" s="194" t="s">
        <v>1422</v>
      </c>
      <c r="F1014" s="198" t="str">
        <f t="shared" si="30"/>
        <v/>
      </c>
      <c r="G1014" s="199" t="str">
        <f t="shared" si="31"/>
        <v>FEV</v>
      </c>
    </row>
    <row r="1015" spans="1:7" s="10" customFormat="1" ht="12.75" x14ac:dyDescent="0.25">
      <c r="A1015" s="129">
        <v>33041946</v>
      </c>
      <c r="B1015" s="129" t="s">
        <v>14</v>
      </c>
      <c r="C1015" s="130" t="s">
        <v>428</v>
      </c>
      <c r="D1015" s="135" t="s">
        <v>439</v>
      </c>
      <c r="E1015" s="194" t="s">
        <v>1422</v>
      </c>
      <c r="F1015" s="198" t="str">
        <f t="shared" si="30"/>
        <v/>
      </c>
      <c r="G1015" s="199" t="str">
        <f t="shared" si="31"/>
        <v>FEV</v>
      </c>
    </row>
    <row r="1016" spans="1:7" s="10" customFormat="1" ht="12.75" x14ac:dyDescent="0.25">
      <c r="A1016" s="129">
        <v>33041628</v>
      </c>
      <c r="B1016" s="129" t="s">
        <v>14</v>
      </c>
      <c r="C1016" s="130" t="s">
        <v>428</v>
      </c>
      <c r="D1016" s="135" t="s">
        <v>437</v>
      </c>
      <c r="E1016" s="194" t="s">
        <v>1422</v>
      </c>
      <c r="F1016" s="198" t="str">
        <f t="shared" si="30"/>
        <v/>
      </c>
      <c r="G1016" s="199" t="str">
        <f t="shared" si="31"/>
        <v>FEV</v>
      </c>
    </row>
    <row r="1017" spans="1:7" s="10" customFormat="1" ht="12.75" x14ac:dyDescent="0.25">
      <c r="A1017" s="129">
        <v>33042047</v>
      </c>
      <c r="B1017" s="129" t="s">
        <v>14</v>
      </c>
      <c r="C1017" s="130" t="s">
        <v>440</v>
      </c>
      <c r="D1017" s="135" t="s">
        <v>441</v>
      </c>
      <c r="E1017" s="194" t="s">
        <v>1422</v>
      </c>
      <c r="F1017" s="198" t="str">
        <f t="shared" si="30"/>
        <v/>
      </c>
      <c r="G1017" s="199" t="str">
        <f t="shared" si="31"/>
        <v>FEV</v>
      </c>
    </row>
    <row r="1018" spans="1:7" s="10" customFormat="1" ht="12.75" x14ac:dyDescent="0.25">
      <c r="A1018" s="129">
        <v>33017786</v>
      </c>
      <c r="B1018" s="129" t="s">
        <v>14</v>
      </c>
      <c r="C1018" s="130" t="s">
        <v>181</v>
      </c>
      <c r="D1018" s="135" t="s">
        <v>182</v>
      </c>
      <c r="E1018" s="194" t="s">
        <v>1422</v>
      </c>
      <c r="F1018" s="198" t="str">
        <f t="shared" si="30"/>
        <v/>
      </c>
      <c r="G1018" s="199" t="str">
        <f t="shared" si="31"/>
        <v>FEV</v>
      </c>
    </row>
    <row r="1019" spans="1:7" s="10" customFormat="1" ht="12.75" x14ac:dyDescent="0.25">
      <c r="A1019" s="129">
        <v>33018073</v>
      </c>
      <c r="B1019" s="129" t="s">
        <v>14</v>
      </c>
      <c r="C1019" s="130" t="s">
        <v>181</v>
      </c>
      <c r="D1019" s="135" t="s">
        <v>184</v>
      </c>
      <c r="E1019" s="194" t="s">
        <v>1422</v>
      </c>
      <c r="F1019" s="198" t="str">
        <f t="shared" si="30"/>
        <v/>
      </c>
      <c r="G1019" s="199" t="str">
        <f t="shared" si="31"/>
        <v>FEV</v>
      </c>
    </row>
    <row r="1020" spans="1:7" s="10" customFormat="1" ht="12.75" x14ac:dyDescent="0.25">
      <c r="A1020" s="129">
        <v>33018197</v>
      </c>
      <c r="B1020" s="129" t="s">
        <v>14</v>
      </c>
      <c r="C1020" s="130" t="s">
        <v>181</v>
      </c>
      <c r="D1020" s="135" t="s">
        <v>185</v>
      </c>
      <c r="E1020" s="194" t="s">
        <v>1422</v>
      </c>
      <c r="F1020" s="198" t="str">
        <f t="shared" si="30"/>
        <v/>
      </c>
      <c r="G1020" s="199" t="str">
        <f t="shared" si="31"/>
        <v>FEV</v>
      </c>
    </row>
    <row r="1021" spans="1:7" s="10" customFormat="1" ht="12.75" x14ac:dyDescent="0.25">
      <c r="A1021" s="129">
        <v>33017930</v>
      </c>
      <c r="B1021" s="129" t="s">
        <v>14</v>
      </c>
      <c r="C1021" s="130" t="s">
        <v>181</v>
      </c>
      <c r="D1021" s="135" t="s">
        <v>183</v>
      </c>
      <c r="E1021" s="194" t="s">
        <v>1422</v>
      </c>
      <c r="F1021" s="198" t="str">
        <f t="shared" si="30"/>
        <v/>
      </c>
      <c r="G1021" s="199" t="str">
        <f t="shared" si="31"/>
        <v>FEV</v>
      </c>
    </row>
    <row r="1022" spans="1:7" s="10" customFormat="1" ht="12.75" x14ac:dyDescent="0.25">
      <c r="A1022" s="131">
        <v>33097950</v>
      </c>
      <c r="B1022" s="131" t="s">
        <v>14</v>
      </c>
      <c r="C1022" s="131" t="s">
        <v>181</v>
      </c>
      <c r="D1022" s="135" t="s">
        <v>1076</v>
      </c>
      <c r="E1022" s="194" t="s">
        <v>1422</v>
      </c>
      <c r="F1022" s="198" t="str">
        <f t="shared" si="30"/>
        <v/>
      </c>
      <c r="G1022" s="199" t="str">
        <f t="shared" si="31"/>
        <v>FEV</v>
      </c>
    </row>
    <row r="1023" spans="1:7" s="10" customFormat="1" ht="12.75" x14ac:dyDescent="0.25">
      <c r="A1023" s="129">
        <v>33042667</v>
      </c>
      <c r="B1023" s="129" t="s">
        <v>14</v>
      </c>
      <c r="C1023" s="130" t="s">
        <v>442</v>
      </c>
      <c r="D1023" s="135" t="s">
        <v>446</v>
      </c>
      <c r="E1023" s="194" t="s">
        <v>1422</v>
      </c>
      <c r="F1023" s="198" t="str">
        <f t="shared" si="30"/>
        <v/>
      </c>
      <c r="G1023" s="199" t="str">
        <f t="shared" si="31"/>
        <v>FEV</v>
      </c>
    </row>
    <row r="1024" spans="1:7" s="10" customFormat="1" ht="12.75" x14ac:dyDescent="0.25">
      <c r="A1024" s="129">
        <v>33042519</v>
      </c>
      <c r="B1024" s="129" t="s">
        <v>14</v>
      </c>
      <c r="C1024" s="130" t="s">
        <v>442</v>
      </c>
      <c r="D1024" s="135" t="s">
        <v>443</v>
      </c>
      <c r="E1024" s="194" t="s">
        <v>1422</v>
      </c>
      <c r="F1024" s="198" t="str">
        <f t="shared" si="30"/>
        <v/>
      </c>
      <c r="G1024" s="199" t="str">
        <f t="shared" si="31"/>
        <v>FEV</v>
      </c>
    </row>
    <row r="1025" spans="1:7" s="10" customFormat="1" ht="12.75" x14ac:dyDescent="0.25">
      <c r="A1025" s="129">
        <v>33042527</v>
      </c>
      <c r="B1025" s="129" t="s">
        <v>14</v>
      </c>
      <c r="C1025" s="130" t="s">
        <v>442</v>
      </c>
      <c r="D1025" s="135" t="s">
        <v>444</v>
      </c>
      <c r="E1025" s="194" t="s">
        <v>1422</v>
      </c>
      <c r="F1025" s="198" t="str">
        <f t="shared" si="30"/>
        <v/>
      </c>
      <c r="G1025" s="199" t="str">
        <f t="shared" si="31"/>
        <v>FEV</v>
      </c>
    </row>
    <row r="1026" spans="1:7" s="10" customFormat="1" ht="12.75" x14ac:dyDescent="0.25">
      <c r="A1026" s="129">
        <v>33042683</v>
      </c>
      <c r="B1026" s="129" t="s">
        <v>14</v>
      </c>
      <c r="C1026" s="130" t="s">
        <v>442</v>
      </c>
      <c r="D1026" s="135" t="s">
        <v>447</v>
      </c>
      <c r="E1026" s="194" t="s">
        <v>1422</v>
      </c>
      <c r="F1026" s="198" t="str">
        <f t="shared" si="30"/>
        <v/>
      </c>
      <c r="G1026" s="199" t="str">
        <f t="shared" si="31"/>
        <v>FEV</v>
      </c>
    </row>
    <row r="1027" spans="1:7" s="10" customFormat="1" ht="12.75" x14ac:dyDescent="0.25">
      <c r="A1027" s="129">
        <v>33042705</v>
      </c>
      <c r="B1027" s="129" t="s">
        <v>14</v>
      </c>
      <c r="C1027" s="130" t="s">
        <v>442</v>
      </c>
      <c r="D1027" s="135" t="s">
        <v>448</v>
      </c>
      <c r="E1027" s="194" t="s">
        <v>1422</v>
      </c>
      <c r="F1027" s="198" t="str">
        <f t="shared" si="30"/>
        <v/>
      </c>
      <c r="G1027" s="199" t="str">
        <f t="shared" si="31"/>
        <v>FEV</v>
      </c>
    </row>
    <row r="1028" spans="1:7" s="10" customFormat="1" ht="12.75" x14ac:dyDescent="0.25">
      <c r="A1028" s="129">
        <v>33042730</v>
      </c>
      <c r="B1028" s="129" t="s">
        <v>14</v>
      </c>
      <c r="C1028" s="130" t="s">
        <v>442</v>
      </c>
      <c r="D1028" s="135" t="s">
        <v>449</v>
      </c>
      <c r="E1028" s="194" t="s">
        <v>1422</v>
      </c>
      <c r="F1028" s="198" t="str">
        <f t="shared" ref="F1028:F1091" si="32">IF($E1028="ENTREGUE","FEV","")</f>
        <v/>
      </c>
      <c r="G1028" s="199" t="str">
        <f t="shared" si="31"/>
        <v>FEV</v>
      </c>
    </row>
    <row r="1029" spans="1:7" s="10" customFormat="1" ht="12.75" x14ac:dyDescent="0.25">
      <c r="A1029" s="129">
        <v>33042543</v>
      </c>
      <c r="B1029" s="129" t="s">
        <v>14</v>
      </c>
      <c r="C1029" s="130" t="s">
        <v>442</v>
      </c>
      <c r="D1029" s="135" t="s">
        <v>445</v>
      </c>
      <c r="E1029" s="194" t="s">
        <v>1422</v>
      </c>
      <c r="F1029" s="198" t="str">
        <f t="shared" si="32"/>
        <v/>
      </c>
      <c r="G1029" s="199" t="str">
        <f t="shared" ref="G1029:G1092" si="33">IF($E1029="PENDENTE","FEV","")</f>
        <v>FEV</v>
      </c>
    </row>
    <row r="1030" spans="1:7" s="10" customFormat="1" ht="12.75" x14ac:dyDescent="0.25">
      <c r="A1030" s="129">
        <v>33043132</v>
      </c>
      <c r="B1030" s="129" t="s">
        <v>14</v>
      </c>
      <c r="C1030" s="130" t="s">
        <v>442</v>
      </c>
      <c r="D1030" s="135" t="s">
        <v>450</v>
      </c>
      <c r="E1030" s="194" t="s">
        <v>1422</v>
      </c>
      <c r="F1030" s="198" t="str">
        <f t="shared" si="32"/>
        <v/>
      </c>
      <c r="G1030" s="199" t="str">
        <f t="shared" si="33"/>
        <v>FEV</v>
      </c>
    </row>
    <row r="1031" spans="1:7" s="10" customFormat="1" ht="12.75" x14ac:dyDescent="0.25">
      <c r="A1031" s="133">
        <v>33183791</v>
      </c>
      <c r="B1031" s="131" t="s">
        <v>14</v>
      </c>
      <c r="C1031" s="131" t="s">
        <v>186</v>
      </c>
      <c r="D1031" s="136" t="s">
        <v>1266</v>
      </c>
      <c r="E1031" s="194" t="s">
        <v>1422</v>
      </c>
      <c r="F1031" s="198" t="str">
        <f t="shared" si="32"/>
        <v/>
      </c>
      <c r="G1031" s="199" t="str">
        <f t="shared" si="33"/>
        <v>FEV</v>
      </c>
    </row>
    <row r="1032" spans="1:7" s="10" customFormat="1" ht="16.5" customHeight="1" x14ac:dyDescent="0.25">
      <c r="A1032" s="129">
        <v>33018405</v>
      </c>
      <c r="B1032" s="129" t="s">
        <v>14</v>
      </c>
      <c r="C1032" s="130" t="s">
        <v>186</v>
      </c>
      <c r="D1032" s="135" t="s">
        <v>192</v>
      </c>
      <c r="E1032" s="194" t="s">
        <v>1422</v>
      </c>
      <c r="F1032" s="198" t="str">
        <f t="shared" si="32"/>
        <v/>
      </c>
      <c r="G1032" s="199" t="str">
        <f t="shared" si="33"/>
        <v>FEV</v>
      </c>
    </row>
    <row r="1033" spans="1:7" s="10" customFormat="1" ht="12.75" x14ac:dyDescent="0.25">
      <c r="A1033" s="129">
        <v>33018332</v>
      </c>
      <c r="B1033" s="129" t="s">
        <v>14</v>
      </c>
      <c r="C1033" s="130" t="s">
        <v>186</v>
      </c>
      <c r="D1033" s="135" t="s">
        <v>188</v>
      </c>
      <c r="E1033" s="194" t="s">
        <v>1422</v>
      </c>
      <c r="F1033" s="198" t="str">
        <f t="shared" si="32"/>
        <v/>
      </c>
      <c r="G1033" s="199" t="str">
        <f t="shared" si="33"/>
        <v>FEV</v>
      </c>
    </row>
    <row r="1034" spans="1:7" s="10" customFormat="1" ht="12.75" x14ac:dyDescent="0.25">
      <c r="A1034" s="133">
        <v>33175314</v>
      </c>
      <c r="B1034" s="131" t="s">
        <v>14</v>
      </c>
      <c r="C1034" s="131" t="s">
        <v>186</v>
      </c>
      <c r="D1034" s="136" t="s">
        <v>1257</v>
      </c>
      <c r="E1034" s="194" t="s">
        <v>1422</v>
      </c>
      <c r="F1034" s="198" t="str">
        <f t="shared" si="32"/>
        <v/>
      </c>
      <c r="G1034" s="199" t="str">
        <f t="shared" si="33"/>
        <v>FEV</v>
      </c>
    </row>
    <row r="1035" spans="1:7" s="10" customFormat="1" ht="12.75" x14ac:dyDescent="0.25">
      <c r="A1035" s="129">
        <v>33018340</v>
      </c>
      <c r="B1035" s="129" t="s">
        <v>14</v>
      </c>
      <c r="C1035" s="130" t="s">
        <v>186</v>
      </c>
      <c r="D1035" s="135" t="s">
        <v>189</v>
      </c>
      <c r="E1035" s="194" t="s">
        <v>1422</v>
      </c>
      <c r="F1035" s="198" t="str">
        <f t="shared" si="32"/>
        <v/>
      </c>
      <c r="G1035" s="199" t="str">
        <f t="shared" si="33"/>
        <v>FEV</v>
      </c>
    </row>
    <row r="1036" spans="1:7" s="10" customFormat="1" ht="12.75" x14ac:dyDescent="0.25">
      <c r="A1036" s="129">
        <v>33018359</v>
      </c>
      <c r="B1036" s="129" t="s">
        <v>14</v>
      </c>
      <c r="C1036" s="130" t="s">
        <v>186</v>
      </c>
      <c r="D1036" s="135" t="s">
        <v>190</v>
      </c>
      <c r="E1036" s="194" t="s">
        <v>1422</v>
      </c>
      <c r="F1036" s="198" t="str">
        <f t="shared" si="32"/>
        <v/>
      </c>
      <c r="G1036" s="199" t="str">
        <f t="shared" si="33"/>
        <v>FEV</v>
      </c>
    </row>
    <row r="1037" spans="1:7" s="10" customFormat="1" ht="12.75" x14ac:dyDescent="0.25">
      <c r="A1037" s="129">
        <v>33018367</v>
      </c>
      <c r="B1037" s="129" t="s">
        <v>14</v>
      </c>
      <c r="C1037" s="130" t="s">
        <v>186</v>
      </c>
      <c r="D1037" s="135" t="s">
        <v>191</v>
      </c>
      <c r="E1037" s="194" t="s">
        <v>1422</v>
      </c>
      <c r="F1037" s="198" t="str">
        <f t="shared" si="32"/>
        <v/>
      </c>
      <c r="G1037" s="199" t="str">
        <f t="shared" si="33"/>
        <v>FEV</v>
      </c>
    </row>
    <row r="1038" spans="1:7" s="10" customFormat="1" ht="12.75" x14ac:dyDescent="0.25">
      <c r="A1038" s="129">
        <v>33018430</v>
      </c>
      <c r="B1038" s="129" t="s">
        <v>14</v>
      </c>
      <c r="C1038" s="130" t="s">
        <v>186</v>
      </c>
      <c r="D1038" s="135" t="s">
        <v>193</v>
      </c>
      <c r="E1038" s="194" t="s">
        <v>1422</v>
      </c>
      <c r="F1038" s="198" t="str">
        <f t="shared" si="32"/>
        <v/>
      </c>
      <c r="G1038" s="199" t="str">
        <f t="shared" si="33"/>
        <v>FEV</v>
      </c>
    </row>
    <row r="1039" spans="1:7" s="10" customFormat="1" ht="12.75" x14ac:dyDescent="0.25">
      <c r="A1039" s="129">
        <v>33018286</v>
      </c>
      <c r="B1039" s="129" t="s">
        <v>14</v>
      </c>
      <c r="C1039" s="130" t="s">
        <v>186</v>
      </c>
      <c r="D1039" s="135" t="s">
        <v>187</v>
      </c>
      <c r="E1039" s="194" t="s">
        <v>1422</v>
      </c>
      <c r="F1039" s="198" t="str">
        <f t="shared" si="32"/>
        <v/>
      </c>
      <c r="G1039" s="199" t="str">
        <f t="shared" si="33"/>
        <v>FEV</v>
      </c>
    </row>
    <row r="1040" spans="1:7" s="10" customFormat="1" ht="12.75" x14ac:dyDescent="0.25">
      <c r="A1040" s="129">
        <v>33018650</v>
      </c>
      <c r="B1040" s="129" t="s">
        <v>14</v>
      </c>
      <c r="C1040" s="130" t="s">
        <v>186</v>
      </c>
      <c r="D1040" s="135" t="s">
        <v>194</v>
      </c>
      <c r="E1040" s="194" t="s">
        <v>1422</v>
      </c>
      <c r="F1040" s="198" t="str">
        <f t="shared" si="32"/>
        <v/>
      </c>
      <c r="G1040" s="199" t="str">
        <f t="shared" si="33"/>
        <v>FEV</v>
      </c>
    </row>
    <row r="1041" spans="1:7" s="10" customFormat="1" ht="12.75" x14ac:dyDescent="0.25">
      <c r="A1041" s="129">
        <v>33020710</v>
      </c>
      <c r="B1041" s="129" t="s">
        <v>15</v>
      </c>
      <c r="C1041" s="130" t="s">
        <v>213</v>
      </c>
      <c r="D1041" s="135" t="s">
        <v>216</v>
      </c>
      <c r="E1041" s="194" t="s">
        <v>1431</v>
      </c>
      <c r="F1041" s="198" t="str">
        <f t="shared" si="32"/>
        <v>FEV</v>
      </c>
      <c r="G1041" s="199" t="str">
        <f t="shared" si="33"/>
        <v/>
      </c>
    </row>
    <row r="1042" spans="1:7" s="10" customFormat="1" ht="12.75" x14ac:dyDescent="0.25">
      <c r="A1042" s="129">
        <v>33020779</v>
      </c>
      <c r="B1042" s="129" t="s">
        <v>15</v>
      </c>
      <c r="C1042" s="130" t="s">
        <v>213</v>
      </c>
      <c r="D1042" s="135" t="s">
        <v>217</v>
      </c>
      <c r="E1042" s="194" t="s">
        <v>1431</v>
      </c>
      <c r="F1042" s="198" t="str">
        <f t="shared" si="32"/>
        <v>FEV</v>
      </c>
      <c r="G1042" s="199" t="str">
        <f t="shared" si="33"/>
        <v/>
      </c>
    </row>
    <row r="1043" spans="1:7" s="10" customFormat="1" ht="12.75" x14ac:dyDescent="0.25">
      <c r="A1043" s="129">
        <v>33020957</v>
      </c>
      <c r="B1043" s="129" t="s">
        <v>15</v>
      </c>
      <c r="C1043" s="130" t="s">
        <v>213</v>
      </c>
      <c r="D1043" s="135" t="s">
        <v>218</v>
      </c>
      <c r="E1043" s="194" t="s">
        <v>1431</v>
      </c>
      <c r="F1043" s="198" t="str">
        <f t="shared" si="32"/>
        <v>FEV</v>
      </c>
      <c r="G1043" s="199" t="str">
        <f t="shared" si="33"/>
        <v/>
      </c>
    </row>
    <row r="1044" spans="1:7" s="10" customFormat="1" ht="12.75" x14ac:dyDescent="0.25">
      <c r="A1044" s="129">
        <v>33020558</v>
      </c>
      <c r="B1044" s="129" t="s">
        <v>15</v>
      </c>
      <c r="C1044" s="130" t="s">
        <v>213</v>
      </c>
      <c r="D1044" s="135" t="s">
        <v>215</v>
      </c>
      <c r="E1044" s="194" t="s">
        <v>1431</v>
      </c>
      <c r="F1044" s="198" t="str">
        <f t="shared" si="32"/>
        <v>FEV</v>
      </c>
      <c r="G1044" s="199" t="str">
        <f t="shared" si="33"/>
        <v/>
      </c>
    </row>
    <row r="1045" spans="1:7" s="10" customFormat="1" ht="12.75" x14ac:dyDescent="0.25">
      <c r="A1045" s="129">
        <v>33020540</v>
      </c>
      <c r="B1045" s="129" t="s">
        <v>15</v>
      </c>
      <c r="C1045" s="130" t="s">
        <v>213</v>
      </c>
      <c r="D1045" s="135" t="s">
        <v>214</v>
      </c>
      <c r="E1045" s="194" t="s">
        <v>1431</v>
      </c>
      <c r="F1045" s="198" t="str">
        <f t="shared" si="32"/>
        <v>FEV</v>
      </c>
      <c r="G1045" s="199" t="str">
        <f t="shared" si="33"/>
        <v/>
      </c>
    </row>
    <row r="1046" spans="1:7" s="10" customFormat="1" ht="12.75" x14ac:dyDescent="0.25">
      <c r="A1046" s="129">
        <v>33043752</v>
      </c>
      <c r="B1046" s="129" t="s">
        <v>15</v>
      </c>
      <c r="C1046" s="130" t="s">
        <v>451</v>
      </c>
      <c r="D1046" s="135" t="s">
        <v>456</v>
      </c>
      <c r="E1046" s="194" t="s">
        <v>1431</v>
      </c>
      <c r="F1046" s="198" t="str">
        <f t="shared" si="32"/>
        <v>FEV</v>
      </c>
      <c r="G1046" s="199" t="str">
        <f t="shared" si="33"/>
        <v/>
      </c>
    </row>
    <row r="1047" spans="1:7" s="10" customFormat="1" ht="12.75" x14ac:dyDescent="0.25">
      <c r="A1047" s="129">
        <v>33043779</v>
      </c>
      <c r="B1047" s="129" t="s">
        <v>15</v>
      </c>
      <c r="C1047" s="130" t="s">
        <v>451</v>
      </c>
      <c r="D1047" s="135" t="s">
        <v>458</v>
      </c>
      <c r="E1047" s="194" t="s">
        <v>1431</v>
      </c>
      <c r="F1047" s="198" t="str">
        <f t="shared" si="32"/>
        <v>FEV</v>
      </c>
      <c r="G1047" s="199" t="str">
        <f t="shared" si="33"/>
        <v/>
      </c>
    </row>
    <row r="1048" spans="1:7" s="10" customFormat="1" ht="12.75" x14ac:dyDescent="0.25">
      <c r="A1048" s="129">
        <v>33043523</v>
      </c>
      <c r="B1048" s="129" t="s">
        <v>15</v>
      </c>
      <c r="C1048" s="130" t="s">
        <v>451</v>
      </c>
      <c r="D1048" s="135" t="s">
        <v>176</v>
      </c>
      <c r="E1048" s="194" t="s">
        <v>1431</v>
      </c>
      <c r="F1048" s="198" t="str">
        <f t="shared" si="32"/>
        <v>FEV</v>
      </c>
      <c r="G1048" s="199" t="str">
        <f t="shared" si="33"/>
        <v/>
      </c>
    </row>
    <row r="1049" spans="1:7" s="10" customFormat="1" ht="12.75" x14ac:dyDescent="0.25">
      <c r="A1049" s="129">
        <v>33043612</v>
      </c>
      <c r="B1049" s="129" t="s">
        <v>15</v>
      </c>
      <c r="C1049" s="130" t="s">
        <v>451</v>
      </c>
      <c r="D1049" s="135" t="s">
        <v>453</v>
      </c>
      <c r="E1049" s="194" t="s">
        <v>1431</v>
      </c>
      <c r="F1049" s="198" t="str">
        <f t="shared" si="32"/>
        <v>FEV</v>
      </c>
      <c r="G1049" s="199" t="str">
        <f t="shared" si="33"/>
        <v/>
      </c>
    </row>
    <row r="1050" spans="1:7" s="10" customFormat="1" ht="12.75" x14ac:dyDescent="0.25">
      <c r="A1050" s="129">
        <v>33044147</v>
      </c>
      <c r="B1050" s="129" t="s">
        <v>15</v>
      </c>
      <c r="C1050" s="130" t="s">
        <v>451</v>
      </c>
      <c r="D1050" s="135" t="s">
        <v>459</v>
      </c>
      <c r="E1050" s="194" t="s">
        <v>1422</v>
      </c>
      <c r="F1050" s="198" t="str">
        <f t="shared" si="32"/>
        <v/>
      </c>
      <c r="G1050" s="199" t="str">
        <f t="shared" si="33"/>
        <v>FEV</v>
      </c>
    </row>
    <row r="1051" spans="1:7" s="10" customFormat="1" ht="12.75" x14ac:dyDescent="0.25">
      <c r="A1051" s="129">
        <v>33043760</v>
      </c>
      <c r="B1051" s="129" t="s">
        <v>15</v>
      </c>
      <c r="C1051" s="130" t="s">
        <v>451</v>
      </c>
      <c r="D1051" s="135" t="s">
        <v>457</v>
      </c>
      <c r="E1051" s="194" t="s">
        <v>1431</v>
      </c>
      <c r="F1051" s="198" t="str">
        <f t="shared" si="32"/>
        <v>FEV</v>
      </c>
      <c r="G1051" s="199" t="str">
        <f t="shared" si="33"/>
        <v/>
      </c>
    </row>
    <row r="1052" spans="1:7" s="10" customFormat="1" ht="12.75" x14ac:dyDescent="0.25">
      <c r="A1052" s="129">
        <v>33043515</v>
      </c>
      <c r="B1052" s="129" t="s">
        <v>15</v>
      </c>
      <c r="C1052" s="130" t="s">
        <v>451</v>
      </c>
      <c r="D1052" s="135" t="s">
        <v>452</v>
      </c>
      <c r="E1052" s="194" t="s">
        <v>1431</v>
      </c>
      <c r="F1052" s="198" t="str">
        <f t="shared" si="32"/>
        <v>FEV</v>
      </c>
      <c r="G1052" s="199" t="str">
        <f t="shared" si="33"/>
        <v/>
      </c>
    </row>
    <row r="1053" spans="1:7" s="10" customFormat="1" ht="12.75" x14ac:dyDescent="0.25">
      <c r="A1053" s="129">
        <v>33043736</v>
      </c>
      <c r="B1053" s="129" t="s">
        <v>15</v>
      </c>
      <c r="C1053" s="130" t="s">
        <v>451</v>
      </c>
      <c r="D1053" s="135" t="s">
        <v>455</v>
      </c>
      <c r="E1053" s="194" t="s">
        <v>1431</v>
      </c>
      <c r="F1053" s="198" t="str">
        <f t="shared" si="32"/>
        <v>FEV</v>
      </c>
      <c r="G1053" s="199" t="str">
        <f t="shared" si="33"/>
        <v/>
      </c>
    </row>
    <row r="1054" spans="1:7" s="10" customFormat="1" ht="12.75" x14ac:dyDescent="0.25">
      <c r="A1054" s="129">
        <v>33043655</v>
      </c>
      <c r="B1054" s="129" t="s">
        <v>15</v>
      </c>
      <c r="C1054" s="130" t="s">
        <v>451</v>
      </c>
      <c r="D1054" s="135" t="s">
        <v>454</v>
      </c>
      <c r="E1054" s="194" t="s">
        <v>1431</v>
      </c>
      <c r="F1054" s="198" t="str">
        <f t="shared" si="32"/>
        <v>FEV</v>
      </c>
      <c r="G1054" s="199" t="str">
        <f t="shared" si="33"/>
        <v/>
      </c>
    </row>
    <row r="1055" spans="1:7" s="10" customFormat="1" ht="12.75" x14ac:dyDescent="0.25">
      <c r="A1055" s="129">
        <v>33019290</v>
      </c>
      <c r="B1055" s="129" t="s">
        <v>15</v>
      </c>
      <c r="C1055" s="130" t="s">
        <v>195</v>
      </c>
      <c r="D1055" s="135" t="s">
        <v>198</v>
      </c>
      <c r="E1055" s="194" t="s">
        <v>1431</v>
      </c>
      <c r="F1055" s="198" t="str">
        <f t="shared" si="32"/>
        <v>FEV</v>
      </c>
      <c r="G1055" s="199" t="str">
        <f t="shared" si="33"/>
        <v/>
      </c>
    </row>
    <row r="1056" spans="1:7" s="10" customFormat="1" ht="12.75" x14ac:dyDescent="0.25">
      <c r="A1056" s="129">
        <v>33019428</v>
      </c>
      <c r="B1056" s="129" t="s">
        <v>15</v>
      </c>
      <c r="C1056" s="130" t="s">
        <v>195</v>
      </c>
      <c r="D1056" s="135" t="s">
        <v>199</v>
      </c>
      <c r="E1056" s="194" t="s">
        <v>1431</v>
      </c>
      <c r="F1056" s="198" t="str">
        <f t="shared" si="32"/>
        <v>FEV</v>
      </c>
      <c r="G1056" s="199" t="str">
        <f t="shared" si="33"/>
        <v/>
      </c>
    </row>
    <row r="1057" spans="1:7" s="10" customFormat="1" ht="12.75" x14ac:dyDescent="0.25">
      <c r="A1057" s="129">
        <v>33019223</v>
      </c>
      <c r="B1057" s="129" t="s">
        <v>15</v>
      </c>
      <c r="C1057" s="130" t="s">
        <v>195</v>
      </c>
      <c r="D1057" s="135" t="s">
        <v>197</v>
      </c>
      <c r="E1057" s="194" t="s">
        <v>1431</v>
      </c>
      <c r="F1057" s="198" t="str">
        <f t="shared" si="32"/>
        <v>FEV</v>
      </c>
      <c r="G1057" s="199" t="str">
        <f t="shared" si="33"/>
        <v/>
      </c>
    </row>
    <row r="1058" spans="1:7" s="10" customFormat="1" ht="12.75" x14ac:dyDescent="0.25">
      <c r="A1058" s="129">
        <v>33018820</v>
      </c>
      <c r="B1058" s="129" t="s">
        <v>15</v>
      </c>
      <c r="C1058" s="130" t="s">
        <v>195</v>
      </c>
      <c r="D1058" s="135" t="s">
        <v>176</v>
      </c>
      <c r="E1058" s="194" t="s">
        <v>1431</v>
      </c>
      <c r="F1058" s="198" t="str">
        <f t="shared" si="32"/>
        <v>FEV</v>
      </c>
      <c r="G1058" s="199" t="str">
        <f t="shared" si="33"/>
        <v/>
      </c>
    </row>
    <row r="1059" spans="1:7" s="10" customFormat="1" ht="12.75" x14ac:dyDescent="0.25">
      <c r="A1059" s="129">
        <v>33018804</v>
      </c>
      <c r="B1059" s="129" t="s">
        <v>15</v>
      </c>
      <c r="C1059" s="130" t="s">
        <v>195</v>
      </c>
      <c r="D1059" s="135" t="s">
        <v>196</v>
      </c>
      <c r="E1059" s="194" t="s">
        <v>1431</v>
      </c>
      <c r="F1059" s="198" t="str">
        <f t="shared" si="32"/>
        <v>FEV</v>
      </c>
      <c r="G1059" s="199" t="str">
        <f t="shared" si="33"/>
        <v/>
      </c>
    </row>
    <row r="1060" spans="1:7" s="10" customFormat="1" ht="12.75" x14ac:dyDescent="0.25">
      <c r="A1060" s="129">
        <v>33019789</v>
      </c>
      <c r="B1060" s="129" t="s">
        <v>15</v>
      </c>
      <c r="C1060" s="130" t="s">
        <v>200</v>
      </c>
      <c r="D1060" s="135" t="s">
        <v>203</v>
      </c>
      <c r="E1060" s="194" t="s">
        <v>1431</v>
      </c>
      <c r="F1060" s="198" t="str">
        <f t="shared" si="32"/>
        <v>FEV</v>
      </c>
      <c r="G1060" s="199" t="str">
        <f t="shared" si="33"/>
        <v/>
      </c>
    </row>
    <row r="1061" spans="1:7" s="10" customFormat="1" ht="12.75" x14ac:dyDescent="0.25">
      <c r="A1061" s="129">
        <v>33019800</v>
      </c>
      <c r="B1061" s="129" t="s">
        <v>15</v>
      </c>
      <c r="C1061" s="130" t="s">
        <v>200</v>
      </c>
      <c r="D1061" s="135" t="s">
        <v>204</v>
      </c>
      <c r="E1061" s="194" t="s">
        <v>1431</v>
      </c>
      <c r="F1061" s="198" t="str">
        <f t="shared" si="32"/>
        <v>FEV</v>
      </c>
      <c r="G1061" s="199" t="str">
        <f t="shared" si="33"/>
        <v/>
      </c>
    </row>
    <row r="1062" spans="1:7" s="10" customFormat="1" ht="12.75" x14ac:dyDescent="0.25">
      <c r="A1062" s="133">
        <v>33183740</v>
      </c>
      <c r="B1062" s="131" t="s">
        <v>15</v>
      </c>
      <c r="C1062" s="131" t="s">
        <v>200</v>
      </c>
      <c r="D1062" s="136" t="s">
        <v>1263</v>
      </c>
      <c r="E1062" s="194" t="s">
        <v>1431</v>
      </c>
      <c r="F1062" s="198" t="str">
        <f t="shared" si="32"/>
        <v>FEV</v>
      </c>
      <c r="G1062" s="199" t="str">
        <f t="shared" si="33"/>
        <v/>
      </c>
    </row>
    <row r="1063" spans="1:7" s="10" customFormat="1" ht="12.75" x14ac:dyDescent="0.25">
      <c r="A1063" s="129">
        <v>33019681</v>
      </c>
      <c r="B1063" s="129" t="s">
        <v>15</v>
      </c>
      <c r="C1063" s="130" t="s">
        <v>200</v>
      </c>
      <c r="D1063" s="135" t="s">
        <v>202</v>
      </c>
      <c r="E1063" s="194" t="s">
        <v>1431</v>
      </c>
      <c r="F1063" s="198" t="str">
        <f t="shared" si="32"/>
        <v>FEV</v>
      </c>
      <c r="G1063" s="199" t="str">
        <f t="shared" si="33"/>
        <v/>
      </c>
    </row>
    <row r="1064" spans="1:7" s="10" customFormat="1" ht="12.75" x14ac:dyDescent="0.25">
      <c r="A1064" s="129">
        <v>33019673</v>
      </c>
      <c r="B1064" s="129" t="s">
        <v>15</v>
      </c>
      <c r="C1064" s="130" t="s">
        <v>200</v>
      </c>
      <c r="D1064" s="135" t="s">
        <v>201</v>
      </c>
      <c r="E1064" s="194" t="s">
        <v>1431</v>
      </c>
      <c r="F1064" s="198" t="str">
        <f t="shared" si="32"/>
        <v>FEV</v>
      </c>
      <c r="G1064" s="199" t="str">
        <f t="shared" si="33"/>
        <v/>
      </c>
    </row>
    <row r="1065" spans="1:7" s="10" customFormat="1" ht="12.75" x14ac:dyDescent="0.25">
      <c r="A1065" s="129">
        <v>33025320</v>
      </c>
      <c r="B1065" s="129" t="s">
        <v>15</v>
      </c>
      <c r="C1065" s="130" t="s">
        <v>255</v>
      </c>
      <c r="D1065" s="135" t="s">
        <v>258</v>
      </c>
      <c r="E1065" s="194" t="s">
        <v>1422</v>
      </c>
      <c r="F1065" s="198" t="str">
        <f t="shared" si="32"/>
        <v/>
      </c>
      <c r="G1065" s="199" t="str">
        <f t="shared" si="33"/>
        <v>FEV</v>
      </c>
    </row>
    <row r="1066" spans="1:7" s="10" customFormat="1" ht="12.75" x14ac:dyDescent="0.25">
      <c r="A1066" s="129">
        <v>33025100</v>
      </c>
      <c r="B1066" s="129" t="s">
        <v>15</v>
      </c>
      <c r="C1066" s="130" t="s">
        <v>255</v>
      </c>
      <c r="D1066" s="135" t="s">
        <v>256</v>
      </c>
      <c r="E1066" s="194" t="s">
        <v>1431</v>
      </c>
      <c r="F1066" s="198" t="str">
        <f t="shared" si="32"/>
        <v>FEV</v>
      </c>
      <c r="G1066" s="199" t="str">
        <f t="shared" si="33"/>
        <v/>
      </c>
    </row>
    <row r="1067" spans="1:7" s="10" customFormat="1" ht="12.75" x14ac:dyDescent="0.25">
      <c r="A1067" s="129">
        <v>33094330</v>
      </c>
      <c r="B1067" s="129" t="s">
        <v>15</v>
      </c>
      <c r="C1067" s="130" t="s">
        <v>255</v>
      </c>
      <c r="D1067" s="135" t="s">
        <v>1041</v>
      </c>
      <c r="E1067" s="194" t="s">
        <v>1431</v>
      </c>
      <c r="F1067" s="198" t="str">
        <f t="shared" si="32"/>
        <v>FEV</v>
      </c>
      <c r="G1067" s="199" t="str">
        <f t="shared" si="33"/>
        <v/>
      </c>
    </row>
    <row r="1068" spans="1:7" s="10" customFormat="1" ht="12.75" x14ac:dyDescent="0.25">
      <c r="A1068" s="129">
        <v>33025150</v>
      </c>
      <c r="B1068" s="129" t="s">
        <v>15</v>
      </c>
      <c r="C1068" s="130" t="s">
        <v>255</v>
      </c>
      <c r="D1068" s="135" t="s">
        <v>257</v>
      </c>
      <c r="E1068" s="194" t="s">
        <v>1431</v>
      </c>
      <c r="F1068" s="198" t="str">
        <f t="shared" si="32"/>
        <v>FEV</v>
      </c>
      <c r="G1068" s="199" t="str">
        <f t="shared" si="33"/>
        <v/>
      </c>
    </row>
    <row r="1069" spans="1:7" s="10" customFormat="1" ht="12.75" x14ac:dyDescent="0.25">
      <c r="A1069" s="129">
        <v>33025355</v>
      </c>
      <c r="B1069" s="129" t="s">
        <v>15</v>
      </c>
      <c r="C1069" s="130" t="s">
        <v>255</v>
      </c>
      <c r="D1069" s="135" t="s">
        <v>259</v>
      </c>
      <c r="E1069" s="194" t="s">
        <v>1422</v>
      </c>
      <c r="F1069" s="198" t="str">
        <f t="shared" si="32"/>
        <v/>
      </c>
      <c r="G1069" s="199" t="str">
        <f t="shared" si="33"/>
        <v>FEV</v>
      </c>
    </row>
    <row r="1070" spans="1:7" s="10" customFormat="1" ht="12.75" x14ac:dyDescent="0.25">
      <c r="A1070" s="129">
        <v>33025363</v>
      </c>
      <c r="B1070" s="129" t="s">
        <v>15</v>
      </c>
      <c r="C1070" s="130" t="s">
        <v>255</v>
      </c>
      <c r="D1070" s="135" t="s">
        <v>260</v>
      </c>
      <c r="E1070" s="194" t="s">
        <v>1431</v>
      </c>
      <c r="F1070" s="198" t="str">
        <f t="shared" si="32"/>
        <v>FEV</v>
      </c>
      <c r="G1070" s="199" t="str">
        <f t="shared" si="33"/>
        <v/>
      </c>
    </row>
    <row r="1071" spans="1:7" s="10" customFormat="1" ht="12.75" x14ac:dyDescent="0.25">
      <c r="A1071" s="129">
        <v>33020140</v>
      </c>
      <c r="B1071" s="129" t="s">
        <v>15</v>
      </c>
      <c r="C1071" s="130" t="s">
        <v>205</v>
      </c>
      <c r="D1071" s="135" t="s">
        <v>207</v>
      </c>
      <c r="E1071" s="194" t="s">
        <v>1431</v>
      </c>
      <c r="F1071" s="198" t="str">
        <f t="shared" si="32"/>
        <v>FEV</v>
      </c>
      <c r="G1071" s="199" t="str">
        <f t="shared" si="33"/>
        <v/>
      </c>
    </row>
    <row r="1072" spans="1:7" s="10" customFormat="1" ht="12.75" x14ac:dyDescent="0.25">
      <c r="A1072" s="129">
        <v>33020205</v>
      </c>
      <c r="B1072" s="129" t="s">
        <v>15</v>
      </c>
      <c r="C1072" s="130" t="s">
        <v>205</v>
      </c>
      <c r="D1072" s="135" t="s">
        <v>208</v>
      </c>
      <c r="E1072" s="194" t="s">
        <v>1431</v>
      </c>
      <c r="F1072" s="198" t="str">
        <f t="shared" si="32"/>
        <v>FEV</v>
      </c>
      <c r="G1072" s="199" t="str">
        <f t="shared" si="33"/>
        <v/>
      </c>
    </row>
    <row r="1073" spans="1:7" s="10" customFormat="1" ht="12.75" x14ac:dyDescent="0.25">
      <c r="A1073" s="133">
        <v>33183732</v>
      </c>
      <c r="B1073" s="131" t="s">
        <v>15</v>
      </c>
      <c r="C1073" s="131" t="s">
        <v>205</v>
      </c>
      <c r="D1073" s="136" t="s">
        <v>1262</v>
      </c>
      <c r="E1073" s="194" t="s">
        <v>1431</v>
      </c>
      <c r="F1073" s="198" t="str">
        <f t="shared" si="32"/>
        <v>FEV</v>
      </c>
      <c r="G1073" s="199" t="str">
        <f t="shared" si="33"/>
        <v/>
      </c>
    </row>
    <row r="1074" spans="1:7" s="10" customFormat="1" ht="12.75" x14ac:dyDescent="0.25">
      <c r="A1074" s="129">
        <v>33020116</v>
      </c>
      <c r="B1074" s="129" t="s">
        <v>15</v>
      </c>
      <c r="C1074" s="130" t="s">
        <v>205</v>
      </c>
      <c r="D1074" s="135" t="s">
        <v>206</v>
      </c>
      <c r="E1074" s="194" t="s">
        <v>1431</v>
      </c>
      <c r="F1074" s="198" t="str">
        <f t="shared" si="32"/>
        <v>FEV</v>
      </c>
      <c r="G1074" s="199" t="str">
        <f t="shared" si="33"/>
        <v/>
      </c>
    </row>
    <row r="1075" spans="1:7" s="10" customFormat="1" ht="12.75" x14ac:dyDescent="0.25">
      <c r="A1075" s="129">
        <v>33020213</v>
      </c>
      <c r="B1075" s="129" t="s">
        <v>15</v>
      </c>
      <c r="C1075" s="130" t="s">
        <v>205</v>
      </c>
      <c r="D1075" s="135" t="s">
        <v>209</v>
      </c>
      <c r="E1075" s="194" t="s">
        <v>1431</v>
      </c>
      <c r="F1075" s="198" t="str">
        <f t="shared" si="32"/>
        <v>FEV</v>
      </c>
      <c r="G1075" s="199" t="str">
        <f t="shared" si="33"/>
        <v/>
      </c>
    </row>
    <row r="1076" spans="1:7" s="10" customFormat="1" ht="12.75" x14ac:dyDescent="0.25">
      <c r="A1076" s="129">
        <v>33021082</v>
      </c>
      <c r="B1076" s="129" t="s">
        <v>15</v>
      </c>
      <c r="C1076" s="130" t="s">
        <v>219</v>
      </c>
      <c r="D1076" s="135" t="s">
        <v>220</v>
      </c>
      <c r="E1076" s="194" t="s">
        <v>1431</v>
      </c>
      <c r="F1076" s="198" t="str">
        <f t="shared" si="32"/>
        <v>FEV</v>
      </c>
      <c r="G1076" s="199" t="str">
        <f t="shared" si="33"/>
        <v/>
      </c>
    </row>
    <row r="1077" spans="1:7" s="10" customFormat="1" ht="12.75" x14ac:dyDescent="0.25">
      <c r="A1077" s="129">
        <v>33021236</v>
      </c>
      <c r="B1077" s="129" t="s">
        <v>15</v>
      </c>
      <c r="C1077" s="130" t="s">
        <v>219</v>
      </c>
      <c r="D1077" s="135" t="s">
        <v>221</v>
      </c>
      <c r="E1077" s="194" t="s">
        <v>1422</v>
      </c>
      <c r="F1077" s="198" t="str">
        <f t="shared" si="32"/>
        <v/>
      </c>
      <c r="G1077" s="199" t="str">
        <f t="shared" si="33"/>
        <v>FEV</v>
      </c>
    </row>
    <row r="1078" spans="1:7" s="10" customFormat="1" ht="12.75" x14ac:dyDescent="0.25">
      <c r="A1078" s="129">
        <v>33142351</v>
      </c>
      <c r="B1078" s="129" t="s">
        <v>15</v>
      </c>
      <c r="C1078" s="130" t="s">
        <v>219</v>
      </c>
      <c r="D1078" s="135" t="s">
        <v>1231</v>
      </c>
      <c r="E1078" s="194" t="s">
        <v>1431</v>
      </c>
      <c r="F1078" s="198" t="str">
        <f t="shared" si="32"/>
        <v>FEV</v>
      </c>
      <c r="G1078" s="199" t="str">
        <f t="shared" si="33"/>
        <v/>
      </c>
    </row>
    <row r="1079" spans="1:7" s="10" customFormat="1" ht="12.75" x14ac:dyDescent="0.25">
      <c r="A1079" s="129">
        <v>33020434</v>
      </c>
      <c r="B1079" s="129" t="s">
        <v>15</v>
      </c>
      <c r="C1079" s="130" t="s">
        <v>210</v>
      </c>
      <c r="D1079" s="135" t="s">
        <v>212</v>
      </c>
      <c r="E1079" s="194" t="s">
        <v>1431</v>
      </c>
      <c r="F1079" s="198" t="str">
        <f t="shared" si="32"/>
        <v>FEV</v>
      </c>
      <c r="G1079" s="199" t="str">
        <f t="shared" si="33"/>
        <v/>
      </c>
    </row>
    <row r="1080" spans="1:7" s="10" customFormat="1" ht="12.75" x14ac:dyDescent="0.25">
      <c r="A1080" s="129">
        <v>33020396</v>
      </c>
      <c r="B1080" s="129" t="s">
        <v>15</v>
      </c>
      <c r="C1080" s="130" t="s">
        <v>210</v>
      </c>
      <c r="D1080" s="135" t="s">
        <v>211</v>
      </c>
      <c r="E1080" s="194" t="s">
        <v>1431</v>
      </c>
      <c r="F1080" s="198" t="str">
        <f t="shared" si="32"/>
        <v>FEV</v>
      </c>
      <c r="G1080" s="199" t="str">
        <f t="shared" si="33"/>
        <v/>
      </c>
    </row>
    <row r="1081" spans="1:7" s="10" customFormat="1" ht="12.75" x14ac:dyDescent="0.25">
      <c r="A1081" s="129">
        <v>33021813</v>
      </c>
      <c r="B1081" s="129" t="s">
        <v>15</v>
      </c>
      <c r="C1081" s="130" t="s">
        <v>222</v>
      </c>
      <c r="D1081" s="135" t="s">
        <v>225</v>
      </c>
      <c r="E1081" s="194" t="s">
        <v>1431</v>
      </c>
      <c r="F1081" s="198" t="str">
        <f t="shared" si="32"/>
        <v>FEV</v>
      </c>
      <c r="G1081" s="199" t="str">
        <f t="shared" si="33"/>
        <v/>
      </c>
    </row>
    <row r="1082" spans="1:7" s="10" customFormat="1" ht="12.75" x14ac:dyDescent="0.25">
      <c r="A1082" s="129">
        <v>33021694</v>
      </c>
      <c r="B1082" s="129" t="s">
        <v>15</v>
      </c>
      <c r="C1082" s="130" t="s">
        <v>222</v>
      </c>
      <c r="D1082" s="135" t="s">
        <v>223</v>
      </c>
      <c r="E1082" s="194" t="s">
        <v>1431</v>
      </c>
      <c r="F1082" s="198" t="str">
        <f t="shared" si="32"/>
        <v>FEV</v>
      </c>
      <c r="G1082" s="199" t="str">
        <f t="shared" si="33"/>
        <v/>
      </c>
    </row>
    <row r="1083" spans="1:7" s="10" customFormat="1" ht="12.75" x14ac:dyDescent="0.25">
      <c r="A1083" s="129">
        <v>33022968</v>
      </c>
      <c r="B1083" s="129" t="s">
        <v>15</v>
      </c>
      <c r="C1083" s="130" t="s">
        <v>222</v>
      </c>
      <c r="D1083" s="135" t="s">
        <v>240</v>
      </c>
      <c r="E1083" s="194" t="s">
        <v>1431</v>
      </c>
      <c r="F1083" s="198" t="str">
        <f t="shared" si="32"/>
        <v>FEV</v>
      </c>
      <c r="G1083" s="199" t="str">
        <f t="shared" si="33"/>
        <v/>
      </c>
    </row>
    <row r="1084" spans="1:7" s="10" customFormat="1" ht="12.75" x14ac:dyDescent="0.25">
      <c r="A1084" s="129">
        <v>33102090</v>
      </c>
      <c r="B1084" s="129" t="s">
        <v>15</v>
      </c>
      <c r="C1084" s="130" t="s">
        <v>222</v>
      </c>
      <c r="D1084" s="135" t="s">
        <v>1113</v>
      </c>
      <c r="E1084" s="194" t="s">
        <v>1431</v>
      </c>
      <c r="F1084" s="198" t="str">
        <f t="shared" si="32"/>
        <v>FEV</v>
      </c>
      <c r="G1084" s="199" t="str">
        <f t="shared" si="33"/>
        <v/>
      </c>
    </row>
    <row r="1085" spans="1:7" s="10" customFormat="1" ht="12.75" x14ac:dyDescent="0.25">
      <c r="A1085" s="129">
        <v>33021830</v>
      </c>
      <c r="B1085" s="129" t="s">
        <v>15</v>
      </c>
      <c r="C1085" s="130" t="s">
        <v>222</v>
      </c>
      <c r="D1085" s="135" t="s">
        <v>226</v>
      </c>
      <c r="E1085" s="194" t="s">
        <v>1431</v>
      </c>
      <c r="F1085" s="198" t="str">
        <f t="shared" si="32"/>
        <v>FEV</v>
      </c>
      <c r="G1085" s="199" t="str">
        <f t="shared" si="33"/>
        <v/>
      </c>
    </row>
    <row r="1086" spans="1:7" s="10" customFormat="1" ht="12.75" x14ac:dyDescent="0.25">
      <c r="A1086" s="129">
        <v>33021848</v>
      </c>
      <c r="B1086" s="129" t="s">
        <v>15</v>
      </c>
      <c r="C1086" s="130" t="s">
        <v>222</v>
      </c>
      <c r="D1086" s="135" t="s">
        <v>227</v>
      </c>
      <c r="E1086" s="194" t="s">
        <v>1431</v>
      </c>
      <c r="F1086" s="198" t="str">
        <f t="shared" si="32"/>
        <v>FEV</v>
      </c>
      <c r="G1086" s="199" t="str">
        <f t="shared" si="33"/>
        <v/>
      </c>
    </row>
    <row r="1087" spans="1:7" s="10" customFormat="1" ht="12.75" x14ac:dyDescent="0.25">
      <c r="A1087" s="129">
        <v>33021864</v>
      </c>
      <c r="B1087" s="129" t="s">
        <v>15</v>
      </c>
      <c r="C1087" s="130" t="s">
        <v>222</v>
      </c>
      <c r="D1087" s="135" t="s">
        <v>228</v>
      </c>
      <c r="E1087" s="194" t="s">
        <v>1431</v>
      </c>
      <c r="F1087" s="198" t="str">
        <f t="shared" si="32"/>
        <v>FEV</v>
      </c>
      <c r="G1087" s="199" t="str">
        <f t="shared" si="33"/>
        <v/>
      </c>
    </row>
    <row r="1088" spans="1:7" s="10" customFormat="1" ht="12.75" x14ac:dyDescent="0.25">
      <c r="A1088" s="129">
        <v>33022810</v>
      </c>
      <c r="B1088" s="129" t="s">
        <v>15</v>
      </c>
      <c r="C1088" s="130" t="s">
        <v>222</v>
      </c>
      <c r="D1088" s="135" t="s">
        <v>239</v>
      </c>
      <c r="E1088" s="194" t="s">
        <v>1431</v>
      </c>
      <c r="F1088" s="198" t="str">
        <f t="shared" si="32"/>
        <v>FEV</v>
      </c>
      <c r="G1088" s="199" t="str">
        <f t="shared" si="33"/>
        <v/>
      </c>
    </row>
    <row r="1089" spans="1:7" s="10" customFormat="1" ht="12.75" x14ac:dyDescent="0.25">
      <c r="A1089" s="129">
        <v>33022569</v>
      </c>
      <c r="B1089" s="129" t="s">
        <v>15</v>
      </c>
      <c r="C1089" s="130" t="s">
        <v>222</v>
      </c>
      <c r="D1089" s="135" t="s">
        <v>238</v>
      </c>
      <c r="E1089" s="194" t="s">
        <v>1431</v>
      </c>
      <c r="F1089" s="198" t="str">
        <f t="shared" si="32"/>
        <v>FEV</v>
      </c>
      <c r="G1089" s="199" t="str">
        <f t="shared" si="33"/>
        <v/>
      </c>
    </row>
    <row r="1090" spans="1:7" s="10" customFormat="1" ht="12.75" x14ac:dyDescent="0.25">
      <c r="A1090" s="129">
        <v>33023212</v>
      </c>
      <c r="B1090" s="129" t="s">
        <v>15</v>
      </c>
      <c r="C1090" s="130" t="s">
        <v>222</v>
      </c>
      <c r="D1090" s="135" t="s">
        <v>241</v>
      </c>
      <c r="E1090" s="194" t="s">
        <v>1431</v>
      </c>
      <c r="F1090" s="198" t="str">
        <f t="shared" si="32"/>
        <v>FEV</v>
      </c>
      <c r="G1090" s="199" t="str">
        <f t="shared" si="33"/>
        <v/>
      </c>
    </row>
    <row r="1091" spans="1:7" s="10" customFormat="1" ht="12.75" x14ac:dyDescent="0.25">
      <c r="A1091" s="129">
        <v>33021880</v>
      </c>
      <c r="B1091" s="129" t="s">
        <v>15</v>
      </c>
      <c r="C1091" s="130" t="s">
        <v>222</v>
      </c>
      <c r="D1091" s="135" t="s">
        <v>229</v>
      </c>
      <c r="E1091" s="194" t="s">
        <v>1431</v>
      </c>
      <c r="F1091" s="198" t="str">
        <f t="shared" si="32"/>
        <v>FEV</v>
      </c>
      <c r="G1091" s="199" t="str">
        <f t="shared" si="33"/>
        <v/>
      </c>
    </row>
    <row r="1092" spans="1:7" s="10" customFormat="1" ht="12.75" x14ac:dyDescent="0.25">
      <c r="A1092" s="129">
        <v>33023298</v>
      </c>
      <c r="B1092" s="129" t="s">
        <v>15</v>
      </c>
      <c r="C1092" s="130" t="s">
        <v>222</v>
      </c>
      <c r="D1092" s="135" t="s">
        <v>242</v>
      </c>
      <c r="E1092" s="194" t="s">
        <v>1431</v>
      </c>
      <c r="F1092" s="198" t="str">
        <f t="shared" ref="F1092:F1155" si="34">IF($E1092="ENTREGUE","FEV","")</f>
        <v>FEV</v>
      </c>
      <c r="G1092" s="199" t="str">
        <f t="shared" si="33"/>
        <v/>
      </c>
    </row>
    <row r="1093" spans="1:7" s="10" customFormat="1" ht="12.75" x14ac:dyDescent="0.25">
      <c r="A1093" s="129">
        <v>33021902</v>
      </c>
      <c r="B1093" s="129" t="s">
        <v>15</v>
      </c>
      <c r="C1093" s="130" t="s">
        <v>222</v>
      </c>
      <c r="D1093" s="135" t="s">
        <v>230</v>
      </c>
      <c r="E1093" s="194" t="s">
        <v>1431</v>
      </c>
      <c r="F1093" s="198" t="str">
        <f t="shared" si="34"/>
        <v>FEV</v>
      </c>
      <c r="G1093" s="199" t="str">
        <f t="shared" ref="G1093:G1156" si="35">IF($E1093="PENDENTE","FEV","")</f>
        <v/>
      </c>
    </row>
    <row r="1094" spans="1:7" s="10" customFormat="1" ht="12.75" x14ac:dyDescent="0.25">
      <c r="A1094" s="129">
        <v>33021937</v>
      </c>
      <c r="B1094" s="129" t="s">
        <v>15</v>
      </c>
      <c r="C1094" s="130" t="s">
        <v>222</v>
      </c>
      <c r="D1094" s="135" t="s">
        <v>232</v>
      </c>
      <c r="E1094" s="194" t="s">
        <v>1431</v>
      </c>
      <c r="F1094" s="198" t="str">
        <f t="shared" si="34"/>
        <v>FEV</v>
      </c>
      <c r="G1094" s="199" t="str">
        <f t="shared" si="35"/>
        <v/>
      </c>
    </row>
    <row r="1095" spans="1:7" s="10" customFormat="1" ht="12.75" x14ac:dyDescent="0.25">
      <c r="A1095" s="129">
        <v>33021945</v>
      </c>
      <c r="B1095" s="129" t="s">
        <v>15</v>
      </c>
      <c r="C1095" s="130" t="s">
        <v>222</v>
      </c>
      <c r="D1095" s="135" t="s">
        <v>233</v>
      </c>
      <c r="E1095" s="194" t="s">
        <v>1431</v>
      </c>
      <c r="F1095" s="198" t="str">
        <f t="shared" si="34"/>
        <v>FEV</v>
      </c>
      <c r="G1095" s="199" t="str">
        <f t="shared" si="35"/>
        <v/>
      </c>
    </row>
    <row r="1096" spans="1:7" s="10" customFormat="1" ht="12.75" x14ac:dyDescent="0.25">
      <c r="A1096" s="129">
        <v>33021961</v>
      </c>
      <c r="B1096" s="129" t="s">
        <v>15</v>
      </c>
      <c r="C1096" s="130" t="s">
        <v>222</v>
      </c>
      <c r="D1096" s="135" t="s">
        <v>234</v>
      </c>
      <c r="E1096" s="194" t="s">
        <v>1431</v>
      </c>
      <c r="F1096" s="198" t="str">
        <f t="shared" si="34"/>
        <v>FEV</v>
      </c>
      <c r="G1096" s="199" t="str">
        <f t="shared" si="35"/>
        <v/>
      </c>
    </row>
    <row r="1097" spans="1:7" s="10" customFormat="1" ht="12.75" x14ac:dyDescent="0.25">
      <c r="A1097" s="129">
        <v>33021708</v>
      </c>
      <c r="B1097" s="129" t="s">
        <v>15</v>
      </c>
      <c r="C1097" s="130" t="s">
        <v>222</v>
      </c>
      <c r="D1097" s="135" t="s">
        <v>224</v>
      </c>
      <c r="E1097" s="194" t="s">
        <v>1422</v>
      </c>
      <c r="F1097" s="198" t="str">
        <f t="shared" si="34"/>
        <v/>
      </c>
      <c r="G1097" s="199" t="str">
        <f t="shared" si="35"/>
        <v>FEV</v>
      </c>
    </row>
    <row r="1098" spans="1:7" s="10" customFormat="1" ht="12.75" x14ac:dyDescent="0.25">
      <c r="A1098" s="129">
        <v>33022003</v>
      </c>
      <c r="B1098" s="129" t="s">
        <v>15</v>
      </c>
      <c r="C1098" s="130" t="s">
        <v>222</v>
      </c>
      <c r="D1098" s="135" t="s">
        <v>235</v>
      </c>
      <c r="E1098" s="194" t="s">
        <v>1431</v>
      </c>
      <c r="F1098" s="198" t="str">
        <f t="shared" si="34"/>
        <v>FEV</v>
      </c>
      <c r="G1098" s="199" t="str">
        <f t="shared" si="35"/>
        <v/>
      </c>
    </row>
    <row r="1099" spans="1:7" s="10" customFormat="1" ht="12.75" x14ac:dyDescent="0.25">
      <c r="A1099" s="133">
        <v>33173346</v>
      </c>
      <c r="B1099" s="131" t="s">
        <v>15</v>
      </c>
      <c r="C1099" s="131" t="s">
        <v>222</v>
      </c>
      <c r="D1099" s="136" t="s">
        <v>1256</v>
      </c>
      <c r="E1099" s="194" t="s">
        <v>1422</v>
      </c>
      <c r="F1099" s="198" t="str">
        <f t="shared" si="34"/>
        <v/>
      </c>
      <c r="G1099" s="199" t="str">
        <f t="shared" si="35"/>
        <v>FEV</v>
      </c>
    </row>
    <row r="1100" spans="1:7" s="10" customFormat="1" ht="12.75" x14ac:dyDescent="0.25">
      <c r="A1100" s="129">
        <v>33022011</v>
      </c>
      <c r="B1100" s="129" t="s">
        <v>15</v>
      </c>
      <c r="C1100" s="130" t="s">
        <v>222</v>
      </c>
      <c r="D1100" s="135" t="s">
        <v>236</v>
      </c>
      <c r="E1100" s="194" t="s">
        <v>1431</v>
      </c>
      <c r="F1100" s="198" t="str">
        <f t="shared" si="34"/>
        <v>FEV</v>
      </c>
      <c r="G1100" s="199" t="str">
        <f t="shared" si="35"/>
        <v/>
      </c>
    </row>
    <row r="1101" spans="1:7" s="10" customFormat="1" ht="25.5" x14ac:dyDescent="0.25">
      <c r="A1101" s="129">
        <v>33102791</v>
      </c>
      <c r="B1101" s="129" t="s">
        <v>15</v>
      </c>
      <c r="C1101" s="130" t="s">
        <v>222</v>
      </c>
      <c r="D1101" s="135" t="s">
        <v>1119</v>
      </c>
      <c r="E1101" s="194" t="s">
        <v>1431</v>
      </c>
      <c r="F1101" s="198" t="str">
        <f t="shared" si="34"/>
        <v>FEV</v>
      </c>
      <c r="G1101" s="199" t="str">
        <f t="shared" si="35"/>
        <v/>
      </c>
    </row>
    <row r="1102" spans="1:7" s="10" customFormat="1" ht="12.75" x14ac:dyDescent="0.25">
      <c r="A1102" s="129">
        <v>33105022</v>
      </c>
      <c r="B1102" s="129" t="s">
        <v>15</v>
      </c>
      <c r="C1102" s="130" t="s">
        <v>222</v>
      </c>
      <c r="D1102" s="135" t="s">
        <v>1140</v>
      </c>
      <c r="E1102" s="194" t="s">
        <v>1431</v>
      </c>
      <c r="F1102" s="198" t="str">
        <f t="shared" si="34"/>
        <v>FEV</v>
      </c>
      <c r="G1102" s="199" t="str">
        <f t="shared" si="35"/>
        <v/>
      </c>
    </row>
    <row r="1103" spans="1:7" s="10" customFormat="1" ht="12.75" x14ac:dyDescent="0.25">
      <c r="A1103" s="129">
        <v>33021929</v>
      </c>
      <c r="B1103" s="129" t="s">
        <v>15</v>
      </c>
      <c r="C1103" s="130" t="s">
        <v>222</v>
      </c>
      <c r="D1103" s="135" t="s">
        <v>231</v>
      </c>
      <c r="E1103" s="194" t="s">
        <v>1431</v>
      </c>
      <c r="F1103" s="198" t="str">
        <f t="shared" si="34"/>
        <v>FEV</v>
      </c>
      <c r="G1103" s="199" t="str">
        <f t="shared" si="35"/>
        <v/>
      </c>
    </row>
    <row r="1104" spans="1:7" s="10" customFormat="1" ht="12.75" x14ac:dyDescent="0.25">
      <c r="A1104" s="129">
        <v>33022275</v>
      </c>
      <c r="B1104" s="129" t="s">
        <v>15</v>
      </c>
      <c r="C1104" s="130" t="s">
        <v>222</v>
      </c>
      <c r="D1104" s="135" t="s">
        <v>237</v>
      </c>
      <c r="E1104" s="194" t="s">
        <v>1431</v>
      </c>
      <c r="F1104" s="198" t="str">
        <f t="shared" si="34"/>
        <v>FEV</v>
      </c>
      <c r="G1104" s="199" t="str">
        <f t="shared" si="35"/>
        <v/>
      </c>
    </row>
    <row r="1105" spans="1:7" s="10" customFormat="1" ht="12.75" x14ac:dyDescent="0.25">
      <c r="A1105" s="129">
        <v>33023751</v>
      </c>
      <c r="B1105" s="129" t="s">
        <v>15</v>
      </c>
      <c r="C1105" s="130" t="s">
        <v>245</v>
      </c>
      <c r="D1105" s="135" t="s">
        <v>246</v>
      </c>
      <c r="E1105" s="194" t="s">
        <v>1431</v>
      </c>
      <c r="F1105" s="198" t="str">
        <f t="shared" si="34"/>
        <v>FEV</v>
      </c>
      <c r="G1105" s="199" t="str">
        <f t="shared" si="35"/>
        <v/>
      </c>
    </row>
    <row r="1106" spans="1:7" s="10" customFormat="1" ht="12.75" x14ac:dyDescent="0.25">
      <c r="A1106" s="129">
        <v>33024537</v>
      </c>
      <c r="B1106" s="129" t="s">
        <v>15</v>
      </c>
      <c r="C1106" s="130" t="s">
        <v>247</v>
      </c>
      <c r="D1106" s="135" t="s">
        <v>249</v>
      </c>
      <c r="E1106" s="194" t="s">
        <v>1431</v>
      </c>
      <c r="F1106" s="198" t="str">
        <f t="shared" si="34"/>
        <v>FEV</v>
      </c>
      <c r="G1106" s="199" t="str">
        <f t="shared" si="35"/>
        <v/>
      </c>
    </row>
    <row r="1107" spans="1:7" s="10" customFormat="1" ht="12.75" x14ac:dyDescent="0.25">
      <c r="A1107" s="129">
        <v>33024480</v>
      </c>
      <c r="B1107" s="129" t="s">
        <v>15</v>
      </c>
      <c r="C1107" s="130" t="s">
        <v>247</v>
      </c>
      <c r="D1107" s="135" t="s">
        <v>248</v>
      </c>
      <c r="E1107" s="194" t="s">
        <v>1431</v>
      </c>
      <c r="F1107" s="198" t="str">
        <f t="shared" si="34"/>
        <v>FEV</v>
      </c>
      <c r="G1107" s="199" t="str">
        <f t="shared" si="35"/>
        <v/>
      </c>
    </row>
    <row r="1108" spans="1:7" s="10" customFormat="1" ht="12.75" x14ac:dyDescent="0.25">
      <c r="A1108" s="129">
        <v>33093989</v>
      </c>
      <c r="B1108" s="129" t="s">
        <v>15</v>
      </c>
      <c r="C1108" s="130" t="s">
        <v>247</v>
      </c>
      <c r="D1108" s="135" t="s">
        <v>1036</v>
      </c>
      <c r="E1108" s="194" t="s">
        <v>1431</v>
      </c>
      <c r="F1108" s="198" t="str">
        <f t="shared" si="34"/>
        <v>FEV</v>
      </c>
      <c r="G1108" s="199" t="str">
        <f t="shared" si="35"/>
        <v/>
      </c>
    </row>
    <row r="1109" spans="1:7" s="10" customFormat="1" ht="12.75" x14ac:dyDescent="0.25">
      <c r="A1109" s="129">
        <v>33025835</v>
      </c>
      <c r="B1109" s="129" t="s">
        <v>15</v>
      </c>
      <c r="C1109" s="130" t="s">
        <v>265</v>
      </c>
      <c r="D1109" s="135" t="s">
        <v>267</v>
      </c>
      <c r="E1109" s="194" t="s">
        <v>1431</v>
      </c>
      <c r="F1109" s="198" t="str">
        <f t="shared" si="34"/>
        <v>FEV</v>
      </c>
      <c r="G1109" s="199" t="str">
        <f t="shared" si="35"/>
        <v/>
      </c>
    </row>
    <row r="1110" spans="1:7" s="10" customFormat="1" ht="12.75" x14ac:dyDescent="0.25">
      <c r="A1110" s="129">
        <v>33025754</v>
      </c>
      <c r="B1110" s="129" t="s">
        <v>15</v>
      </c>
      <c r="C1110" s="130" t="s">
        <v>265</v>
      </c>
      <c r="D1110" s="135" t="s">
        <v>266</v>
      </c>
      <c r="E1110" s="194" t="s">
        <v>1431</v>
      </c>
      <c r="F1110" s="198" t="str">
        <f t="shared" si="34"/>
        <v>FEV</v>
      </c>
      <c r="G1110" s="199" t="str">
        <f t="shared" si="35"/>
        <v/>
      </c>
    </row>
    <row r="1111" spans="1:7" s="10" customFormat="1" ht="12.75" x14ac:dyDescent="0.25">
      <c r="A1111" s="129">
        <v>33149178</v>
      </c>
      <c r="B1111" s="129" t="s">
        <v>15</v>
      </c>
      <c r="C1111" s="130" t="s">
        <v>243</v>
      </c>
      <c r="D1111" s="135" t="s">
        <v>1238</v>
      </c>
      <c r="E1111" s="194" t="s">
        <v>1431</v>
      </c>
      <c r="F1111" s="198" t="str">
        <f t="shared" si="34"/>
        <v>FEV</v>
      </c>
      <c r="G1111" s="199" t="str">
        <f t="shared" si="35"/>
        <v/>
      </c>
    </row>
    <row r="1112" spans="1:7" s="10" customFormat="1" ht="12.75" x14ac:dyDescent="0.25">
      <c r="A1112" s="129">
        <v>33023310</v>
      </c>
      <c r="B1112" s="129" t="s">
        <v>15</v>
      </c>
      <c r="C1112" s="130" t="s">
        <v>243</v>
      </c>
      <c r="D1112" s="135" t="s">
        <v>244</v>
      </c>
      <c r="E1112" s="194" t="s">
        <v>1431</v>
      </c>
      <c r="F1112" s="198" t="str">
        <f t="shared" si="34"/>
        <v>FEV</v>
      </c>
      <c r="G1112" s="199" t="str">
        <f t="shared" si="35"/>
        <v/>
      </c>
    </row>
    <row r="1113" spans="1:7" s="10" customFormat="1" ht="12.75" x14ac:dyDescent="0.25">
      <c r="A1113" s="129">
        <v>33024952</v>
      </c>
      <c r="B1113" s="129" t="s">
        <v>15</v>
      </c>
      <c r="C1113" s="130" t="s">
        <v>250</v>
      </c>
      <c r="D1113" s="135" t="s">
        <v>253</v>
      </c>
      <c r="E1113" s="194" t="s">
        <v>1431</v>
      </c>
      <c r="F1113" s="198" t="str">
        <f t="shared" si="34"/>
        <v>FEV</v>
      </c>
      <c r="G1113" s="199" t="str">
        <f t="shared" si="35"/>
        <v/>
      </c>
    </row>
    <row r="1114" spans="1:7" s="10" customFormat="1" ht="12.75" x14ac:dyDescent="0.25">
      <c r="A1114" s="129">
        <v>33024880</v>
      </c>
      <c r="B1114" s="129" t="s">
        <v>15</v>
      </c>
      <c r="C1114" s="130" t="s">
        <v>250</v>
      </c>
      <c r="D1114" s="135" t="s">
        <v>252</v>
      </c>
      <c r="E1114" s="194" t="s">
        <v>1431</v>
      </c>
      <c r="F1114" s="198" t="str">
        <f t="shared" si="34"/>
        <v>FEV</v>
      </c>
      <c r="G1114" s="199" t="str">
        <f t="shared" si="35"/>
        <v/>
      </c>
    </row>
    <row r="1115" spans="1:7" s="10" customFormat="1" ht="12.75" x14ac:dyDescent="0.25">
      <c r="A1115" s="129">
        <v>33024650</v>
      </c>
      <c r="B1115" s="129" t="s">
        <v>15</v>
      </c>
      <c r="C1115" s="130" t="s">
        <v>250</v>
      </c>
      <c r="D1115" s="135" t="s">
        <v>251</v>
      </c>
      <c r="E1115" s="194" t="s">
        <v>1431</v>
      </c>
      <c r="F1115" s="198" t="str">
        <f t="shared" si="34"/>
        <v>FEV</v>
      </c>
      <c r="G1115" s="199" t="str">
        <f t="shared" si="35"/>
        <v/>
      </c>
    </row>
    <row r="1116" spans="1:7" s="10" customFormat="1" ht="12.75" x14ac:dyDescent="0.25">
      <c r="A1116" s="129">
        <v>33100608</v>
      </c>
      <c r="B1116" s="129" t="s">
        <v>15</v>
      </c>
      <c r="C1116" s="130" t="s">
        <v>250</v>
      </c>
      <c r="D1116" s="135" t="s">
        <v>1107</v>
      </c>
      <c r="E1116" s="194" t="s">
        <v>1431</v>
      </c>
      <c r="F1116" s="198" t="str">
        <f t="shared" si="34"/>
        <v>FEV</v>
      </c>
      <c r="G1116" s="199" t="str">
        <f t="shared" si="35"/>
        <v/>
      </c>
    </row>
    <row r="1117" spans="1:7" s="10" customFormat="1" ht="12.75" x14ac:dyDescent="0.25">
      <c r="A1117" s="129">
        <v>33025010</v>
      </c>
      <c r="B1117" s="129" t="s">
        <v>15</v>
      </c>
      <c r="C1117" s="130" t="s">
        <v>250</v>
      </c>
      <c r="D1117" s="135" t="s">
        <v>254</v>
      </c>
      <c r="E1117" s="194" t="s">
        <v>1431</v>
      </c>
      <c r="F1117" s="198" t="str">
        <f t="shared" si="34"/>
        <v>FEV</v>
      </c>
      <c r="G1117" s="199" t="str">
        <f t="shared" si="35"/>
        <v/>
      </c>
    </row>
    <row r="1118" spans="1:7" s="10" customFormat="1" ht="12.75" x14ac:dyDescent="0.25">
      <c r="A1118" s="131">
        <v>33037027</v>
      </c>
      <c r="B1118" s="129" t="s">
        <v>16</v>
      </c>
      <c r="C1118" s="131" t="s">
        <v>392</v>
      </c>
      <c r="D1118" s="135" t="s">
        <v>398</v>
      </c>
      <c r="E1118" s="194" t="s">
        <v>1422</v>
      </c>
      <c r="F1118" s="198" t="str">
        <f t="shared" si="34"/>
        <v/>
      </c>
      <c r="G1118" s="199" t="str">
        <f t="shared" si="35"/>
        <v>FEV</v>
      </c>
    </row>
    <row r="1119" spans="1:7" s="10" customFormat="1" ht="12.75" x14ac:dyDescent="0.25">
      <c r="A1119" s="129">
        <v>33125449</v>
      </c>
      <c r="B1119" s="129" t="s">
        <v>16</v>
      </c>
      <c r="C1119" s="130" t="s">
        <v>392</v>
      </c>
      <c r="D1119" s="135" t="s">
        <v>1184</v>
      </c>
      <c r="E1119" s="194" t="s">
        <v>1422</v>
      </c>
      <c r="F1119" s="198" t="str">
        <f t="shared" si="34"/>
        <v/>
      </c>
      <c r="G1119" s="199" t="str">
        <f t="shared" si="35"/>
        <v>FEV</v>
      </c>
    </row>
    <row r="1120" spans="1:7" s="10" customFormat="1" ht="12.75" x14ac:dyDescent="0.25">
      <c r="A1120" s="129">
        <v>33036691</v>
      </c>
      <c r="B1120" s="129" t="s">
        <v>16</v>
      </c>
      <c r="C1120" s="130" t="s">
        <v>392</v>
      </c>
      <c r="D1120" s="135" t="s">
        <v>396</v>
      </c>
      <c r="E1120" s="194" t="s">
        <v>1422</v>
      </c>
      <c r="F1120" s="198" t="str">
        <f t="shared" si="34"/>
        <v/>
      </c>
      <c r="G1120" s="199" t="str">
        <f t="shared" si="35"/>
        <v>FEV</v>
      </c>
    </row>
    <row r="1121" spans="1:7" s="10" customFormat="1" ht="12.75" x14ac:dyDescent="0.25">
      <c r="A1121" s="129">
        <v>33036640</v>
      </c>
      <c r="B1121" s="129" t="s">
        <v>16</v>
      </c>
      <c r="C1121" s="130" t="s">
        <v>392</v>
      </c>
      <c r="D1121" s="135" t="s">
        <v>395</v>
      </c>
      <c r="E1121" s="194" t="s">
        <v>1422</v>
      </c>
      <c r="F1121" s="198" t="str">
        <f t="shared" si="34"/>
        <v/>
      </c>
      <c r="G1121" s="199" t="str">
        <f t="shared" si="35"/>
        <v>FEV</v>
      </c>
    </row>
    <row r="1122" spans="1:7" s="10" customFormat="1" ht="12.75" x14ac:dyDescent="0.25">
      <c r="A1122" s="129">
        <v>33036713</v>
      </c>
      <c r="B1122" s="129" t="s">
        <v>16</v>
      </c>
      <c r="C1122" s="130" t="s">
        <v>392</v>
      </c>
      <c r="D1122" s="135" t="s">
        <v>397</v>
      </c>
      <c r="E1122" s="194" t="s">
        <v>1422</v>
      </c>
      <c r="F1122" s="198" t="str">
        <f t="shared" si="34"/>
        <v/>
      </c>
      <c r="G1122" s="199" t="str">
        <f t="shared" si="35"/>
        <v>FEV</v>
      </c>
    </row>
    <row r="1123" spans="1:7" s="10" customFormat="1" ht="12.75" x14ac:dyDescent="0.25">
      <c r="A1123" s="129">
        <v>33037230</v>
      </c>
      <c r="B1123" s="129" t="s">
        <v>16</v>
      </c>
      <c r="C1123" s="130" t="s">
        <v>392</v>
      </c>
      <c r="D1123" s="135" t="s">
        <v>399</v>
      </c>
      <c r="E1123" s="194" t="s">
        <v>1422</v>
      </c>
      <c r="F1123" s="198" t="str">
        <f t="shared" si="34"/>
        <v/>
      </c>
      <c r="G1123" s="199" t="str">
        <f t="shared" si="35"/>
        <v>FEV</v>
      </c>
    </row>
    <row r="1124" spans="1:7" s="10" customFormat="1" ht="12.75" x14ac:dyDescent="0.25">
      <c r="A1124" s="129">
        <v>33036594</v>
      </c>
      <c r="B1124" s="129" t="s">
        <v>16</v>
      </c>
      <c r="C1124" s="130" t="s">
        <v>392</v>
      </c>
      <c r="D1124" s="135" t="s">
        <v>393</v>
      </c>
      <c r="E1124" s="194" t="s">
        <v>1431</v>
      </c>
      <c r="F1124" s="198" t="str">
        <f t="shared" si="34"/>
        <v>FEV</v>
      </c>
      <c r="G1124" s="199" t="str">
        <f t="shared" si="35"/>
        <v/>
      </c>
    </row>
    <row r="1125" spans="1:7" s="10" customFormat="1" ht="12.75" x14ac:dyDescent="0.25">
      <c r="A1125" s="129">
        <v>33135860</v>
      </c>
      <c r="B1125" s="129" t="s">
        <v>16</v>
      </c>
      <c r="C1125" s="130" t="s">
        <v>392</v>
      </c>
      <c r="D1125" s="135" t="s">
        <v>1209</v>
      </c>
      <c r="E1125" s="194" t="s">
        <v>1422</v>
      </c>
      <c r="F1125" s="198" t="str">
        <f t="shared" si="34"/>
        <v/>
      </c>
      <c r="G1125" s="199" t="str">
        <f t="shared" si="35"/>
        <v>FEV</v>
      </c>
    </row>
    <row r="1126" spans="1:7" s="10" customFormat="1" ht="12.75" x14ac:dyDescent="0.25">
      <c r="A1126" s="129">
        <v>33037337</v>
      </c>
      <c r="B1126" s="129" t="s">
        <v>16</v>
      </c>
      <c r="C1126" s="130" t="s">
        <v>392</v>
      </c>
      <c r="D1126" s="135" t="s">
        <v>400</v>
      </c>
      <c r="E1126" s="194" t="s">
        <v>1422</v>
      </c>
      <c r="F1126" s="198" t="str">
        <f t="shared" si="34"/>
        <v/>
      </c>
      <c r="G1126" s="199" t="str">
        <f t="shared" si="35"/>
        <v>FEV</v>
      </c>
    </row>
    <row r="1127" spans="1:7" s="10" customFormat="1" ht="12.75" x14ac:dyDescent="0.25">
      <c r="A1127" s="129">
        <v>33098018</v>
      </c>
      <c r="B1127" s="129" t="s">
        <v>16</v>
      </c>
      <c r="C1127" s="130" t="s">
        <v>392</v>
      </c>
      <c r="D1127" s="135" t="s">
        <v>1077</v>
      </c>
      <c r="E1127" s="194" t="s">
        <v>1422</v>
      </c>
      <c r="F1127" s="198" t="str">
        <f t="shared" si="34"/>
        <v/>
      </c>
      <c r="G1127" s="199" t="str">
        <f t="shared" si="35"/>
        <v>FEV</v>
      </c>
    </row>
    <row r="1128" spans="1:7" s="10" customFormat="1" ht="12.75" x14ac:dyDescent="0.25">
      <c r="A1128" s="129">
        <v>33036632</v>
      </c>
      <c r="B1128" s="129" t="s">
        <v>16</v>
      </c>
      <c r="C1128" s="130" t="s">
        <v>392</v>
      </c>
      <c r="D1128" s="135" t="s">
        <v>394</v>
      </c>
      <c r="E1128" s="194" t="s">
        <v>1422</v>
      </c>
      <c r="F1128" s="198" t="str">
        <f t="shared" si="34"/>
        <v/>
      </c>
      <c r="G1128" s="199" t="str">
        <f t="shared" si="35"/>
        <v>FEV</v>
      </c>
    </row>
    <row r="1129" spans="1:7" s="10" customFormat="1" ht="12.75" x14ac:dyDescent="0.25">
      <c r="A1129" s="129">
        <v>33098077</v>
      </c>
      <c r="B1129" s="129" t="s">
        <v>16</v>
      </c>
      <c r="C1129" s="130" t="s">
        <v>392</v>
      </c>
      <c r="D1129" s="135" t="s">
        <v>1078</v>
      </c>
      <c r="E1129" s="194" t="s">
        <v>1422</v>
      </c>
      <c r="F1129" s="198" t="str">
        <f t="shared" si="34"/>
        <v/>
      </c>
      <c r="G1129" s="199" t="str">
        <f t="shared" si="35"/>
        <v>FEV</v>
      </c>
    </row>
    <row r="1130" spans="1:7" s="10" customFormat="1" ht="12.75" x14ac:dyDescent="0.25">
      <c r="A1130" s="129">
        <v>33098085</v>
      </c>
      <c r="B1130" s="129" t="s">
        <v>16</v>
      </c>
      <c r="C1130" s="130" t="s">
        <v>392</v>
      </c>
      <c r="D1130" s="135" t="s">
        <v>1079</v>
      </c>
      <c r="E1130" s="194" t="s">
        <v>1431</v>
      </c>
      <c r="F1130" s="198" t="str">
        <f t="shared" si="34"/>
        <v>FEV</v>
      </c>
      <c r="G1130" s="199" t="str">
        <f t="shared" si="35"/>
        <v/>
      </c>
    </row>
    <row r="1131" spans="1:7" s="10" customFormat="1" ht="12.75" x14ac:dyDescent="0.25">
      <c r="A1131" s="129">
        <v>33029342</v>
      </c>
      <c r="B1131" s="129" t="s">
        <v>16</v>
      </c>
      <c r="C1131" s="130" t="s">
        <v>308</v>
      </c>
      <c r="D1131" s="135" t="s">
        <v>309</v>
      </c>
      <c r="E1131" s="194" t="s">
        <v>1422</v>
      </c>
      <c r="F1131" s="198" t="str">
        <f t="shared" si="34"/>
        <v/>
      </c>
      <c r="G1131" s="199" t="str">
        <f t="shared" si="35"/>
        <v>FEV</v>
      </c>
    </row>
    <row r="1132" spans="1:7" s="10" customFormat="1" ht="12.75" x14ac:dyDescent="0.25">
      <c r="A1132" s="129">
        <v>33029369</v>
      </c>
      <c r="B1132" s="129" t="s">
        <v>16</v>
      </c>
      <c r="C1132" s="130" t="s">
        <v>308</v>
      </c>
      <c r="D1132" s="135" t="s">
        <v>310</v>
      </c>
      <c r="E1132" s="194" t="s">
        <v>1431</v>
      </c>
      <c r="F1132" s="198" t="str">
        <f t="shared" si="34"/>
        <v>FEV</v>
      </c>
      <c r="G1132" s="199" t="str">
        <f t="shared" si="35"/>
        <v/>
      </c>
    </row>
    <row r="1133" spans="1:7" s="10" customFormat="1" ht="12.75" x14ac:dyDescent="0.25">
      <c r="A1133" s="129">
        <v>33029377</v>
      </c>
      <c r="B1133" s="129" t="s">
        <v>16</v>
      </c>
      <c r="C1133" s="130" t="s">
        <v>308</v>
      </c>
      <c r="D1133" s="135" t="s">
        <v>311</v>
      </c>
      <c r="E1133" s="194" t="s">
        <v>1431</v>
      </c>
      <c r="F1133" s="198" t="str">
        <f t="shared" si="34"/>
        <v>FEV</v>
      </c>
      <c r="G1133" s="199" t="str">
        <f t="shared" si="35"/>
        <v/>
      </c>
    </row>
    <row r="1134" spans="1:7" s="10" customFormat="1" ht="12.75" x14ac:dyDescent="0.25">
      <c r="A1134" s="129">
        <v>33029385</v>
      </c>
      <c r="B1134" s="129" t="s">
        <v>16</v>
      </c>
      <c r="C1134" s="130" t="s">
        <v>308</v>
      </c>
      <c r="D1134" s="135" t="s">
        <v>312</v>
      </c>
      <c r="E1134" s="194" t="s">
        <v>1422</v>
      </c>
      <c r="F1134" s="198" t="str">
        <f t="shared" si="34"/>
        <v/>
      </c>
      <c r="G1134" s="199" t="str">
        <f t="shared" si="35"/>
        <v>FEV</v>
      </c>
    </row>
    <row r="1135" spans="1:7" s="10" customFormat="1" ht="12.75" x14ac:dyDescent="0.25">
      <c r="A1135" s="129">
        <v>33029407</v>
      </c>
      <c r="B1135" s="129" t="s">
        <v>16</v>
      </c>
      <c r="C1135" s="130" t="s">
        <v>308</v>
      </c>
      <c r="D1135" s="135" t="s">
        <v>313</v>
      </c>
      <c r="E1135" s="194" t="s">
        <v>1422</v>
      </c>
      <c r="F1135" s="198" t="str">
        <f t="shared" si="34"/>
        <v/>
      </c>
      <c r="G1135" s="199" t="str">
        <f t="shared" si="35"/>
        <v>FEV</v>
      </c>
    </row>
    <row r="1136" spans="1:7" s="10" customFormat="1" ht="12.75" x14ac:dyDescent="0.25">
      <c r="A1136" s="129">
        <v>33029660</v>
      </c>
      <c r="B1136" s="129" t="s">
        <v>16</v>
      </c>
      <c r="C1136" s="130" t="s">
        <v>308</v>
      </c>
      <c r="D1136" s="135" t="s">
        <v>314</v>
      </c>
      <c r="E1136" s="194" t="s">
        <v>1431</v>
      </c>
      <c r="F1136" s="198" t="str">
        <f t="shared" si="34"/>
        <v>FEV</v>
      </c>
      <c r="G1136" s="199" t="str">
        <f t="shared" si="35"/>
        <v/>
      </c>
    </row>
    <row r="1137" spans="1:7" s="10" customFormat="1" ht="12.75" x14ac:dyDescent="0.25">
      <c r="A1137" s="129">
        <v>33030286</v>
      </c>
      <c r="B1137" s="129" t="s">
        <v>16</v>
      </c>
      <c r="C1137" s="130" t="s">
        <v>308</v>
      </c>
      <c r="D1137" s="135" t="s">
        <v>319</v>
      </c>
      <c r="E1137" s="194" t="s">
        <v>1422</v>
      </c>
      <c r="F1137" s="198" t="str">
        <f t="shared" si="34"/>
        <v/>
      </c>
      <c r="G1137" s="199" t="str">
        <f t="shared" si="35"/>
        <v>FEV</v>
      </c>
    </row>
    <row r="1138" spans="1:7" s="10" customFormat="1" ht="12.75" x14ac:dyDescent="0.25">
      <c r="A1138" s="129">
        <v>33030359</v>
      </c>
      <c r="B1138" s="129" t="s">
        <v>16</v>
      </c>
      <c r="C1138" s="130" t="s">
        <v>308</v>
      </c>
      <c r="D1138" s="135" t="s">
        <v>320</v>
      </c>
      <c r="E1138" s="194" t="s">
        <v>1431</v>
      </c>
      <c r="F1138" s="198" t="str">
        <f t="shared" si="34"/>
        <v>FEV</v>
      </c>
      <c r="G1138" s="199" t="str">
        <f t="shared" si="35"/>
        <v/>
      </c>
    </row>
    <row r="1139" spans="1:7" s="10" customFormat="1" ht="12.75" x14ac:dyDescent="0.25">
      <c r="A1139" s="129">
        <v>33029679</v>
      </c>
      <c r="B1139" s="129" t="s">
        <v>16</v>
      </c>
      <c r="C1139" s="130" t="s">
        <v>308</v>
      </c>
      <c r="D1139" s="135" t="s">
        <v>315</v>
      </c>
      <c r="E1139" s="194" t="s">
        <v>1422</v>
      </c>
      <c r="F1139" s="198" t="str">
        <f t="shared" si="34"/>
        <v/>
      </c>
      <c r="G1139" s="199" t="str">
        <f t="shared" si="35"/>
        <v>FEV</v>
      </c>
    </row>
    <row r="1140" spans="1:7" s="10" customFormat="1" ht="12.75" x14ac:dyDescent="0.25">
      <c r="A1140" s="129">
        <v>33030189</v>
      </c>
      <c r="B1140" s="129" t="s">
        <v>16</v>
      </c>
      <c r="C1140" s="130" t="s">
        <v>308</v>
      </c>
      <c r="D1140" s="135" t="s">
        <v>318</v>
      </c>
      <c r="E1140" s="194" t="s">
        <v>1422</v>
      </c>
      <c r="F1140" s="198" t="str">
        <f t="shared" si="34"/>
        <v/>
      </c>
      <c r="G1140" s="199" t="str">
        <f t="shared" si="35"/>
        <v>FEV</v>
      </c>
    </row>
    <row r="1141" spans="1:7" s="10" customFormat="1" ht="12.75" x14ac:dyDescent="0.25">
      <c r="A1141" s="129">
        <v>33029717</v>
      </c>
      <c r="B1141" s="129" t="s">
        <v>16</v>
      </c>
      <c r="C1141" s="130" t="s">
        <v>308</v>
      </c>
      <c r="D1141" s="135" t="s">
        <v>316</v>
      </c>
      <c r="E1141" s="194" t="s">
        <v>1422</v>
      </c>
      <c r="F1141" s="198" t="str">
        <f t="shared" si="34"/>
        <v/>
      </c>
      <c r="G1141" s="199" t="str">
        <f t="shared" si="35"/>
        <v>FEV</v>
      </c>
    </row>
    <row r="1142" spans="1:7" s="10" customFormat="1" ht="12.75" x14ac:dyDescent="0.25">
      <c r="A1142" s="129">
        <v>33030170</v>
      </c>
      <c r="B1142" s="129" t="s">
        <v>16</v>
      </c>
      <c r="C1142" s="130" t="s">
        <v>308</v>
      </c>
      <c r="D1142" s="135" t="s">
        <v>317</v>
      </c>
      <c r="E1142" s="194" t="s">
        <v>1422</v>
      </c>
      <c r="F1142" s="198" t="str">
        <f t="shared" si="34"/>
        <v/>
      </c>
      <c r="G1142" s="199" t="str">
        <f t="shared" si="35"/>
        <v>FEV</v>
      </c>
    </row>
    <row r="1143" spans="1:7" s="10" customFormat="1" ht="12.75" x14ac:dyDescent="0.25">
      <c r="A1143" s="129">
        <v>33096880</v>
      </c>
      <c r="B1143" s="129" t="s">
        <v>16</v>
      </c>
      <c r="C1143" s="130" t="s">
        <v>308</v>
      </c>
      <c r="D1143" s="135" t="s">
        <v>1053</v>
      </c>
      <c r="E1143" s="194" t="s">
        <v>1422</v>
      </c>
      <c r="F1143" s="198" t="str">
        <f t="shared" si="34"/>
        <v/>
      </c>
      <c r="G1143" s="199" t="str">
        <f t="shared" si="35"/>
        <v>FEV</v>
      </c>
    </row>
    <row r="1144" spans="1:7" s="10" customFormat="1" ht="12.75" x14ac:dyDescent="0.25">
      <c r="A1144" s="129">
        <v>33096864</v>
      </c>
      <c r="B1144" s="129" t="s">
        <v>16</v>
      </c>
      <c r="C1144" s="130" t="s">
        <v>308</v>
      </c>
      <c r="D1144" s="135" t="s">
        <v>1052</v>
      </c>
      <c r="E1144" s="194" t="s">
        <v>1422</v>
      </c>
      <c r="F1144" s="198" t="str">
        <f t="shared" si="34"/>
        <v/>
      </c>
      <c r="G1144" s="199" t="str">
        <f t="shared" si="35"/>
        <v>FEV</v>
      </c>
    </row>
    <row r="1145" spans="1:7" s="10" customFormat="1" ht="12.75" x14ac:dyDescent="0.25">
      <c r="A1145" s="129">
        <v>33096830</v>
      </c>
      <c r="B1145" s="129" t="s">
        <v>16</v>
      </c>
      <c r="C1145" s="130" t="s">
        <v>308</v>
      </c>
      <c r="D1145" s="135" t="s">
        <v>1050</v>
      </c>
      <c r="E1145" s="194" t="s">
        <v>1431</v>
      </c>
      <c r="F1145" s="198" t="str">
        <f t="shared" si="34"/>
        <v>FEV</v>
      </c>
      <c r="G1145" s="199" t="str">
        <f t="shared" si="35"/>
        <v/>
      </c>
    </row>
    <row r="1146" spans="1:7" s="10" customFormat="1" ht="12.75" x14ac:dyDescent="0.25">
      <c r="A1146" s="129">
        <v>33096856</v>
      </c>
      <c r="B1146" s="129" t="s">
        <v>16</v>
      </c>
      <c r="C1146" s="130" t="s">
        <v>308</v>
      </c>
      <c r="D1146" s="135" t="s">
        <v>1051</v>
      </c>
      <c r="E1146" s="194" t="s">
        <v>1422</v>
      </c>
      <c r="F1146" s="198" t="str">
        <f t="shared" si="34"/>
        <v/>
      </c>
      <c r="G1146" s="199" t="str">
        <f t="shared" si="35"/>
        <v>FEV</v>
      </c>
    </row>
    <row r="1147" spans="1:7" s="10" customFormat="1" ht="12.75" x14ac:dyDescent="0.25">
      <c r="A1147" s="129">
        <v>33030456</v>
      </c>
      <c r="B1147" s="129" t="s">
        <v>16</v>
      </c>
      <c r="C1147" s="130" t="s">
        <v>321</v>
      </c>
      <c r="D1147" s="135" t="s">
        <v>322</v>
      </c>
      <c r="E1147" s="194" t="s">
        <v>1422</v>
      </c>
      <c r="F1147" s="198" t="str">
        <f t="shared" si="34"/>
        <v/>
      </c>
      <c r="G1147" s="199" t="str">
        <f t="shared" si="35"/>
        <v>FEV</v>
      </c>
    </row>
    <row r="1148" spans="1:7" s="10" customFormat="1" ht="12.75" x14ac:dyDescent="0.25">
      <c r="A1148" s="133">
        <v>33166412</v>
      </c>
      <c r="B1148" s="131" t="s">
        <v>16</v>
      </c>
      <c r="C1148" s="131" t="s">
        <v>486</v>
      </c>
      <c r="D1148" s="137" t="s">
        <v>1245</v>
      </c>
      <c r="E1148" s="194" t="s">
        <v>1431</v>
      </c>
      <c r="F1148" s="198" t="str">
        <f t="shared" si="34"/>
        <v>FEV</v>
      </c>
      <c r="G1148" s="199" t="str">
        <f t="shared" si="35"/>
        <v/>
      </c>
    </row>
    <row r="1149" spans="1:7" s="10" customFormat="1" ht="12.75" x14ac:dyDescent="0.25">
      <c r="A1149" s="131">
        <v>33170169</v>
      </c>
      <c r="B1149" s="131" t="s">
        <v>16</v>
      </c>
      <c r="C1149" s="131" t="s">
        <v>486</v>
      </c>
      <c r="D1149" s="137" t="s">
        <v>1247</v>
      </c>
      <c r="E1149" s="194" t="s">
        <v>1422</v>
      </c>
      <c r="F1149" s="198" t="str">
        <f t="shared" si="34"/>
        <v/>
      </c>
      <c r="G1149" s="199" t="str">
        <f t="shared" si="35"/>
        <v>FEV</v>
      </c>
    </row>
    <row r="1150" spans="1:7" s="10" customFormat="1" ht="12.75" x14ac:dyDescent="0.25">
      <c r="A1150" s="129">
        <v>33045844</v>
      </c>
      <c r="B1150" s="129" t="s">
        <v>16</v>
      </c>
      <c r="C1150" s="130" t="s">
        <v>486</v>
      </c>
      <c r="D1150" s="135" t="s">
        <v>487</v>
      </c>
      <c r="E1150" s="194" t="s">
        <v>1422</v>
      </c>
      <c r="F1150" s="198" t="str">
        <f t="shared" si="34"/>
        <v/>
      </c>
      <c r="G1150" s="199" t="str">
        <f t="shared" si="35"/>
        <v>FEV</v>
      </c>
    </row>
    <row r="1151" spans="1:7" s="10" customFormat="1" ht="12.75" x14ac:dyDescent="0.25">
      <c r="A1151" s="129">
        <v>33046174</v>
      </c>
      <c r="B1151" s="129" t="s">
        <v>16</v>
      </c>
      <c r="C1151" s="130" t="s">
        <v>486</v>
      </c>
      <c r="D1151" s="135" t="s">
        <v>488</v>
      </c>
      <c r="E1151" s="194" t="s">
        <v>1431</v>
      </c>
      <c r="F1151" s="198" t="str">
        <f t="shared" si="34"/>
        <v>FEV</v>
      </c>
      <c r="G1151" s="199" t="str">
        <f t="shared" si="35"/>
        <v/>
      </c>
    </row>
    <row r="1152" spans="1:7" s="10" customFormat="1" ht="12.75" x14ac:dyDescent="0.25">
      <c r="A1152" s="129">
        <v>33037965</v>
      </c>
      <c r="B1152" s="129" t="s">
        <v>16</v>
      </c>
      <c r="C1152" s="130" t="s">
        <v>401</v>
      </c>
      <c r="D1152" s="135" t="s">
        <v>405</v>
      </c>
      <c r="E1152" s="194" t="s">
        <v>1431</v>
      </c>
      <c r="F1152" s="198" t="str">
        <f t="shared" si="34"/>
        <v>FEV</v>
      </c>
      <c r="G1152" s="199" t="str">
        <f t="shared" si="35"/>
        <v/>
      </c>
    </row>
    <row r="1153" spans="1:7" ht="12.75" x14ac:dyDescent="0.25">
      <c r="A1153" s="129">
        <v>33037523</v>
      </c>
      <c r="B1153" s="129" t="s">
        <v>16</v>
      </c>
      <c r="C1153" s="130" t="s">
        <v>401</v>
      </c>
      <c r="D1153" s="135" t="s">
        <v>404</v>
      </c>
      <c r="E1153" s="194" t="s">
        <v>1422</v>
      </c>
      <c r="F1153" s="198" t="str">
        <f t="shared" si="34"/>
        <v/>
      </c>
      <c r="G1153" s="199" t="str">
        <f t="shared" si="35"/>
        <v>FEV</v>
      </c>
    </row>
    <row r="1154" spans="1:7" ht="12.75" x14ac:dyDescent="0.25">
      <c r="A1154" s="129">
        <v>33135720</v>
      </c>
      <c r="B1154" s="129" t="s">
        <v>16</v>
      </c>
      <c r="C1154" s="130" t="s">
        <v>401</v>
      </c>
      <c r="D1154" s="135" t="s">
        <v>402</v>
      </c>
      <c r="E1154" s="194" t="s">
        <v>1422</v>
      </c>
      <c r="F1154" s="198" t="str">
        <f t="shared" si="34"/>
        <v/>
      </c>
      <c r="G1154" s="199" t="str">
        <f t="shared" si="35"/>
        <v>FEV</v>
      </c>
    </row>
    <row r="1155" spans="1:7" ht="25.5" x14ac:dyDescent="0.25">
      <c r="A1155" s="129">
        <v>33037515</v>
      </c>
      <c r="B1155" s="129" t="s">
        <v>16</v>
      </c>
      <c r="C1155" s="130" t="s">
        <v>401</v>
      </c>
      <c r="D1155" s="135" t="s">
        <v>403</v>
      </c>
      <c r="E1155" s="194" t="s">
        <v>1431</v>
      </c>
      <c r="F1155" s="198" t="str">
        <f t="shared" si="34"/>
        <v>FEV</v>
      </c>
      <c r="G1155" s="199" t="str">
        <f t="shared" si="35"/>
        <v/>
      </c>
    </row>
    <row r="1156" spans="1:7" ht="12.75" x14ac:dyDescent="0.25">
      <c r="A1156" s="129">
        <v>33097941</v>
      </c>
      <c r="B1156" s="129" t="s">
        <v>16</v>
      </c>
      <c r="C1156" s="130" t="s">
        <v>326</v>
      </c>
      <c r="D1156" s="135" t="s">
        <v>1075</v>
      </c>
      <c r="E1156" s="194" t="s">
        <v>1431</v>
      </c>
      <c r="F1156" s="198" t="str">
        <f t="shared" ref="F1156:F1201" si="36">IF($E1156="ENTREGUE","FEV","")</f>
        <v>FEV</v>
      </c>
      <c r="G1156" s="199" t="str">
        <f t="shared" si="35"/>
        <v/>
      </c>
    </row>
    <row r="1157" spans="1:7" ht="12.75" x14ac:dyDescent="0.25">
      <c r="A1157" s="129">
        <v>33030987</v>
      </c>
      <c r="B1157" s="129" t="s">
        <v>16</v>
      </c>
      <c r="C1157" s="130" t="s">
        <v>326</v>
      </c>
      <c r="D1157" s="135" t="s">
        <v>327</v>
      </c>
      <c r="E1157" s="194" t="s">
        <v>1422</v>
      </c>
      <c r="F1157" s="198" t="str">
        <f t="shared" si="36"/>
        <v/>
      </c>
      <c r="G1157" s="199" t="str">
        <f t="shared" ref="G1157:G1201" si="37">IF($E1157="PENDENTE","FEV","")</f>
        <v>FEV</v>
      </c>
    </row>
    <row r="1158" spans="1:7" ht="12.75" x14ac:dyDescent="0.25">
      <c r="A1158" s="129">
        <v>33030626</v>
      </c>
      <c r="B1158" s="129" t="s">
        <v>16</v>
      </c>
      <c r="C1158" s="130" t="s">
        <v>323</v>
      </c>
      <c r="D1158" s="135" t="s">
        <v>324</v>
      </c>
      <c r="E1158" s="194" t="s">
        <v>1422</v>
      </c>
      <c r="F1158" s="198" t="str">
        <f t="shared" si="36"/>
        <v/>
      </c>
      <c r="G1158" s="199" t="str">
        <f t="shared" si="37"/>
        <v>FEV</v>
      </c>
    </row>
    <row r="1159" spans="1:7" ht="12.75" x14ac:dyDescent="0.25">
      <c r="A1159" s="129">
        <v>33031142</v>
      </c>
      <c r="B1159" s="129" t="s">
        <v>16</v>
      </c>
      <c r="C1159" s="130" t="s">
        <v>323</v>
      </c>
      <c r="D1159" s="135" t="s">
        <v>328</v>
      </c>
      <c r="E1159" s="194" t="s">
        <v>1422</v>
      </c>
      <c r="F1159" s="198" t="str">
        <f t="shared" si="36"/>
        <v/>
      </c>
      <c r="G1159" s="199" t="str">
        <f t="shared" si="37"/>
        <v>FEV</v>
      </c>
    </row>
    <row r="1160" spans="1:7" ht="12.75" x14ac:dyDescent="0.25">
      <c r="A1160" s="129">
        <v>33030901</v>
      </c>
      <c r="B1160" s="129" t="s">
        <v>16</v>
      </c>
      <c r="C1160" s="130" t="s">
        <v>323</v>
      </c>
      <c r="D1160" s="135" t="s">
        <v>325</v>
      </c>
      <c r="E1160" s="194" t="s">
        <v>1431</v>
      </c>
      <c r="F1160" s="198" t="str">
        <f t="shared" si="36"/>
        <v>FEV</v>
      </c>
      <c r="G1160" s="199" t="str">
        <f t="shared" si="37"/>
        <v/>
      </c>
    </row>
    <row r="1161" spans="1:7" ht="12.75" x14ac:dyDescent="0.25">
      <c r="A1161" s="129">
        <v>33032130</v>
      </c>
      <c r="B1161" s="129" t="s">
        <v>16</v>
      </c>
      <c r="C1161" s="130" t="s">
        <v>341</v>
      </c>
      <c r="D1161" s="135" t="s">
        <v>342</v>
      </c>
      <c r="E1161" s="194" t="s">
        <v>1422</v>
      </c>
      <c r="F1161" s="198" t="str">
        <f t="shared" si="36"/>
        <v/>
      </c>
      <c r="G1161" s="199" t="str">
        <f t="shared" si="37"/>
        <v>FEV</v>
      </c>
    </row>
    <row r="1162" spans="1:7" s="11" customFormat="1" ht="12.75" x14ac:dyDescent="0.25">
      <c r="A1162" s="129">
        <v>33031185</v>
      </c>
      <c r="B1162" s="129" t="s">
        <v>16</v>
      </c>
      <c r="C1162" s="130" t="s">
        <v>329</v>
      </c>
      <c r="D1162" s="135" t="s">
        <v>330</v>
      </c>
      <c r="E1162" s="194" t="s">
        <v>1422</v>
      </c>
      <c r="F1162" s="198" t="str">
        <f t="shared" si="36"/>
        <v/>
      </c>
      <c r="G1162" s="199" t="str">
        <f t="shared" si="37"/>
        <v>FEV</v>
      </c>
    </row>
    <row r="1163" spans="1:7" s="11" customFormat="1" ht="12.75" x14ac:dyDescent="0.25">
      <c r="A1163" s="129">
        <v>33031711</v>
      </c>
      <c r="B1163" s="129" t="s">
        <v>16</v>
      </c>
      <c r="C1163" s="130" t="s">
        <v>331</v>
      </c>
      <c r="D1163" s="135" t="s">
        <v>337</v>
      </c>
      <c r="E1163" s="194" t="s">
        <v>1422</v>
      </c>
      <c r="F1163" s="198" t="str">
        <f t="shared" si="36"/>
        <v/>
      </c>
      <c r="G1163" s="199" t="str">
        <f t="shared" si="37"/>
        <v>FEV</v>
      </c>
    </row>
    <row r="1164" spans="1:7" ht="12.75" x14ac:dyDescent="0.25">
      <c r="A1164" s="129">
        <v>33031380</v>
      </c>
      <c r="B1164" s="129" t="s">
        <v>16</v>
      </c>
      <c r="C1164" s="130" t="s">
        <v>331</v>
      </c>
      <c r="D1164" s="135" t="s">
        <v>332</v>
      </c>
      <c r="E1164" s="194" t="s">
        <v>1422</v>
      </c>
      <c r="F1164" s="198" t="str">
        <f t="shared" si="36"/>
        <v/>
      </c>
      <c r="G1164" s="199" t="str">
        <f t="shared" si="37"/>
        <v>FEV</v>
      </c>
    </row>
    <row r="1165" spans="1:7" ht="12.75" x14ac:dyDescent="0.25">
      <c r="A1165" s="129">
        <v>33115001</v>
      </c>
      <c r="B1165" s="129" t="s">
        <v>16</v>
      </c>
      <c r="C1165" s="130" t="s">
        <v>331</v>
      </c>
      <c r="D1165" s="135" t="s">
        <v>1172</v>
      </c>
      <c r="E1165" s="194" t="s">
        <v>1431</v>
      </c>
      <c r="F1165" s="198" t="str">
        <f t="shared" si="36"/>
        <v>FEV</v>
      </c>
      <c r="G1165" s="199" t="str">
        <f t="shared" si="37"/>
        <v/>
      </c>
    </row>
    <row r="1166" spans="1:7" ht="12.75" x14ac:dyDescent="0.25">
      <c r="A1166" s="129">
        <v>33031479</v>
      </c>
      <c r="B1166" s="129" t="s">
        <v>16</v>
      </c>
      <c r="C1166" s="130" t="s">
        <v>331</v>
      </c>
      <c r="D1166" s="135" t="s">
        <v>335</v>
      </c>
      <c r="E1166" s="194" t="s">
        <v>1422</v>
      </c>
      <c r="F1166" s="198" t="str">
        <f t="shared" si="36"/>
        <v/>
      </c>
      <c r="G1166" s="199" t="str">
        <f t="shared" si="37"/>
        <v>FEV</v>
      </c>
    </row>
    <row r="1167" spans="1:7" ht="12.75" x14ac:dyDescent="0.25">
      <c r="A1167" s="129">
        <v>33031843</v>
      </c>
      <c r="B1167" s="129" t="s">
        <v>16</v>
      </c>
      <c r="C1167" s="130" t="s">
        <v>331</v>
      </c>
      <c r="D1167" s="135" t="s">
        <v>340</v>
      </c>
      <c r="E1167" s="194" t="s">
        <v>1422</v>
      </c>
      <c r="F1167" s="198" t="str">
        <f t="shared" si="36"/>
        <v/>
      </c>
      <c r="G1167" s="199" t="str">
        <f t="shared" si="37"/>
        <v>FEV</v>
      </c>
    </row>
    <row r="1168" spans="1:7" ht="12.75" x14ac:dyDescent="0.25">
      <c r="A1168" s="129">
        <v>33031428</v>
      </c>
      <c r="B1168" s="129" t="s">
        <v>16</v>
      </c>
      <c r="C1168" s="130" t="s">
        <v>331</v>
      </c>
      <c r="D1168" s="135" t="s">
        <v>334</v>
      </c>
      <c r="E1168" s="194" t="s">
        <v>1422</v>
      </c>
      <c r="F1168" s="198" t="str">
        <f t="shared" si="36"/>
        <v/>
      </c>
      <c r="G1168" s="199" t="str">
        <f t="shared" si="37"/>
        <v>FEV</v>
      </c>
    </row>
    <row r="1169" spans="1:7" ht="12.75" x14ac:dyDescent="0.25">
      <c r="A1169" s="129">
        <v>33031720</v>
      </c>
      <c r="B1169" s="129" t="s">
        <v>16</v>
      </c>
      <c r="C1169" s="130" t="s">
        <v>331</v>
      </c>
      <c r="D1169" s="135" t="s">
        <v>338</v>
      </c>
      <c r="E1169" s="194" t="s">
        <v>1431</v>
      </c>
      <c r="F1169" s="198" t="str">
        <f t="shared" si="36"/>
        <v>FEV</v>
      </c>
      <c r="G1169" s="199" t="str">
        <f t="shared" si="37"/>
        <v/>
      </c>
    </row>
    <row r="1170" spans="1:7" ht="12.75" x14ac:dyDescent="0.25">
      <c r="A1170" s="129">
        <v>33031509</v>
      </c>
      <c r="B1170" s="129" t="s">
        <v>16</v>
      </c>
      <c r="C1170" s="130" t="s">
        <v>331</v>
      </c>
      <c r="D1170" s="135" t="s">
        <v>336</v>
      </c>
      <c r="E1170" s="194" t="s">
        <v>1422</v>
      </c>
      <c r="F1170" s="198" t="str">
        <f t="shared" si="36"/>
        <v/>
      </c>
      <c r="G1170" s="199" t="str">
        <f t="shared" si="37"/>
        <v>FEV</v>
      </c>
    </row>
    <row r="1171" spans="1:7" ht="12.75" x14ac:dyDescent="0.25">
      <c r="A1171" s="129">
        <v>33031401</v>
      </c>
      <c r="B1171" s="129" t="s">
        <v>16</v>
      </c>
      <c r="C1171" s="130" t="s">
        <v>331</v>
      </c>
      <c r="D1171" s="135" t="s">
        <v>333</v>
      </c>
      <c r="E1171" s="194" t="s">
        <v>1431</v>
      </c>
      <c r="F1171" s="198" t="str">
        <f t="shared" si="36"/>
        <v>FEV</v>
      </c>
      <c r="G1171" s="199" t="str">
        <f t="shared" si="37"/>
        <v/>
      </c>
    </row>
    <row r="1172" spans="1:7" ht="12.75" x14ac:dyDescent="0.25">
      <c r="A1172" s="129">
        <v>33031738</v>
      </c>
      <c r="B1172" s="129" t="s">
        <v>16</v>
      </c>
      <c r="C1172" s="130" t="s">
        <v>331</v>
      </c>
      <c r="D1172" s="135" t="s">
        <v>339</v>
      </c>
      <c r="E1172" s="194" t="s">
        <v>1431</v>
      </c>
      <c r="F1172" s="198" t="str">
        <f t="shared" si="36"/>
        <v>FEV</v>
      </c>
      <c r="G1172" s="199" t="str">
        <f t="shared" si="37"/>
        <v/>
      </c>
    </row>
    <row r="1173" spans="1:7" ht="12.75" x14ac:dyDescent="0.25">
      <c r="A1173" s="129">
        <v>33097798</v>
      </c>
      <c r="B1173" s="129" t="s">
        <v>16</v>
      </c>
      <c r="C1173" s="130" t="s">
        <v>331</v>
      </c>
      <c r="D1173" s="135" t="s">
        <v>1072</v>
      </c>
      <c r="E1173" s="194" t="s">
        <v>1422</v>
      </c>
      <c r="F1173" s="198" t="str">
        <f t="shared" si="36"/>
        <v/>
      </c>
      <c r="G1173" s="199" t="str">
        <f t="shared" si="37"/>
        <v>FEV</v>
      </c>
    </row>
    <row r="1174" spans="1:7" ht="12.75" x14ac:dyDescent="0.25">
      <c r="A1174" s="129">
        <v>33032459</v>
      </c>
      <c r="B1174" s="129" t="s">
        <v>16</v>
      </c>
      <c r="C1174" s="130" t="s">
        <v>343</v>
      </c>
      <c r="D1174" s="135" t="s">
        <v>346</v>
      </c>
      <c r="E1174" s="194" t="s">
        <v>1431</v>
      </c>
      <c r="F1174" s="198" t="str">
        <f t="shared" si="36"/>
        <v>FEV</v>
      </c>
      <c r="G1174" s="199" t="str">
        <f t="shared" si="37"/>
        <v/>
      </c>
    </row>
    <row r="1175" spans="1:7" ht="12.75" x14ac:dyDescent="0.25">
      <c r="A1175" s="129">
        <v>33032220</v>
      </c>
      <c r="B1175" s="129" t="s">
        <v>16</v>
      </c>
      <c r="C1175" s="130" t="s">
        <v>343</v>
      </c>
      <c r="D1175" s="135" t="s">
        <v>344</v>
      </c>
      <c r="E1175" s="194" t="s">
        <v>1422</v>
      </c>
      <c r="F1175" s="198" t="str">
        <f t="shared" si="36"/>
        <v/>
      </c>
      <c r="G1175" s="199" t="str">
        <f t="shared" si="37"/>
        <v>FEV</v>
      </c>
    </row>
    <row r="1176" spans="1:7" ht="12.75" x14ac:dyDescent="0.25">
      <c r="A1176" s="129">
        <v>33032360</v>
      </c>
      <c r="B1176" s="129" t="s">
        <v>16</v>
      </c>
      <c r="C1176" s="130" t="s">
        <v>343</v>
      </c>
      <c r="D1176" s="135" t="s">
        <v>345</v>
      </c>
      <c r="E1176" s="194" t="s">
        <v>1431</v>
      </c>
      <c r="F1176" s="198" t="str">
        <f t="shared" si="36"/>
        <v>FEV</v>
      </c>
      <c r="G1176" s="199" t="str">
        <f t="shared" si="37"/>
        <v/>
      </c>
    </row>
    <row r="1177" spans="1:7" ht="12.75" x14ac:dyDescent="0.25">
      <c r="A1177" s="129">
        <v>33032998</v>
      </c>
      <c r="B1177" s="129" t="s">
        <v>16</v>
      </c>
      <c r="C1177" s="130" t="s">
        <v>347</v>
      </c>
      <c r="D1177" s="135" t="s">
        <v>356</v>
      </c>
      <c r="E1177" s="194" t="s">
        <v>1422</v>
      </c>
      <c r="F1177" s="198" t="str">
        <f t="shared" si="36"/>
        <v/>
      </c>
      <c r="G1177" s="199" t="str">
        <f t="shared" si="37"/>
        <v>FEV</v>
      </c>
    </row>
    <row r="1178" spans="1:7" ht="12.75" x14ac:dyDescent="0.25">
      <c r="A1178" s="129">
        <v>33032793</v>
      </c>
      <c r="B1178" s="129" t="s">
        <v>16</v>
      </c>
      <c r="C1178" s="130" t="s">
        <v>347</v>
      </c>
      <c r="D1178" s="135" t="s">
        <v>351</v>
      </c>
      <c r="E1178" s="194" t="s">
        <v>1422</v>
      </c>
      <c r="F1178" s="198" t="str">
        <f t="shared" si="36"/>
        <v/>
      </c>
      <c r="G1178" s="199" t="str">
        <f t="shared" si="37"/>
        <v>FEV</v>
      </c>
    </row>
    <row r="1179" spans="1:7" ht="12.75" x14ac:dyDescent="0.25">
      <c r="A1179" s="129">
        <v>33033030</v>
      </c>
      <c r="B1179" s="129" t="s">
        <v>16</v>
      </c>
      <c r="C1179" s="130" t="s">
        <v>347</v>
      </c>
      <c r="D1179" s="135" t="s">
        <v>357</v>
      </c>
      <c r="E1179" s="194" t="s">
        <v>1431</v>
      </c>
      <c r="F1179" s="198" t="str">
        <f t="shared" si="36"/>
        <v>FEV</v>
      </c>
      <c r="G1179" s="199" t="str">
        <f t="shared" si="37"/>
        <v/>
      </c>
    </row>
    <row r="1180" spans="1:7" ht="12.75" x14ac:dyDescent="0.25">
      <c r="A1180" s="129">
        <v>33156883</v>
      </c>
      <c r="B1180" s="129" t="s">
        <v>16</v>
      </c>
      <c r="C1180" s="130" t="s">
        <v>347</v>
      </c>
      <c r="D1180" s="135" t="s">
        <v>1240</v>
      </c>
      <c r="E1180" s="194" t="s">
        <v>1422</v>
      </c>
      <c r="F1180" s="198" t="str">
        <f t="shared" si="36"/>
        <v/>
      </c>
      <c r="G1180" s="199" t="str">
        <f t="shared" si="37"/>
        <v>FEV</v>
      </c>
    </row>
    <row r="1181" spans="1:7" ht="12.75" x14ac:dyDescent="0.25">
      <c r="A1181" s="129">
        <v>33033056</v>
      </c>
      <c r="B1181" s="129" t="s">
        <v>16</v>
      </c>
      <c r="C1181" s="130" t="s">
        <v>347</v>
      </c>
      <c r="D1181" s="135" t="s">
        <v>358</v>
      </c>
      <c r="E1181" s="194" t="s">
        <v>1431</v>
      </c>
      <c r="F1181" s="198" t="str">
        <f t="shared" si="36"/>
        <v>FEV</v>
      </c>
      <c r="G1181" s="199" t="str">
        <f t="shared" si="37"/>
        <v/>
      </c>
    </row>
    <row r="1182" spans="1:7" ht="12.75" x14ac:dyDescent="0.25">
      <c r="A1182" s="129">
        <v>33033099</v>
      </c>
      <c r="B1182" s="129" t="s">
        <v>16</v>
      </c>
      <c r="C1182" s="130" t="s">
        <v>347</v>
      </c>
      <c r="D1182" s="135" t="s">
        <v>359</v>
      </c>
      <c r="E1182" s="194" t="s">
        <v>1431</v>
      </c>
      <c r="F1182" s="198" t="str">
        <f t="shared" si="36"/>
        <v>FEV</v>
      </c>
      <c r="G1182" s="199" t="str">
        <f t="shared" si="37"/>
        <v/>
      </c>
    </row>
    <row r="1183" spans="1:7" ht="12.75" x14ac:dyDescent="0.25">
      <c r="A1183" s="129">
        <v>33033110</v>
      </c>
      <c r="B1183" s="129" t="s">
        <v>16</v>
      </c>
      <c r="C1183" s="130" t="s">
        <v>347</v>
      </c>
      <c r="D1183" s="135" t="s">
        <v>360</v>
      </c>
      <c r="E1183" s="194" t="s">
        <v>1431</v>
      </c>
      <c r="F1183" s="198" t="str">
        <f t="shared" si="36"/>
        <v>FEV</v>
      </c>
      <c r="G1183" s="199" t="str">
        <f t="shared" si="37"/>
        <v/>
      </c>
    </row>
    <row r="1184" spans="1:7" ht="12.75" x14ac:dyDescent="0.25">
      <c r="A1184" s="129">
        <v>33032807</v>
      </c>
      <c r="B1184" s="129" t="s">
        <v>16</v>
      </c>
      <c r="C1184" s="130" t="s">
        <v>347</v>
      </c>
      <c r="D1184" s="135" t="s">
        <v>352</v>
      </c>
      <c r="E1184" s="194" t="s">
        <v>1431</v>
      </c>
      <c r="F1184" s="198" t="str">
        <f t="shared" si="36"/>
        <v>FEV</v>
      </c>
      <c r="G1184" s="199" t="str">
        <f t="shared" si="37"/>
        <v/>
      </c>
    </row>
    <row r="1185" spans="1:7" ht="12.75" x14ac:dyDescent="0.25">
      <c r="A1185" s="129">
        <v>33032815</v>
      </c>
      <c r="B1185" s="129" t="s">
        <v>16</v>
      </c>
      <c r="C1185" s="130" t="s">
        <v>347</v>
      </c>
      <c r="D1185" s="135" t="s">
        <v>353</v>
      </c>
      <c r="E1185" s="194" t="s">
        <v>1422</v>
      </c>
      <c r="F1185" s="198" t="str">
        <f t="shared" si="36"/>
        <v/>
      </c>
      <c r="G1185" s="199" t="str">
        <f t="shared" si="37"/>
        <v>FEV</v>
      </c>
    </row>
    <row r="1186" spans="1:7" ht="12.75" x14ac:dyDescent="0.25">
      <c r="A1186" s="129">
        <v>33033129</v>
      </c>
      <c r="B1186" s="129" t="s">
        <v>16</v>
      </c>
      <c r="C1186" s="130" t="s">
        <v>347</v>
      </c>
      <c r="D1186" s="135" t="s">
        <v>361</v>
      </c>
      <c r="E1186" s="194" t="s">
        <v>1431</v>
      </c>
      <c r="F1186" s="198" t="str">
        <f t="shared" si="36"/>
        <v>FEV</v>
      </c>
      <c r="G1186" s="199" t="str">
        <f t="shared" si="37"/>
        <v/>
      </c>
    </row>
    <row r="1187" spans="1:7" ht="12.75" x14ac:dyDescent="0.25">
      <c r="A1187" s="129">
        <v>33032823</v>
      </c>
      <c r="B1187" s="129" t="s">
        <v>16</v>
      </c>
      <c r="C1187" s="130" t="s">
        <v>347</v>
      </c>
      <c r="D1187" s="135" t="s">
        <v>354</v>
      </c>
      <c r="E1187" s="194" t="s">
        <v>1422</v>
      </c>
      <c r="F1187" s="198" t="str">
        <f t="shared" si="36"/>
        <v/>
      </c>
      <c r="G1187" s="199" t="str">
        <f t="shared" si="37"/>
        <v>FEV</v>
      </c>
    </row>
    <row r="1188" spans="1:7" ht="12.75" x14ac:dyDescent="0.25">
      <c r="A1188" s="129">
        <v>33033145</v>
      </c>
      <c r="B1188" s="129" t="s">
        <v>16</v>
      </c>
      <c r="C1188" s="130" t="s">
        <v>347</v>
      </c>
      <c r="D1188" s="135" t="s">
        <v>362</v>
      </c>
      <c r="E1188" s="194" t="s">
        <v>1422</v>
      </c>
      <c r="F1188" s="198" t="str">
        <f t="shared" si="36"/>
        <v/>
      </c>
      <c r="G1188" s="199" t="str">
        <f t="shared" si="37"/>
        <v>FEV</v>
      </c>
    </row>
    <row r="1189" spans="1:7" ht="12.75" x14ac:dyDescent="0.25">
      <c r="A1189" s="129">
        <v>33033170</v>
      </c>
      <c r="B1189" s="129" t="s">
        <v>16</v>
      </c>
      <c r="C1189" s="130" t="s">
        <v>347</v>
      </c>
      <c r="D1189" s="135" t="s">
        <v>363</v>
      </c>
      <c r="E1189" s="194" t="s">
        <v>1431</v>
      </c>
      <c r="F1189" s="198" t="str">
        <f t="shared" si="36"/>
        <v>FEV</v>
      </c>
      <c r="G1189" s="199" t="str">
        <f t="shared" si="37"/>
        <v/>
      </c>
    </row>
    <row r="1190" spans="1:7" ht="12.75" x14ac:dyDescent="0.25">
      <c r="A1190" s="129">
        <v>33033188</v>
      </c>
      <c r="B1190" s="129" t="s">
        <v>16</v>
      </c>
      <c r="C1190" s="130" t="s">
        <v>347</v>
      </c>
      <c r="D1190" s="135" t="s">
        <v>364</v>
      </c>
      <c r="E1190" s="194" t="s">
        <v>1422</v>
      </c>
      <c r="F1190" s="198" t="str">
        <f t="shared" si="36"/>
        <v/>
      </c>
      <c r="G1190" s="199" t="str">
        <f t="shared" si="37"/>
        <v>FEV</v>
      </c>
    </row>
    <row r="1191" spans="1:7" ht="12.75" x14ac:dyDescent="0.25">
      <c r="A1191" s="129">
        <v>33033196</v>
      </c>
      <c r="B1191" s="129" t="s">
        <v>16</v>
      </c>
      <c r="C1191" s="130" t="s">
        <v>347</v>
      </c>
      <c r="D1191" s="135" t="s">
        <v>45</v>
      </c>
      <c r="E1191" s="194" t="s">
        <v>1431</v>
      </c>
      <c r="F1191" s="198" t="str">
        <f t="shared" si="36"/>
        <v>FEV</v>
      </c>
      <c r="G1191" s="199" t="str">
        <f t="shared" si="37"/>
        <v/>
      </c>
    </row>
    <row r="1192" spans="1:7" ht="12.75" x14ac:dyDescent="0.25">
      <c r="A1192" s="129">
        <v>33032939</v>
      </c>
      <c r="B1192" s="129" t="s">
        <v>16</v>
      </c>
      <c r="C1192" s="130" t="s">
        <v>347</v>
      </c>
      <c r="D1192" s="135" t="s">
        <v>355</v>
      </c>
      <c r="E1192" s="194" t="s">
        <v>1422</v>
      </c>
      <c r="F1192" s="198" t="str">
        <f t="shared" si="36"/>
        <v/>
      </c>
      <c r="G1192" s="199" t="str">
        <f t="shared" si="37"/>
        <v>FEV</v>
      </c>
    </row>
    <row r="1193" spans="1:7" ht="12.75" x14ac:dyDescent="0.25">
      <c r="A1193" s="129">
        <v>33033200</v>
      </c>
      <c r="B1193" s="129" t="s">
        <v>16</v>
      </c>
      <c r="C1193" s="130" t="s">
        <v>347</v>
      </c>
      <c r="D1193" s="135" t="s">
        <v>365</v>
      </c>
      <c r="E1193" s="194" t="s">
        <v>1422</v>
      </c>
      <c r="F1193" s="198" t="str">
        <f t="shared" si="36"/>
        <v/>
      </c>
      <c r="G1193" s="199" t="str">
        <f t="shared" si="37"/>
        <v>FEV</v>
      </c>
    </row>
    <row r="1194" spans="1:7" ht="12.75" x14ac:dyDescent="0.25">
      <c r="A1194" s="129">
        <v>33032734</v>
      </c>
      <c r="B1194" s="129" t="s">
        <v>16</v>
      </c>
      <c r="C1194" s="130" t="s">
        <v>347</v>
      </c>
      <c r="D1194" s="135" t="s">
        <v>349</v>
      </c>
      <c r="E1194" s="194" t="s">
        <v>1422</v>
      </c>
      <c r="F1194" s="198" t="str">
        <f t="shared" si="36"/>
        <v/>
      </c>
      <c r="G1194" s="199" t="str">
        <f t="shared" si="37"/>
        <v>FEV</v>
      </c>
    </row>
    <row r="1195" spans="1:7" ht="12.75" x14ac:dyDescent="0.25">
      <c r="A1195" s="129">
        <v>33156999</v>
      </c>
      <c r="B1195" s="129" t="s">
        <v>16</v>
      </c>
      <c r="C1195" s="130" t="s">
        <v>347</v>
      </c>
      <c r="D1195" s="135" t="s">
        <v>1241</v>
      </c>
      <c r="E1195" s="194" t="s">
        <v>1422</v>
      </c>
      <c r="F1195" s="198" t="str">
        <f t="shared" si="36"/>
        <v/>
      </c>
      <c r="G1195" s="199" t="str">
        <f t="shared" si="37"/>
        <v>FEV</v>
      </c>
    </row>
    <row r="1196" spans="1:7" ht="12.75" x14ac:dyDescent="0.25">
      <c r="A1196" s="129">
        <v>33032742</v>
      </c>
      <c r="B1196" s="129" t="s">
        <v>16</v>
      </c>
      <c r="C1196" s="130" t="s">
        <v>347</v>
      </c>
      <c r="D1196" s="135" t="s">
        <v>350</v>
      </c>
      <c r="E1196" s="194" t="s">
        <v>1422</v>
      </c>
      <c r="F1196" s="198" t="str">
        <f t="shared" si="36"/>
        <v/>
      </c>
      <c r="G1196" s="199" t="str">
        <f t="shared" si="37"/>
        <v>FEV</v>
      </c>
    </row>
    <row r="1197" spans="1:7" ht="12.75" x14ac:dyDescent="0.25">
      <c r="A1197" s="129">
        <v>33032718</v>
      </c>
      <c r="B1197" s="129" t="s">
        <v>16</v>
      </c>
      <c r="C1197" s="130" t="s">
        <v>347</v>
      </c>
      <c r="D1197" s="135" t="s">
        <v>348</v>
      </c>
      <c r="E1197" s="194" t="s">
        <v>1422</v>
      </c>
      <c r="F1197" s="198" t="str">
        <f t="shared" si="36"/>
        <v/>
      </c>
      <c r="G1197" s="199" t="str">
        <f t="shared" si="37"/>
        <v>FEV</v>
      </c>
    </row>
    <row r="1198" spans="1:7" ht="12.75" x14ac:dyDescent="0.25">
      <c r="A1198" s="129">
        <v>33103097</v>
      </c>
      <c r="B1198" s="129" t="s">
        <v>16</v>
      </c>
      <c r="C1198" s="130" t="s">
        <v>347</v>
      </c>
      <c r="D1198" s="135" t="s">
        <v>1120</v>
      </c>
      <c r="E1198" s="194" t="s">
        <v>1431</v>
      </c>
      <c r="F1198" s="198" t="str">
        <f t="shared" si="36"/>
        <v>FEV</v>
      </c>
      <c r="G1198" s="199" t="str">
        <f t="shared" si="37"/>
        <v/>
      </c>
    </row>
    <row r="1199" spans="1:7" ht="12.75" x14ac:dyDescent="0.25">
      <c r="A1199" s="129">
        <v>33033978</v>
      </c>
      <c r="B1199" s="129" t="s">
        <v>16</v>
      </c>
      <c r="C1199" s="130" t="s">
        <v>347</v>
      </c>
      <c r="D1199" s="135" t="s">
        <v>366</v>
      </c>
      <c r="E1199" s="194" t="s">
        <v>1431</v>
      </c>
      <c r="F1199" s="198" t="str">
        <f t="shared" si="36"/>
        <v>FEV</v>
      </c>
      <c r="G1199" s="199" t="str">
        <f t="shared" si="37"/>
        <v/>
      </c>
    </row>
    <row r="1200" spans="1:7" ht="12.75" x14ac:dyDescent="0.25">
      <c r="A1200" s="129">
        <v>33117675</v>
      </c>
      <c r="B1200" s="129" t="s">
        <v>16</v>
      </c>
      <c r="C1200" s="130" t="s">
        <v>347</v>
      </c>
      <c r="D1200" s="135" t="s">
        <v>1173</v>
      </c>
      <c r="E1200" s="194" t="s">
        <v>1422</v>
      </c>
      <c r="F1200" s="198" t="str">
        <f t="shared" si="36"/>
        <v/>
      </c>
      <c r="G1200" s="199" t="str">
        <f t="shared" si="37"/>
        <v>FEV</v>
      </c>
    </row>
    <row r="1201" spans="1:7" ht="12.75" x14ac:dyDescent="0.25">
      <c r="A1201" s="129">
        <v>33033994</v>
      </c>
      <c r="B1201" s="129" t="s">
        <v>16</v>
      </c>
      <c r="C1201" s="130" t="s">
        <v>347</v>
      </c>
      <c r="D1201" s="190" t="s">
        <v>367</v>
      </c>
      <c r="E1201" s="194" t="s">
        <v>1431</v>
      </c>
      <c r="F1201" s="198" t="str">
        <f t="shared" si="36"/>
        <v>FEV</v>
      </c>
      <c r="G1201" s="199" t="str">
        <f t="shared" si="37"/>
        <v/>
      </c>
    </row>
    <row r="1202" spans="1:7" ht="15" x14ac:dyDescent="0.25">
      <c r="A1202"/>
      <c r="B1202"/>
      <c r="C1202"/>
      <c r="D1202" s="192" t="s">
        <v>1433</v>
      </c>
      <c r="E1202" s="195">
        <f>COUNTIF(E$3:E$1201, "ENTREGUE")</f>
        <v>431</v>
      </c>
    </row>
    <row r="1203" spans="1:7" ht="12.75" x14ac:dyDescent="0.25">
      <c r="D1203" s="191" t="s">
        <v>1434</v>
      </c>
      <c r="E1203" s="196">
        <f>COUNTIF(E$3:E$1201, "PENDENTE")</f>
        <v>768</v>
      </c>
    </row>
    <row r="1204" spans="1:7" ht="12.75" x14ac:dyDescent="0.25">
      <c r="D1204" s="193" t="s">
        <v>27</v>
      </c>
      <c r="E1204" s="197">
        <f>E1202+E1203</f>
        <v>1199</v>
      </c>
    </row>
  </sheetData>
  <autoFilter ref="A2:G1204" xr:uid="{00000000-0001-0000-0100-000000000000}"/>
  <sortState xmlns:xlrd2="http://schemas.microsoft.com/office/spreadsheetml/2017/richdata2" ref="A3:G1201">
    <sortCondition ref="B3:B1201"/>
    <sortCondition ref="C3:C1201"/>
    <sortCondition ref="D3:D1201"/>
  </sortState>
  <mergeCells count="2">
    <mergeCell ref="B1:D1"/>
    <mergeCell ref="F1:G1"/>
  </mergeCells>
  <phoneticPr fontId="10" type="noConversion"/>
  <conditionalFormatting sqref="A133">
    <cfRule type="duplicateValues" dxfId="31" priority="6"/>
  </conditionalFormatting>
  <conditionalFormatting sqref="A1131">
    <cfRule type="duplicateValues" dxfId="30" priority="5"/>
  </conditionalFormatting>
  <conditionalFormatting sqref="A1132:A1162 A3:A40 A42:A132 A134:A1130">
    <cfRule type="duplicateValues" dxfId="29" priority="105"/>
  </conditionalFormatting>
  <conditionalFormatting sqref="A1203:A1048576 B1166 A42:A1163 A1165:A1201 A1:A40">
    <cfRule type="duplicateValues" dxfId="28" priority="108"/>
  </conditionalFormatting>
  <conditionalFormatting sqref="E3:E1201">
    <cfRule type="cellIs" dxfId="27" priority="1" operator="equal">
      <formula>"ENTREGUE"</formula>
    </cfRule>
    <cfRule type="cellIs" dxfId="26" priority="2" operator="equal">
      <formula>"PENDENTE"</formula>
    </cfRule>
  </conditionalFormatting>
  <dataValidations disablePrompts="1" count="1">
    <dataValidation type="custom" allowBlank="1" showInputMessage="1" showErrorMessage="1" sqref="A1201" xr:uid="{00000000-0002-0000-0100-000000000000}">
      <formula1>LEN(A1201)=8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tabSelected="1" workbookViewId="0">
      <selection activeCell="K15" sqref="K15"/>
    </sheetView>
  </sheetViews>
  <sheetFormatPr defaultRowHeight="15" x14ac:dyDescent="0.25"/>
  <cols>
    <col min="1" max="1" width="30.85546875" bestFit="1" customWidth="1"/>
    <col min="2" max="2" width="10.7109375" customWidth="1"/>
    <col min="3" max="3" width="9.7109375" bestFit="1" customWidth="1"/>
    <col min="4" max="4" width="6.42578125" customWidth="1"/>
    <col min="5" max="5" width="9.5703125" customWidth="1"/>
    <col min="6" max="6" width="6.140625" customWidth="1"/>
  </cols>
  <sheetData>
    <row r="1" spans="1:6" x14ac:dyDescent="0.25">
      <c r="A1" s="145" t="s">
        <v>1430</v>
      </c>
    </row>
    <row r="2" spans="1:6" x14ac:dyDescent="0.25">
      <c r="A2" s="145" t="s">
        <v>1432</v>
      </c>
    </row>
    <row r="3" spans="1:6" ht="16.5" thickBot="1" x14ac:dyDescent="0.3">
      <c r="A3" s="173" t="s">
        <v>1423</v>
      </c>
      <c r="B3" s="174"/>
      <c r="C3" s="174"/>
      <c r="D3" s="174"/>
      <c r="E3" s="174"/>
      <c r="F3" s="174"/>
    </row>
    <row r="4" spans="1:6" ht="15.75" x14ac:dyDescent="0.25">
      <c r="A4" s="175" t="s">
        <v>1424</v>
      </c>
      <c r="B4" s="170" t="s">
        <v>1320</v>
      </c>
      <c r="C4" s="171"/>
      <c r="D4" s="171"/>
      <c r="E4" s="171"/>
      <c r="F4" s="172"/>
    </row>
    <row r="5" spans="1:6" ht="38.25" thickBot="1" x14ac:dyDescent="0.3">
      <c r="A5" s="176"/>
      <c r="B5" s="146" t="s">
        <v>1425</v>
      </c>
      <c r="C5" s="147" t="s">
        <v>1426</v>
      </c>
      <c r="D5" s="148" t="s">
        <v>1427</v>
      </c>
      <c r="E5" s="149" t="s">
        <v>1428</v>
      </c>
      <c r="F5" s="150" t="s">
        <v>1429</v>
      </c>
    </row>
    <row r="6" spans="1:6" x14ac:dyDescent="0.25">
      <c r="A6" s="151" t="s">
        <v>1347</v>
      </c>
      <c r="B6" s="152">
        <v>95</v>
      </c>
      <c r="C6" s="152">
        <f>COUNTIF(BASE!E3:E97,"ENTREGUE")</f>
        <v>21</v>
      </c>
      <c r="D6" s="153">
        <f>C6/B6</f>
        <v>0.22105263157894736</v>
      </c>
      <c r="E6" s="152">
        <f>COUNTIF(BASE!E3:E97,"PENDENTE")</f>
        <v>74</v>
      </c>
      <c r="F6" s="154">
        <f>E6/B6</f>
        <v>0.77894736842105261</v>
      </c>
    </row>
    <row r="7" spans="1:6" x14ac:dyDescent="0.25">
      <c r="A7" s="155" t="s">
        <v>3</v>
      </c>
      <c r="B7" s="156">
        <v>49</v>
      </c>
      <c r="C7" s="156">
        <f>COUNTIF(BASE!E98:E146,"ENTREGUE")</f>
        <v>0</v>
      </c>
      <c r="D7" s="153">
        <f t="shared" ref="D7:D21" si="0">C7/B7</f>
        <v>0</v>
      </c>
      <c r="E7" s="156">
        <f>COUNTIF(BASE!E98:E146,"PENDENTE")</f>
        <v>49</v>
      </c>
      <c r="F7" s="157">
        <f t="shared" ref="F7:F19" si="1">E7/B7</f>
        <v>1</v>
      </c>
    </row>
    <row r="8" spans="1:6" x14ac:dyDescent="0.25">
      <c r="A8" s="155" t="s">
        <v>1415</v>
      </c>
      <c r="B8" s="156">
        <v>27</v>
      </c>
      <c r="C8" s="156">
        <f>COUNTIF(BASE!E147:E173,"ENTREGUE")</f>
        <v>15</v>
      </c>
      <c r="D8" s="153">
        <f t="shared" si="0"/>
        <v>0.55555555555555558</v>
      </c>
      <c r="E8" s="156">
        <f>COUNTIF(BASE!E147:E173,"PENDENTE")</f>
        <v>12</v>
      </c>
      <c r="F8" s="157">
        <f t="shared" si="1"/>
        <v>0.44444444444444442</v>
      </c>
    </row>
    <row r="9" spans="1:6" x14ac:dyDescent="0.25">
      <c r="A9" s="155" t="s">
        <v>5</v>
      </c>
      <c r="B9" s="156">
        <v>101</v>
      </c>
      <c r="C9" s="156">
        <f>COUNTIF(BASE!E174:E274,"ENTREGUE")</f>
        <v>16</v>
      </c>
      <c r="D9" s="153">
        <f t="shared" si="0"/>
        <v>0.15841584158415842</v>
      </c>
      <c r="E9" s="156">
        <f>COUNTIF(BASE!E174:E274,"PENDENTE")</f>
        <v>85</v>
      </c>
      <c r="F9" s="157">
        <f t="shared" si="1"/>
        <v>0.84158415841584155</v>
      </c>
    </row>
    <row r="10" spans="1:6" x14ac:dyDescent="0.25">
      <c r="A10" s="155" t="s">
        <v>6</v>
      </c>
      <c r="B10" s="156">
        <v>92</v>
      </c>
      <c r="C10" s="156">
        <f>COUNTIF(BASE!E275:E366,"ENTREGUE")</f>
        <v>37</v>
      </c>
      <c r="D10" s="153">
        <f t="shared" si="0"/>
        <v>0.40217391304347827</v>
      </c>
      <c r="E10" s="156">
        <f>COUNTIF(BASE!E275:E366,"PENDENTE")</f>
        <v>55</v>
      </c>
      <c r="F10" s="157">
        <f t="shared" si="1"/>
        <v>0.59782608695652173</v>
      </c>
    </row>
    <row r="11" spans="1:6" x14ac:dyDescent="0.25">
      <c r="A11" s="155" t="s">
        <v>7</v>
      </c>
      <c r="B11" s="156">
        <v>104</v>
      </c>
      <c r="C11" s="156">
        <f>COUNTIF(BASE!E367:E470,"ENTREGUE")</f>
        <v>44</v>
      </c>
      <c r="D11" s="153">
        <f t="shared" si="0"/>
        <v>0.42307692307692307</v>
      </c>
      <c r="E11" s="156">
        <f>COUNTIF(BASE!E367:E470,"PENDENTE")</f>
        <v>60</v>
      </c>
      <c r="F11" s="157">
        <f t="shared" si="1"/>
        <v>0.57692307692307687</v>
      </c>
    </row>
    <row r="12" spans="1:6" x14ac:dyDescent="0.25">
      <c r="A12" s="155" t="s">
        <v>8</v>
      </c>
      <c r="B12" s="156">
        <v>105</v>
      </c>
      <c r="C12" s="156">
        <f>COUNTIF(BASE!E471:E575,"ENTREGUE")</f>
        <v>48</v>
      </c>
      <c r="D12" s="153">
        <f t="shared" si="0"/>
        <v>0.45714285714285713</v>
      </c>
      <c r="E12" s="156">
        <f>COUNTIF(BASE!E471:E575,"PENDENTE")</f>
        <v>57</v>
      </c>
      <c r="F12" s="157">
        <f t="shared" si="1"/>
        <v>0.54285714285714282</v>
      </c>
    </row>
    <row r="13" spans="1:6" x14ac:dyDescent="0.25">
      <c r="A13" s="155" t="s">
        <v>9</v>
      </c>
      <c r="B13" s="156">
        <v>84</v>
      </c>
      <c r="C13" s="156">
        <f>COUNTIF(BASE!E576:E659,"ENTREGUE")</f>
        <v>42</v>
      </c>
      <c r="D13" s="153">
        <f t="shared" si="0"/>
        <v>0.5</v>
      </c>
      <c r="E13" s="156">
        <f>COUNTIF(BASE!E576:E659,"PENDENTE")</f>
        <v>42</v>
      </c>
      <c r="F13" s="157">
        <f t="shared" si="1"/>
        <v>0.5</v>
      </c>
    </row>
    <row r="14" spans="1:6" x14ac:dyDescent="0.25">
      <c r="A14" s="155" t="s">
        <v>10</v>
      </c>
      <c r="B14" s="156">
        <v>70</v>
      </c>
      <c r="C14" s="156">
        <f>COUNTIF(BASE!E660:E729,"ENTREGUE")</f>
        <v>33</v>
      </c>
      <c r="D14" s="153">
        <f t="shared" si="0"/>
        <v>0.47142857142857142</v>
      </c>
      <c r="E14" s="156">
        <f>COUNTIF(BASE!E660:E729,"PENDENTE")</f>
        <v>37</v>
      </c>
      <c r="F14" s="157">
        <f t="shared" si="1"/>
        <v>0.52857142857142858</v>
      </c>
    </row>
    <row r="15" spans="1:6" x14ac:dyDescent="0.25">
      <c r="A15" s="155" t="s">
        <v>11</v>
      </c>
      <c r="B15" s="156">
        <v>102</v>
      </c>
      <c r="C15" s="156">
        <f>COUNTIF(BASE!E730:E831,"ENTREGUE")</f>
        <v>46</v>
      </c>
      <c r="D15" s="153">
        <f t="shared" si="0"/>
        <v>0.45098039215686275</v>
      </c>
      <c r="E15" s="156">
        <f>COUNTIF(BASE!E730:E831,"PENDENTE")</f>
        <v>56</v>
      </c>
      <c r="F15" s="157">
        <f t="shared" si="1"/>
        <v>0.5490196078431373</v>
      </c>
    </row>
    <row r="16" spans="1:6" x14ac:dyDescent="0.25">
      <c r="A16" s="155" t="s">
        <v>12</v>
      </c>
      <c r="B16" s="156">
        <v>57</v>
      </c>
      <c r="C16" s="156">
        <f>COUNTIF(BASE!E832:E888,"ENTREGUE")</f>
        <v>28</v>
      </c>
      <c r="D16" s="153">
        <f t="shared" si="0"/>
        <v>0.49122807017543857</v>
      </c>
      <c r="E16" s="156">
        <f>COUNTIF(BASE!E832:E888,"PENDENTE")</f>
        <v>29</v>
      </c>
      <c r="F16" s="157">
        <f t="shared" si="1"/>
        <v>0.50877192982456143</v>
      </c>
    </row>
    <row r="17" spans="1:6" x14ac:dyDescent="0.25">
      <c r="A17" s="155" t="s">
        <v>13</v>
      </c>
      <c r="B17" s="156">
        <v>92</v>
      </c>
      <c r="C17" s="156">
        <f>COUNTIF(BASE!E889:E980,"ENTREGUE")</f>
        <v>0</v>
      </c>
      <c r="D17" s="153">
        <f t="shared" si="0"/>
        <v>0</v>
      </c>
      <c r="E17" s="156">
        <f>COUNTIF(BASE!E889:E980,"PENDENTE")</f>
        <v>92</v>
      </c>
      <c r="F17" s="157">
        <f t="shared" si="1"/>
        <v>1</v>
      </c>
    </row>
    <row r="18" spans="1:6" x14ac:dyDescent="0.25">
      <c r="A18" s="155" t="s">
        <v>14</v>
      </c>
      <c r="B18" s="156">
        <v>60</v>
      </c>
      <c r="C18" s="156">
        <f>COUNTIF(BASE!E981:E1040,"ENTREGUE")</f>
        <v>0</v>
      </c>
      <c r="D18" s="153">
        <f t="shared" si="0"/>
        <v>0</v>
      </c>
      <c r="E18" s="156">
        <f>COUNTIF(BASE!E981:E1040,"PENDENTE")</f>
        <v>60</v>
      </c>
      <c r="F18" s="157">
        <f t="shared" si="1"/>
        <v>1</v>
      </c>
    </row>
    <row r="19" spans="1:6" x14ac:dyDescent="0.25">
      <c r="A19" s="155" t="s">
        <v>15</v>
      </c>
      <c r="B19" s="156">
        <v>77</v>
      </c>
      <c r="C19" s="156">
        <f>COUNTIF(BASE!E1041:E1117,"ENTREGUE")</f>
        <v>71</v>
      </c>
      <c r="D19" s="153">
        <f t="shared" si="0"/>
        <v>0.92207792207792205</v>
      </c>
      <c r="E19" s="156">
        <f>COUNTIF(BASE!E1041:E1117,"PENDENTE")</f>
        <v>6</v>
      </c>
      <c r="F19" s="157">
        <f t="shared" si="1"/>
        <v>7.792207792207792E-2</v>
      </c>
    </row>
    <row r="20" spans="1:6" x14ac:dyDescent="0.25">
      <c r="A20" s="155" t="s">
        <v>16</v>
      </c>
      <c r="B20" s="156">
        <v>84</v>
      </c>
      <c r="C20" s="156">
        <f>COUNTIF(BASE!E1118:E1201,"ENTREGUE")</f>
        <v>30</v>
      </c>
      <c r="D20" s="153">
        <f t="shared" si="0"/>
        <v>0.35714285714285715</v>
      </c>
      <c r="E20" s="156">
        <f>COUNTIF(BASE!E1118:E1201,"PENDENTE")</f>
        <v>54</v>
      </c>
      <c r="F20" s="157">
        <f>E20/B20</f>
        <v>0.6428571428571429</v>
      </c>
    </row>
    <row r="21" spans="1:6" ht="15.75" thickBot="1" x14ac:dyDescent="0.3">
      <c r="A21" s="158" t="s">
        <v>27</v>
      </c>
      <c r="B21" s="159">
        <f>SUM(B6:B20)</f>
        <v>1199</v>
      </c>
      <c r="C21" s="160">
        <f>SUM(C6:C20)</f>
        <v>431</v>
      </c>
      <c r="D21" s="161">
        <f t="shared" si="0"/>
        <v>0.35946622185154298</v>
      </c>
      <c r="E21" s="162">
        <f>SUM(E6:E20)</f>
        <v>768</v>
      </c>
      <c r="F21" s="163">
        <f>E21/B21</f>
        <v>0.64053377814845702</v>
      </c>
    </row>
  </sheetData>
  <mergeCells count="3">
    <mergeCell ref="A3:F3"/>
    <mergeCell ref="A4:A5"/>
    <mergeCell ref="B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>
      <selection activeCell="G21" sqref="G21"/>
    </sheetView>
  </sheetViews>
  <sheetFormatPr defaultRowHeight="15" x14ac:dyDescent="0.25"/>
  <cols>
    <col min="1" max="1" width="19" bestFit="1" customWidth="1"/>
    <col min="2" max="2" width="12.140625" bestFit="1" customWidth="1"/>
    <col min="3" max="3" width="20" bestFit="1" customWidth="1"/>
    <col min="5" max="5" width="18.42578125" bestFit="1" customWidth="1"/>
    <col min="6" max="6" width="12.140625" bestFit="1" customWidth="1"/>
    <col min="7" max="7" width="22.28515625" bestFit="1" customWidth="1"/>
    <col min="8" max="8" width="12.7109375" bestFit="1" customWidth="1"/>
    <col min="9" max="9" width="14.28515625" bestFit="1" customWidth="1"/>
    <col min="10" max="10" width="12.140625" bestFit="1" customWidth="1"/>
  </cols>
  <sheetData>
    <row r="1" spans="1:10" x14ac:dyDescent="0.25">
      <c r="A1" s="88" t="s">
        <v>1299</v>
      </c>
    </row>
    <row r="2" spans="1:10" ht="17.25" x14ac:dyDescent="0.3">
      <c r="A2" s="177" t="s">
        <v>1300</v>
      </c>
      <c r="B2" s="177"/>
      <c r="C2" s="177"/>
      <c r="D2" s="177"/>
      <c r="E2" s="177"/>
      <c r="F2" s="177"/>
      <c r="G2" s="177"/>
    </row>
    <row r="4" spans="1:10" x14ac:dyDescent="0.25">
      <c r="A4" s="178" t="s">
        <v>1301</v>
      </c>
      <c r="B4" s="178"/>
      <c r="C4" s="178"/>
      <c r="E4" s="179" t="s">
        <v>1302</v>
      </c>
      <c r="F4" s="179"/>
      <c r="G4" s="179"/>
    </row>
    <row r="5" spans="1:10" x14ac:dyDescent="0.25">
      <c r="A5" s="34" t="s">
        <v>1303</v>
      </c>
      <c r="B5" s="89" t="s">
        <v>1304</v>
      </c>
      <c r="C5" s="89" t="s">
        <v>1305</v>
      </c>
      <c r="D5" s="90"/>
      <c r="E5" s="34" t="s">
        <v>1303</v>
      </c>
      <c r="F5" s="89" t="s">
        <v>1304</v>
      </c>
      <c r="G5" s="89" t="s">
        <v>1306</v>
      </c>
    </row>
    <row r="6" spans="1:10" x14ac:dyDescent="0.25">
      <c r="A6" s="36" t="s">
        <v>1307</v>
      </c>
      <c r="B6" s="36">
        <v>200</v>
      </c>
      <c r="C6" s="91">
        <v>62792</v>
      </c>
      <c r="E6" s="36" t="s">
        <v>1307</v>
      </c>
      <c r="F6" s="36">
        <v>134</v>
      </c>
      <c r="G6" s="91">
        <v>32332.6</v>
      </c>
    </row>
    <row r="7" spans="1:10" x14ac:dyDescent="0.25">
      <c r="A7" s="36" t="s">
        <v>1308</v>
      </c>
      <c r="B7" s="36">
        <v>217</v>
      </c>
      <c r="C7" s="91">
        <v>182456.8</v>
      </c>
      <c r="E7" s="36" t="s">
        <v>1308</v>
      </c>
      <c r="F7" s="36">
        <v>69</v>
      </c>
      <c r="G7" s="91">
        <v>40780.199999999997</v>
      </c>
    </row>
    <row r="8" spans="1:10" x14ac:dyDescent="0.25">
      <c r="A8" s="36" t="s">
        <v>1309</v>
      </c>
      <c r="B8" s="36">
        <v>174</v>
      </c>
      <c r="C8" s="91">
        <v>272396.79999999999</v>
      </c>
      <c r="E8" s="36" t="s">
        <v>1309</v>
      </c>
      <c r="F8" s="36">
        <v>42</v>
      </c>
      <c r="G8" s="91">
        <v>36934.800000000003</v>
      </c>
    </row>
    <row r="9" spans="1:10" x14ac:dyDescent="0.25">
      <c r="A9" s="36" t="s">
        <v>1310</v>
      </c>
      <c r="B9" s="36">
        <v>135</v>
      </c>
      <c r="C9" s="91">
        <v>243614.4</v>
      </c>
      <c r="E9" s="36" t="s">
        <v>1310</v>
      </c>
      <c r="F9" s="36">
        <v>15</v>
      </c>
      <c r="G9" s="91">
        <v>18886</v>
      </c>
    </row>
    <row r="10" spans="1:10" x14ac:dyDescent="0.25">
      <c r="A10" s="36" t="s">
        <v>1311</v>
      </c>
      <c r="B10" s="36">
        <v>71</v>
      </c>
      <c r="C10" s="91">
        <v>165176.79999999999</v>
      </c>
      <c r="E10" s="36" t="s">
        <v>1311</v>
      </c>
      <c r="F10" s="36">
        <v>16</v>
      </c>
      <c r="G10" s="91">
        <v>21924.799999999999</v>
      </c>
    </row>
    <row r="11" spans="1:10" x14ac:dyDescent="0.25">
      <c r="A11" s="36" t="s">
        <v>1312</v>
      </c>
      <c r="B11" s="36">
        <v>40</v>
      </c>
      <c r="C11" s="91">
        <v>82728.399999999994</v>
      </c>
      <c r="E11" s="36" t="s">
        <v>1312</v>
      </c>
      <c r="F11" s="36">
        <v>12</v>
      </c>
      <c r="G11" s="91">
        <v>27233.759999999998</v>
      </c>
    </row>
    <row r="12" spans="1:10" x14ac:dyDescent="0.25">
      <c r="A12" s="36" t="s">
        <v>1313</v>
      </c>
      <c r="B12" s="36">
        <v>21</v>
      </c>
      <c r="C12" s="91">
        <v>40724</v>
      </c>
      <c r="E12" s="36" t="s">
        <v>1313</v>
      </c>
      <c r="F12" s="36">
        <v>5</v>
      </c>
      <c r="G12" s="91">
        <v>13017.6</v>
      </c>
    </row>
    <row r="13" spans="1:10" x14ac:dyDescent="0.25">
      <c r="A13" s="36" t="s">
        <v>1314</v>
      </c>
      <c r="B13" s="36">
        <v>12</v>
      </c>
      <c r="C13" s="91">
        <v>18586.8</v>
      </c>
      <c r="E13" s="36" t="s">
        <v>1315</v>
      </c>
      <c r="F13" s="36">
        <v>5</v>
      </c>
      <c r="G13" s="91">
        <v>11837</v>
      </c>
    </row>
    <row r="14" spans="1:10" x14ac:dyDescent="0.25">
      <c r="A14" s="36" t="s">
        <v>1316</v>
      </c>
      <c r="B14" s="36">
        <v>12</v>
      </c>
      <c r="C14" s="91">
        <v>100010.8</v>
      </c>
      <c r="E14" s="36" t="s">
        <v>1316</v>
      </c>
      <c r="F14" s="36">
        <v>13</v>
      </c>
      <c r="G14" s="91">
        <v>41524.400000000001</v>
      </c>
    </row>
    <row r="15" spans="1:10" x14ac:dyDescent="0.25">
      <c r="A15" s="34" t="s">
        <v>27</v>
      </c>
      <c r="B15" s="34">
        <f>SUM(B6:B14)</f>
        <v>882</v>
      </c>
      <c r="C15" s="92">
        <f>SUM(C6:C14)</f>
        <v>1168486.8000000003</v>
      </c>
      <c r="E15" s="34" t="s">
        <v>27</v>
      </c>
      <c r="F15" s="34">
        <f>SUM(F6:F14)</f>
        <v>311</v>
      </c>
      <c r="G15" s="92">
        <f>SUM(G6:G14)</f>
        <v>244471.16</v>
      </c>
      <c r="H15" s="126"/>
      <c r="I15" s="69"/>
      <c r="J15" s="25"/>
    </row>
    <row r="16" spans="1:10" x14ac:dyDescent="0.25">
      <c r="A16" s="180" t="s">
        <v>1317</v>
      </c>
      <c r="B16" s="180"/>
      <c r="C16" s="180"/>
      <c r="E16" s="182" t="s">
        <v>1318</v>
      </c>
      <c r="F16" s="182"/>
      <c r="G16" s="182"/>
    </row>
    <row r="17" spans="1:7" ht="47.25" customHeight="1" x14ac:dyDescent="0.25">
      <c r="A17" s="181"/>
      <c r="B17" s="181"/>
      <c r="C17" s="181"/>
      <c r="E17" s="183"/>
      <c r="F17" s="183"/>
      <c r="G17" s="183"/>
    </row>
    <row r="19" spans="1:7" x14ac:dyDescent="0.25">
      <c r="E19" s="88"/>
      <c r="F19" s="88"/>
      <c r="G19" s="88"/>
    </row>
    <row r="20" spans="1:7" x14ac:dyDescent="0.25">
      <c r="A20" s="88" t="s">
        <v>1319</v>
      </c>
      <c r="B20" s="88"/>
      <c r="C20" s="88"/>
      <c r="D20" s="88"/>
      <c r="G20" s="47"/>
    </row>
    <row r="22" spans="1:7" x14ac:dyDescent="0.25">
      <c r="B22" s="116"/>
    </row>
  </sheetData>
  <mergeCells count="5">
    <mergeCell ref="A2:G2"/>
    <mergeCell ref="A4:C4"/>
    <mergeCell ref="E4:G4"/>
    <mergeCell ref="A16:C17"/>
    <mergeCell ref="E16:G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38"/>
  <sheetViews>
    <sheetView topLeftCell="A13" workbookViewId="0">
      <selection activeCell="D38" sqref="D38"/>
    </sheetView>
  </sheetViews>
  <sheetFormatPr defaultRowHeight="15" x14ac:dyDescent="0.25"/>
  <cols>
    <col min="1" max="1" width="25" style="38" customWidth="1"/>
    <col min="2" max="3" width="18.85546875" style="44" bestFit="1" customWidth="1"/>
    <col min="4" max="4" width="15.85546875" style="44" bestFit="1" customWidth="1"/>
    <col min="5" max="5" width="14" style="44" bestFit="1" customWidth="1"/>
    <col min="6" max="6" width="13.85546875" style="44" bestFit="1" customWidth="1"/>
    <col min="7" max="8" width="20" style="44" bestFit="1" customWidth="1"/>
    <col min="9" max="9" width="17.7109375" style="44" bestFit="1" customWidth="1"/>
    <col min="10" max="11" width="13.85546875" style="44" bestFit="1" customWidth="1"/>
    <col min="12" max="12" width="14.7109375" style="44" bestFit="1" customWidth="1"/>
  </cols>
  <sheetData>
    <row r="3" spans="1:12" ht="22.5" x14ac:dyDescent="0.25">
      <c r="A3" s="39" t="s">
        <v>0</v>
      </c>
      <c r="B3" s="41" t="s">
        <v>1320</v>
      </c>
      <c r="C3" s="41" t="s">
        <v>1321</v>
      </c>
      <c r="D3" s="41" t="s">
        <v>1322</v>
      </c>
      <c r="E3" s="41" t="s">
        <v>1323</v>
      </c>
      <c r="F3" s="41" t="s">
        <v>1324</v>
      </c>
      <c r="G3" s="41" t="s">
        <v>1325</v>
      </c>
      <c r="H3" s="41" t="s">
        <v>1326</v>
      </c>
      <c r="I3" s="41" t="s">
        <v>1327</v>
      </c>
      <c r="J3" s="41" t="s">
        <v>1328</v>
      </c>
      <c r="K3" s="41" t="s">
        <v>1329</v>
      </c>
      <c r="L3" s="42" t="s">
        <v>1330</v>
      </c>
    </row>
    <row r="4" spans="1:12" x14ac:dyDescent="0.25">
      <c r="A4" s="40" t="s">
        <v>2</v>
      </c>
      <c r="B4" s="43">
        <v>1036278.8000000002</v>
      </c>
      <c r="C4" s="43">
        <v>1036278.8000000002</v>
      </c>
      <c r="D4" s="43">
        <v>1036278.8000000002</v>
      </c>
      <c r="E4" s="43">
        <v>1036278.8000000002</v>
      </c>
      <c r="F4" s="43">
        <v>1036278.8000000002</v>
      </c>
      <c r="G4" s="43">
        <v>999566.40000000014</v>
      </c>
      <c r="H4" s="43">
        <v>999566.40000000014</v>
      </c>
      <c r="I4" s="43">
        <v>999566.40000000014</v>
      </c>
      <c r="J4" s="43">
        <v>999566.40000000014</v>
      </c>
      <c r="K4" s="43">
        <v>999566.40000000014</v>
      </c>
      <c r="L4" s="43">
        <v>10142513.600000003</v>
      </c>
    </row>
    <row r="5" spans="1:12" x14ac:dyDescent="0.25">
      <c r="A5" s="40" t="s">
        <v>3</v>
      </c>
      <c r="B5" s="43">
        <v>345511.40000000008</v>
      </c>
      <c r="C5" s="43">
        <v>345511.40000000008</v>
      </c>
      <c r="D5" s="43">
        <v>345511.40000000008</v>
      </c>
      <c r="E5" s="43">
        <v>345511.40000000008</v>
      </c>
      <c r="F5" s="43">
        <v>345511.40000000008</v>
      </c>
      <c r="G5" s="43">
        <v>336268.60000000003</v>
      </c>
      <c r="H5" s="43">
        <v>336268.60000000003</v>
      </c>
      <c r="I5" s="43">
        <v>336268.60000000003</v>
      </c>
      <c r="J5" s="43">
        <v>336268.60000000003</v>
      </c>
      <c r="K5" s="43">
        <v>336268.60000000003</v>
      </c>
      <c r="L5" s="43">
        <v>3399657.2000000007</v>
      </c>
    </row>
    <row r="6" spans="1:12" ht="33.75" x14ac:dyDescent="0.25">
      <c r="A6" s="40" t="s">
        <v>4</v>
      </c>
      <c r="B6" s="43">
        <v>55490.880000000005</v>
      </c>
      <c r="C6" s="43">
        <v>55490.880000000005</v>
      </c>
      <c r="D6" s="43">
        <v>55490.880000000005</v>
      </c>
      <c r="E6" s="43">
        <v>55490.880000000005</v>
      </c>
      <c r="F6" s="43">
        <v>55490.880000000005</v>
      </c>
      <c r="G6" s="43">
        <v>51743.040000000008</v>
      </c>
      <c r="H6" s="43">
        <v>51743.040000000008</v>
      </c>
      <c r="I6" s="43">
        <v>51743.040000000008</v>
      </c>
      <c r="J6" s="43">
        <v>51743.040000000008</v>
      </c>
      <c r="K6" s="43">
        <v>51743.040000000008</v>
      </c>
      <c r="L6" s="43">
        <v>532421.76</v>
      </c>
    </row>
    <row r="7" spans="1:12" x14ac:dyDescent="0.25">
      <c r="A7" s="40" t="s">
        <v>5</v>
      </c>
      <c r="B7" s="43">
        <v>1251307.5999999996</v>
      </c>
      <c r="C7" s="43">
        <v>1251307.5999999996</v>
      </c>
      <c r="D7" s="43">
        <v>1251307.5999999996</v>
      </c>
      <c r="E7" s="43">
        <v>1251307.5999999996</v>
      </c>
      <c r="F7" s="43">
        <v>1251307.5999999996</v>
      </c>
      <c r="G7" s="43">
        <v>1157210.4000000004</v>
      </c>
      <c r="H7" s="43">
        <v>1157210.4000000004</v>
      </c>
      <c r="I7" s="43">
        <v>1157210.4000000004</v>
      </c>
      <c r="J7" s="43">
        <v>1157210.4000000004</v>
      </c>
      <c r="K7" s="43">
        <v>1157210.4000000004</v>
      </c>
      <c r="L7" s="43">
        <v>11948492.800000006</v>
      </c>
    </row>
    <row r="8" spans="1:12" x14ac:dyDescent="0.25">
      <c r="A8" s="40" t="s">
        <v>6</v>
      </c>
      <c r="B8" s="43">
        <v>996232.40000000037</v>
      </c>
      <c r="C8" s="43">
        <v>996232.40000000037</v>
      </c>
      <c r="D8" s="43">
        <v>996232.40000000037</v>
      </c>
      <c r="E8" s="43">
        <v>996232.40000000037</v>
      </c>
      <c r="F8" s="43">
        <v>996232.40000000037</v>
      </c>
      <c r="G8" s="43">
        <v>953073.20000000019</v>
      </c>
      <c r="H8" s="43">
        <v>953073.20000000019</v>
      </c>
      <c r="I8" s="43">
        <v>953073.20000000019</v>
      </c>
      <c r="J8" s="43">
        <v>953073.20000000019</v>
      </c>
      <c r="K8" s="43">
        <v>953073.20000000019</v>
      </c>
      <c r="L8" s="43">
        <v>9703368.7999999989</v>
      </c>
    </row>
    <row r="9" spans="1:12" x14ac:dyDescent="0.25">
      <c r="A9" s="40" t="s">
        <v>7</v>
      </c>
      <c r="B9" s="43">
        <v>1051257.9999999998</v>
      </c>
      <c r="C9" s="43">
        <v>1051257.9999999998</v>
      </c>
      <c r="D9" s="43">
        <v>1051257.9999999998</v>
      </c>
      <c r="E9" s="43">
        <v>1051257.9999999998</v>
      </c>
      <c r="F9" s="43">
        <v>1051257.9999999998</v>
      </c>
      <c r="G9" s="43">
        <v>952822.80000000016</v>
      </c>
      <c r="H9" s="43">
        <v>952822.80000000016</v>
      </c>
      <c r="I9" s="43">
        <v>952822.80000000016</v>
      </c>
      <c r="J9" s="43">
        <v>952822.80000000016</v>
      </c>
      <c r="K9" s="43">
        <v>952822.80000000016</v>
      </c>
      <c r="L9" s="43">
        <v>9921968.8000000007</v>
      </c>
    </row>
    <row r="10" spans="1:12" x14ac:dyDescent="0.25">
      <c r="A10" s="40" t="s">
        <v>8</v>
      </c>
      <c r="B10" s="43">
        <v>1462675.6000000008</v>
      </c>
      <c r="C10" s="43">
        <v>1462675.6000000008</v>
      </c>
      <c r="D10" s="43">
        <v>1462675.6000000008</v>
      </c>
      <c r="E10" s="43">
        <v>1462675.6000000008</v>
      </c>
      <c r="F10" s="43">
        <v>1462675.6000000008</v>
      </c>
      <c r="G10" s="43">
        <v>1312964.8000000007</v>
      </c>
      <c r="H10" s="43">
        <v>1312964.8000000007</v>
      </c>
      <c r="I10" s="43">
        <v>1312964.8000000007</v>
      </c>
      <c r="J10" s="43">
        <v>1312964.8000000007</v>
      </c>
      <c r="K10" s="43">
        <v>1312964.8000000007</v>
      </c>
      <c r="L10" s="43">
        <v>13728491.199999999</v>
      </c>
    </row>
    <row r="11" spans="1:12" x14ac:dyDescent="0.25">
      <c r="A11" s="40" t="s">
        <v>9</v>
      </c>
      <c r="B11" s="43">
        <v>957092.79999999981</v>
      </c>
      <c r="C11" s="43">
        <v>957092.79999999981</v>
      </c>
      <c r="D11" s="43">
        <v>957092.79999999981</v>
      </c>
      <c r="E11" s="43">
        <v>957092.79999999981</v>
      </c>
      <c r="F11" s="43">
        <v>957092.79999999981</v>
      </c>
      <c r="G11" s="43">
        <v>886941.2000000003</v>
      </c>
      <c r="H11" s="43">
        <v>886941.2000000003</v>
      </c>
      <c r="I11" s="43">
        <v>886941.2000000003</v>
      </c>
      <c r="J11" s="43">
        <v>886941.2000000003</v>
      </c>
      <c r="K11" s="43">
        <v>886941.2000000003</v>
      </c>
      <c r="L11" s="43">
        <v>9150018.4000000004</v>
      </c>
    </row>
    <row r="12" spans="1:12" x14ac:dyDescent="0.25">
      <c r="A12" s="40" t="s">
        <v>10</v>
      </c>
      <c r="B12" s="43">
        <v>839880</v>
      </c>
      <c r="C12" s="43">
        <v>839880</v>
      </c>
      <c r="D12" s="43">
        <v>839880</v>
      </c>
      <c r="E12" s="43">
        <v>839880</v>
      </c>
      <c r="F12" s="43">
        <v>839880</v>
      </c>
      <c r="G12" s="43">
        <v>753932.00000000035</v>
      </c>
      <c r="H12" s="43">
        <v>753932.00000000035</v>
      </c>
      <c r="I12" s="43">
        <v>753932.00000000035</v>
      </c>
      <c r="J12" s="43">
        <v>753932.00000000035</v>
      </c>
      <c r="K12" s="43">
        <v>753932.00000000035</v>
      </c>
      <c r="L12" s="43">
        <v>7883112</v>
      </c>
    </row>
    <row r="13" spans="1:12" x14ac:dyDescent="0.25">
      <c r="A13" s="40" t="s">
        <v>11</v>
      </c>
      <c r="B13" s="43">
        <v>1311938.3999999999</v>
      </c>
      <c r="C13" s="43">
        <v>1311938.3999999999</v>
      </c>
      <c r="D13" s="43">
        <v>1311938.3999999999</v>
      </c>
      <c r="E13" s="43">
        <v>1311938.3999999999</v>
      </c>
      <c r="F13" s="43">
        <v>1311938.3999999999</v>
      </c>
      <c r="G13" s="43">
        <v>1230612.7999999996</v>
      </c>
      <c r="H13" s="43">
        <v>1230612.7999999996</v>
      </c>
      <c r="I13" s="43">
        <v>1230612.7999999996</v>
      </c>
      <c r="J13" s="43">
        <v>1230612.7999999996</v>
      </c>
      <c r="K13" s="43">
        <v>1230612.7999999996</v>
      </c>
      <c r="L13" s="43">
        <v>12631430.399999997</v>
      </c>
    </row>
    <row r="14" spans="1:12" x14ac:dyDescent="0.25">
      <c r="A14" s="40" t="s">
        <v>12</v>
      </c>
      <c r="B14" s="43">
        <v>381294.59999999992</v>
      </c>
      <c r="C14" s="43">
        <v>381294.59999999992</v>
      </c>
      <c r="D14" s="43">
        <v>381294.59999999992</v>
      </c>
      <c r="E14" s="43">
        <v>381294.59999999992</v>
      </c>
      <c r="F14" s="43">
        <v>381294.59999999992</v>
      </c>
      <c r="G14" s="43">
        <v>351680.6</v>
      </c>
      <c r="H14" s="43">
        <v>351680.6</v>
      </c>
      <c r="I14" s="43">
        <v>351680.6</v>
      </c>
      <c r="J14" s="43">
        <v>351680.6</v>
      </c>
      <c r="K14" s="43">
        <v>351680.6</v>
      </c>
      <c r="L14" s="43">
        <v>3635262.0000000005</v>
      </c>
    </row>
    <row r="15" spans="1:12" x14ac:dyDescent="0.25">
      <c r="A15" s="40" t="s">
        <v>13</v>
      </c>
      <c r="B15" s="43">
        <v>976550.80000000028</v>
      </c>
      <c r="C15" s="43">
        <v>976550.80000000028</v>
      </c>
      <c r="D15" s="43">
        <v>976550.80000000028</v>
      </c>
      <c r="E15" s="43">
        <v>976550.80000000028</v>
      </c>
      <c r="F15" s="43">
        <v>976550.80000000028</v>
      </c>
      <c r="G15" s="43">
        <v>864868.40000000014</v>
      </c>
      <c r="H15" s="43">
        <v>864868.40000000014</v>
      </c>
      <c r="I15" s="43">
        <v>864868.40000000014</v>
      </c>
      <c r="J15" s="43">
        <v>864868.40000000014</v>
      </c>
      <c r="K15" s="43">
        <v>864868.40000000014</v>
      </c>
      <c r="L15" s="43">
        <v>9095413.5999999978</v>
      </c>
    </row>
    <row r="16" spans="1:12" x14ac:dyDescent="0.25">
      <c r="A16" s="40" t="s">
        <v>14</v>
      </c>
      <c r="B16" s="43">
        <v>683874.8</v>
      </c>
      <c r="C16" s="43">
        <v>683874.8</v>
      </c>
      <c r="D16" s="43">
        <v>683874.8</v>
      </c>
      <c r="E16" s="43">
        <v>683874.8</v>
      </c>
      <c r="F16" s="43">
        <v>683874.8</v>
      </c>
      <c r="G16" s="43">
        <v>650662.39999999991</v>
      </c>
      <c r="H16" s="43">
        <v>650662.39999999991</v>
      </c>
      <c r="I16" s="43">
        <v>650662.39999999991</v>
      </c>
      <c r="J16" s="43">
        <v>650662.39999999991</v>
      </c>
      <c r="K16" s="43">
        <v>650662.39999999991</v>
      </c>
      <c r="L16" s="43">
        <v>6639473.5999999996</v>
      </c>
    </row>
    <row r="17" spans="1:12" x14ac:dyDescent="0.25">
      <c r="A17" s="40" t="s">
        <v>15</v>
      </c>
      <c r="B17" s="43">
        <v>501703.80000000005</v>
      </c>
      <c r="C17" s="43">
        <v>501703.80000000005</v>
      </c>
      <c r="D17" s="43">
        <v>501703.80000000005</v>
      </c>
      <c r="E17" s="43">
        <v>501703.80000000005</v>
      </c>
      <c r="F17" s="43">
        <v>501703.80000000005</v>
      </c>
      <c r="G17" s="43">
        <v>474896.2</v>
      </c>
      <c r="H17" s="43">
        <v>474896.2</v>
      </c>
      <c r="I17" s="43">
        <v>474896.2</v>
      </c>
      <c r="J17" s="43">
        <v>474896.2</v>
      </c>
      <c r="K17" s="43">
        <v>474896.2</v>
      </c>
      <c r="L17" s="43">
        <v>4856192.4000000013</v>
      </c>
    </row>
    <row r="18" spans="1:12" x14ac:dyDescent="0.25">
      <c r="A18" s="40" t="s">
        <v>16</v>
      </c>
      <c r="B18" s="43">
        <v>739553.2</v>
      </c>
      <c r="C18" s="43">
        <v>739553.2</v>
      </c>
      <c r="D18" s="43">
        <v>739553.2</v>
      </c>
      <c r="E18" s="43">
        <v>739553.2</v>
      </c>
      <c r="F18" s="43">
        <v>739553.2</v>
      </c>
      <c r="G18" s="43">
        <v>689384.60000000021</v>
      </c>
      <c r="H18" s="43">
        <v>689384.60000000021</v>
      </c>
      <c r="I18" s="43">
        <v>689384.60000000021</v>
      </c>
      <c r="J18" s="43">
        <v>689384.60000000021</v>
      </c>
      <c r="K18" s="43">
        <v>689384.60000000021</v>
      </c>
      <c r="L18" s="43">
        <v>7094520.4000000013</v>
      </c>
    </row>
    <row r="19" spans="1:12" x14ac:dyDescent="0.25">
      <c r="A19" s="40" t="s">
        <v>18</v>
      </c>
      <c r="B19" s="45">
        <f>SUM(B4:B18)</f>
        <v>12590643.080000002</v>
      </c>
      <c r="C19" s="45">
        <f>SUM(C4:C18)</f>
        <v>12590643.080000002</v>
      </c>
      <c r="D19" s="45">
        <f>SUM(D4:D18)</f>
        <v>12590643.080000002</v>
      </c>
      <c r="E19" s="45">
        <f>SUM(E4:E18)</f>
        <v>12590643.080000002</v>
      </c>
      <c r="F19" s="45">
        <f>SUM(F4:F18)</f>
        <v>12590643.080000002</v>
      </c>
      <c r="G19" s="45">
        <f t="shared" ref="G19:L19" si="0">SUM(G4:G18)</f>
        <v>11666627.439999999</v>
      </c>
      <c r="H19" s="45">
        <f t="shared" si="0"/>
        <v>11666627.439999999</v>
      </c>
      <c r="I19" s="45">
        <f t="shared" si="0"/>
        <v>11666627.439999999</v>
      </c>
      <c r="J19" s="45">
        <f t="shared" si="0"/>
        <v>11666627.439999999</v>
      </c>
      <c r="K19" s="45">
        <f t="shared" si="0"/>
        <v>11666627.439999999</v>
      </c>
      <c r="L19" s="45">
        <f t="shared" si="0"/>
        <v>120362336.96000001</v>
      </c>
    </row>
    <row r="20" spans="1:12" ht="7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33.75" x14ac:dyDescent="0.25">
      <c r="A22" s="39" t="s">
        <v>0</v>
      </c>
      <c r="B22" s="41" t="s">
        <v>1323</v>
      </c>
      <c r="C22" s="48" t="s">
        <v>1325</v>
      </c>
      <c r="D22" s="49" t="s">
        <v>1331</v>
      </c>
      <c r="E22" s="66" t="s">
        <v>1332</v>
      </c>
      <c r="F22" s="37"/>
      <c r="G22" s="42" t="s">
        <v>1333</v>
      </c>
      <c r="H22" s="51" t="s">
        <v>1334</v>
      </c>
      <c r="I22" s="51" t="s">
        <v>1331</v>
      </c>
      <c r="J22" s="51" t="s">
        <v>1335</v>
      </c>
      <c r="K22"/>
      <c r="L22"/>
    </row>
    <row r="23" spans="1:12" x14ac:dyDescent="0.25">
      <c r="A23" s="40" t="s">
        <v>2</v>
      </c>
      <c r="B23" s="43">
        <v>1036278.8000000002</v>
      </c>
      <c r="C23" s="43">
        <v>999566.40000000014</v>
      </c>
      <c r="D23" s="44">
        <f>B23-C23</f>
        <v>36712.400000000023</v>
      </c>
      <c r="E23" s="50">
        <f>D23/B23</f>
        <v>3.5427145667748891E-2</v>
      </c>
      <c r="F23"/>
      <c r="G23" s="43">
        <f>B23*10</f>
        <v>10362788.000000002</v>
      </c>
      <c r="H23" s="43">
        <v>10142513.600000003</v>
      </c>
      <c r="I23" s="52">
        <f>G23-H23</f>
        <v>220274.39999999851</v>
      </c>
      <c r="J23" s="50">
        <f>I23/G23</f>
        <v>2.1256287400649176E-2</v>
      </c>
      <c r="K23"/>
      <c r="L23"/>
    </row>
    <row r="24" spans="1:12" x14ac:dyDescent="0.25">
      <c r="A24" s="40" t="s">
        <v>3</v>
      </c>
      <c r="B24" s="43">
        <v>345511.40000000008</v>
      </c>
      <c r="C24" s="43">
        <v>336268.60000000003</v>
      </c>
      <c r="D24" s="44">
        <f t="shared" ref="D24:D37" si="1">B24-C24</f>
        <v>9242.8000000000466</v>
      </c>
      <c r="E24" s="50">
        <f t="shared" ref="E24:E37" si="2">D24/B24</f>
        <v>2.6751071021101025E-2</v>
      </c>
      <c r="F24"/>
      <c r="G24" s="43">
        <f t="shared" ref="G24:G37" si="3">B24*10</f>
        <v>3455114.0000000009</v>
      </c>
      <c r="H24" s="43">
        <v>3399657.2000000007</v>
      </c>
      <c r="I24" s="52">
        <f t="shared" ref="I24:I37" si="4">G24-H24</f>
        <v>55456.800000000279</v>
      </c>
      <c r="J24" s="50">
        <f t="shared" ref="J24:J37" si="5">I24/G24</f>
        <v>1.6050642612660614E-2</v>
      </c>
      <c r="K24"/>
      <c r="L24"/>
    </row>
    <row r="25" spans="1:12" ht="33.75" x14ac:dyDescent="0.25">
      <c r="A25" s="40" t="s">
        <v>4</v>
      </c>
      <c r="B25" s="43">
        <v>55490.880000000005</v>
      </c>
      <c r="C25" s="43">
        <v>51743.040000000008</v>
      </c>
      <c r="D25" s="44">
        <f t="shared" si="1"/>
        <v>3747.8399999999965</v>
      </c>
      <c r="E25" s="50">
        <f t="shared" si="2"/>
        <v>6.753974707195122E-2</v>
      </c>
      <c r="F25"/>
      <c r="G25" s="43">
        <f t="shared" si="3"/>
        <v>554908.80000000005</v>
      </c>
      <c r="H25" s="43">
        <v>532421.76</v>
      </c>
      <c r="I25" s="52">
        <f>G25-H25</f>
        <v>22487.040000000037</v>
      </c>
      <c r="J25" s="50">
        <f t="shared" si="5"/>
        <v>4.0523848243170832E-2</v>
      </c>
      <c r="K25"/>
      <c r="L25"/>
    </row>
    <row r="26" spans="1:12" x14ac:dyDescent="0.25">
      <c r="A26" s="40" t="s">
        <v>5</v>
      </c>
      <c r="B26" s="43">
        <v>1251307.5999999996</v>
      </c>
      <c r="C26" s="43">
        <v>1157210.4000000004</v>
      </c>
      <c r="D26" s="44">
        <f t="shared" si="1"/>
        <v>94097.199999999255</v>
      </c>
      <c r="E26" s="50">
        <f t="shared" si="2"/>
        <v>7.5199095729938256E-2</v>
      </c>
      <c r="F26"/>
      <c r="G26" s="43">
        <f t="shared" si="3"/>
        <v>12513075.999999996</v>
      </c>
      <c r="H26" s="43">
        <v>11948492.800000006</v>
      </c>
      <c r="I26" s="52">
        <f t="shared" si="4"/>
        <v>564583.19999998994</v>
      </c>
      <c r="J26" s="50">
        <f t="shared" si="5"/>
        <v>4.5119457437962508E-2</v>
      </c>
      <c r="K26"/>
      <c r="L26"/>
    </row>
    <row r="27" spans="1:12" x14ac:dyDescent="0.25">
      <c r="A27" s="40" t="s">
        <v>6</v>
      </c>
      <c r="B27" s="43">
        <v>996232.40000000037</v>
      </c>
      <c r="C27" s="43">
        <v>953073.20000000019</v>
      </c>
      <c r="D27" s="44">
        <f t="shared" si="1"/>
        <v>43159.200000000186</v>
      </c>
      <c r="E27" s="50">
        <f t="shared" si="2"/>
        <v>4.3322421555452496E-2</v>
      </c>
      <c r="F27"/>
      <c r="G27" s="43">
        <f t="shared" si="3"/>
        <v>9962324.0000000037</v>
      </c>
      <c r="H27" s="43">
        <v>9703368.7999999989</v>
      </c>
      <c r="I27" s="52">
        <f t="shared" si="4"/>
        <v>258955.20000000484</v>
      </c>
      <c r="J27" s="50">
        <f t="shared" si="5"/>
        <v>2.599345293327187E-2</v>
      </c>
      <c r="K27"/>
      <c r="L27"/>
    </row>
    <row r="28" spans="1:12" x14ac:dyDescent="0.25">
      <c r="A28" s="40" t="s">
        <v>7</v>
      </c>
      <c r="B28" s="43">
        <v>1051257.9999999998</v>
      </c>
      <c r="C28" s="43">
        <v>952822.80000000016</v>
      </c>
      <c r="D28" s="44">
        <f t="shared" si="1"/>
        <v>98435.199999999604</v>
      </c>
      <c r="E28" s="50">
        <f t="shared" si="2"/>
        <v>9.3635625127228159E-2</v>
      </c>
      <c r="F28"/>
      <c r="G28" s="43">
        <f t="shared" si="3"/>
        <v>10512579.999999998</v>
      </c>
      <c r="H28" s="43">
        <v>9921968.8000000007</v>
      </c>
      <c r="I28" s="52">
        <f t="shared" si="4"/>
        <v>590611.19999999739</v>
      </c>
      <c r="J28" s="50">
        <f t="shared" si="5"/>
        <v>5.6181375076336873E-2</v>
      </c>
      <c r="K28"/>
      <c r="L28"/>
    </row>
    <row r="29" spans="1:12" x14ac:dyDescent="0.25">
      <c r="A29" s="40" t="s">
        <v>8</v>
      </c>
      <c r="B29" s="43">
        <v>1462675.6000000008</v>
      </c>
      <c r="C29" s="43">
        <v>1312964.8000000007</v>
      </c>
      <c r="D29" s="44">
        <f t="shared" si="1"/>
        <v>149710.80000000005</v>
      </c>
      <c r="E29" s="50">
        <f t="shared" si="2"/>
        <v>0.1023540694874516</v>
      </c>
      <c r="F29"/>
      <c r="G29" s="43">
        <f t="shared" si="3"/>
        <v>14626756.000000007</v>
      </c>
      <c r="H29" s="43">
        <v>13728491.199999999</v>
      </c>
      <c r="I29" s="52">
        <f t="shared" si="4"/>
        <v>898264.8000000082</v>
      </c>
      <c r="J29" s="50">
        <f t="shared" si="5"/>
        <v>6.1412441692471502E-2</v>
      </c>
      <c r="K29"/>
      <c r="L29"/>
    </row>
    <row r="30" spans="1:12" x14ac:dyDescent="0.25">
      <c r="A30" s="40" t="s">
        <v>9</v>
      </c>
      <c r="B30" s="43">
        <v>957092.79999999981</v>
      </c>
      <c r="C30" s="43">
        <v>886941.2000000003</v>
      </c>
      <c r="D30" s="44">
        <f t="shared" si="1"/>
        <v>70151.599999999511</v>
      </c>
      <c r="E30" s="50">
        <f t="shared" si="2"/>
        <v>7.3296549718062376E-2</v>
      </c>
      <c r="F30"/>
      <c r="G30" s="43">
        <f t="shared" si="3"/>
        <v>9570927.9999999981</v>
      </c>
      <c r="H30" s="43">
        <v>9150018.4000000004</v>
      </c>
      <c r="I30" s="52">
        <f t="shared" si="4"/>
        <v>420909.59999999776</v>
      </c>
      <c r="J30" s="50">
        <f t="shared" si="5"/>
        <v>4.3977929830837495E-2</v>
      </c>
      <c r="K30"/>
      <c r="L30"/>
    </row>
    <row r="31" spans="1:12" x14ac:dyDescent="0.25">
      <c r="A31" s="40" t="s">
        <v>10</v>
      </c>
      <c r="B31" s="43">
        <v>839880</v>
      </c>
      <c r="C31" s="43">
        <v>753932.00000000035</v>
      </c>
      <c r="D31" s="44">
        <f t="shared" si="1"/>
        <v>85947.999999999651</v>
      </c>
      <c r="E31" s="50">
        <f t="shared" si="2"/>
        <v>0.1023336667142921</v>
      </c>
      <c r="F31"/>
      <c r="G31" s="43">
        <f t="shared" si="3"/>
        <v>8398800</v>
      </c>
      <c r="H31" s="43">
        <v>7883112</v>
      </c>
      <c r="I31" s="52">
        <f t="shared" si="4"/>
        <v>515688</v>
      </c>
      <c r="J31" s="50">
        <f t="shared" si="5"/>
        <v>6.1400200028575512E-2</v>
      </c>
      <c r="K31"/>
      <c r="L31"/>
    </row>
    <row r="32" spans="1:12" x14ac:dyDescent="0.25">
      <c r="A32" s="40" t="s">
        <v>11</v>
      </c>
      <c r="B32" s="43">
        <v>1311938.3999999999</v>
      </c>
      <c r="C32" s="43">
        <v>1230612.7999999996</v>
      </c>
      <c r="D32" s="44">
        <f t="shared" si="1"/>
        <v>81325.600000000326</v>
      </c>
      <c r="E32" s="50">
        <f t="shared" si="2"/>
        <v>6.1988886063553239E-2</v>
      </c>
      <c r="F32"/>
      <c r="G32" s="43">
        <f t="shared" si="3"/>
        <v>13119384</v>
      </c>
      <c r="H32" s="43">
        <v>12631430.399999997</v>
      </c>
      <c r="I32" s="52">
        <f t="shared" si="4"/>
        <v>487953.60000000335</v>
      </c>
      <c r="J32" s="50">
        <f t="shared" si="5"/>
        <v>3.7193331638132043E-2</v>
      </c>
      <c r="K32"/>
      <c r="L32"/>
    </row>
    <row r="33" spans="1:12" x14ac:dyDescent="0.25">
      <c r="A33" s="40" t="s">
        <v>12</v>
      </c>
      <c r="B33" s="43">
        <v>381294.59999999992</v>
      </c>
      <c r="C33" s="43">
        <v>351680.6</v>
      </c>
      <c r="D33" s="44">
        <f t="shared" si="1"/>
        <v>29613.999999999942</v>
      </c>
      <c r="E33" s="50">
        <f t="shared" si="2"/>
        <v>7.7666979810361719E-2</v>
      </c>
      <c r="F33"/>
      <c r="G33" s="43">
        <f t="shared" si="3"/>
        <v>3812945.9999999991</v>
      </c>
      <c r="H33" s="43">
        <v>3635262.0000000005</v>
      </c>
      <c r="I33" s="52">
        <f t="shared" si="4"/>
        <v>177683.9999999986</v>
      </c>
      <c r="J33" s="50">
        <f t="shared" si="5"/>
        <v>4.6600187886216761E-2</v>
      </c>
      <c r="K33"/>
      <c r="L33"/>
    </row>
    <row r="34" spans="1:12" x14ac:dyDescent="0.25">
      <c r="A34" s="40" t="s">
        <v>13</v>
      </c>
      <c r="B34" s="43">
        <v>976550.80000000028</v>
      </c>
      <c r="C34" s="43">
        <v>864868.40000000014</v>
      </c>
      <c r="D34" s="44">
        <f t="shared" si="1"/>
        <v>111682.40000000014</v>
      </c>
      <c r="E34" s="50">
        <f t="shared" si="2"/>
        <v>0.11436414777398177</v>
      </c>
      <c r="F34"/>
      <c r="G34" s="43">
        <f t="shared" si="3"/>
        <v>9765508.0000000037</v>
      </c>
      <c r="H34" s="43">
        <v>9095413.5999999978</v>
      </c>
      <c r="I34" s="52">
        <f t="shared" si="4"/>
        <v>670094.40000000596</v>
      </c>
      <c r="J34" s="50">
        <f t="shared" si="5"/>
        <v>6.8618488664389576E-2</v>
      </c>
      <c r="K34"/>
      <c r="L34"/>
    </row>
    <row r="35" spans="1:12" x14ac:dyDescent="0.25">
      <c r="A35" s="40" t="s">
        <v>14</v>
      </c>
      <c r="B35" s="43">
        <v>683874.8</v>
      </c>
      <c r="C35" s="43">
        <v>650662.39999999991</v>
      </c>
      <c r="D35" s="44">
        <f t="shared" si="1"/>
        <v>33212.40000000014</v>
      </c>
      <c r="E35" s="50">
        <f t="shared" si="2"/>
        <v>4.8565029739361852E-2</v>
      </c>
      <c r="F35"/>
      <c r="G35" s="43">
        <f t="shared" si="3"/>
        <v>6838748</v>
      </c>
      <c r="H35" s="43">
        <v>6639473.5999999996</v>
      </c>
      <c r="I35" s="52">
        <f t="shared" si="4"/>
        <v>199274.40000000037</v>
      </c>
      <c r="J35" s="50">
        <f t="shared" si="5"/>
        <v>2.9139017843617044E-2</v>
      </c>
      <c r="K35"/>
      <c r="L35"/>
    </row>
    <row r="36" spans="1:12" x14ac:dyDescent="0.25">
      <c r="A36" s="40" t="s">
        <v>15</v>
      </c>
      <c r="B36" s="43">
        <v>501703.80000000005</v>
      </c>
      <c r="C36" s="43">
        <v>474896.2</v>
      </c>
      <c r="D36" s="44">
        <f t="shared" si="1"/>
        <v>26807.600000000035</v>
      </c>
      <c r="E36" s="50">
        <f t="shared" si="2"/>
        <v>5.343312129587225E-2</v>
      </c>
      <c r="F36"/>
      <c r="G36" s="43">
        <f t="shared" si="3"/>
        <v>5017038</v>
      </c>
      <c r="H36" s="43">
        <v>4856192.4000000013</v>
      </c>
      <c r="I36" s="52">
        <f t="shared" si="4"/>
        <v>160845.5999999987</v>
      </c>
      <c r="J36" s="50">
        <f t="shared" si="5"/>
        <v>3.2059872777523049E-2</v>
      </c>
      <c r="K36"/>
      <c r="L36"/>
    </row>
    <row r="37" spans="1:12" ht="15.75" thickBot="1" x14ac:dyDescent="0.3">
      <c r="A37" s="59" t="s">
        <v>16</v>
      </c>
      <c r="B37" s="53">
        <v>739553.2</v>
      </c>
      <c r="C37" s="53">
        <v>689384.60000000021</v>
      </c>
      <c r="D37" s="44">
        <f t="shared" si="1"/>
        <v>50168.599999999744</v>
      </c>
      <c r="E37" s="55">
        <f t="shared" si="2"/>
        <v>6.7836363901879873E-2</v>
      </c>
      <c r="F37"/>
      <c r="G37" s="53">
        <f t="shared" si="3"/>
        <v>7395532</v>
      </c>
      <c r="H37" s="53">
        <v>7094520.4000000013</v>
      </c>
      <c r="I37" s="54">
        <f t="shared" si="4"/>
        <v>301011.5999999987</v>
      </c>
      <c r="J37" s="55">
        <f t="shared" si="5"/>
        <v>4.0701818341127953E-2</v>
      </c>
      <c r="K37"/>
      <c r="L37"/>
    </row>
    <row r="38" spans="1:12" ht="16.5" thickBot="1" x14ac:dyDescent="0.3">
      <c r="A38" s="60" t="s">
        <v>18</v>
      </c>
      <c r="B38" s="57">
        <v>12590643.080000002</v>
      </c>
      <c r="C38" s="57">
        <v>11666627.439999999</v>
      </c>
      <c r="D38" s="61">
        <f>SUM(D23:D37)</f>
        <v>924015.63999999862</v>
      </c>
      <c r="E38" s="62">
        <f>D38/B38</f>
        <v>7.338907426164594E-2</v>
      </c>
      <c r="F38"/>
      <c r="G38" s="56">
        <f>SUM(G23:G37)</f>
        <v>125906430.80000001</v>
      </c>
      <c r="H38" s="57">
        <f>SUM(H23:H37)</f>
        <v>120362336.96000001</v>
      </c>
      <c r="I38" s="57">
        <f>SUM(I23:I37)</f>
        <v>5544093.8400000026</v>
      </c>
      <c r="J38" s="58">
        <f>I38/G38</f>
        <v>4.4033444556987648E-2</v>
      </c>
      <c r="K38"/>
      <c r="L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1201"/>
  <sheetViews>
    <sheetView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8.140625" style="70" bestFit="1" customWidth="1"/>
    <col min="2" max="2" width="25.28515625" style="37" customWidth="1"/>
    <col min="3" max="3" width="20.7109375" style="37" bestFit="1" customWidth="1"/>
    <col min="4" max="4" width="26.7109375" style="37" customWidth="1"/>
    <col min="5" max="5" width="16" style="46" bestFit="1" customWidth="1"/>
    <col min="6" max="6" width="16.42578125" style="46" bestFit="1" customWidth="1"/>
    <col min="7" max="7" width="14.42578125" bestFit="1" customWidth="1"/>
    <col min="8" max="8" width="12.42578125" customWidth="1"/>
    <col min="9" max="9" width="13.5703125" bestFit="1" customWidth="1"/>
    <col min="10" max="10" width="15" bestFit="1" customWidth="1"/>
  </cols>
  <sheetData>
    <row r="3" spans="1:11" ht="47.25" customHeight="1" x14ac:dyDescent="0.25">
      <c r="A3" s="71" t="s">
        <v>19</v>
      </c>
      <c r="B3" s="72" t="s">
        <v>1336</v>
      </c>
      <c r="C3" s="72" t="s">
        <v>1337</v>
      </c>
      <c r="D3" s="72" t="s">
        <v>1338</v>
      </c>
      <c r="E3" s="73" t="s">
        <v>1339</v>
      </c>
      <c r="F3" s="73" t="s">
        <v>1340</v>
      </c>
      <c r="G3" s="78" t="s">
        <v>1331</v>
      </c>
      <c r="H3" s="78" t="s">
        <v>1341</v>
      </c>
      <c r="I3" s="78" t="s">
        <v>1342</v>
      </c>
      <c r="J3" s="78" t="s">
        <v>1343</v>
      </c>
      <c r="K3" s="78" t="s">
        <v>1344</v>
      </c>
    </row>
    <row r="4" spans="1:11" x14ac:dyDescent="0.25">
      <c r="A4" s="76">
        <v>33000026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GOVERNADOR ROBERTO SILVEIRA</v>
      </c>
      <c r="E4" s="43">
        <v>3583.2</v>
      </c>
      <c r="F4" s="43">
        <v>3842.4</v>
      </c>
      <c r="G4" s="25">
        <f>F4-E4</f>
        <v>259.20000000000027</v>
      </c>
      <c r="H4" s="47">
        <f>G4/E4</f>
        <v>7.2337575351641065E-2</v>
      </c>
      <c r="I4" s="80"/>
      <c r="J4" s="80"/>
      <c r="K4" s="80"/>
    </row>
    <row r="5" spans="1:11" x14ac:dyDescent="0.25">
      <c r="A5" s="76">
        <v>33000042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PADRE MELLO</v>
      </c>
      <c r="E5" s="43">
        <v>4404.3999999999996</v>
      </c>
      <c r="F5" s="43">
        <v>3008</v>
      </c>
      <c r="G5" s="25">
        <f t="shared" ref="G5:G68" si="0">F5-E5</f>
        <v>-1396.3999999999996</v>
      </c>
      <c r="H5" s="47">
        <f t="shared" ref="H5:H68" si="1">G5/E5</f>
        <v>-0.31704658977386246</v>
      </c>
      <c r="I5" s="80"/>
      <c r="J5" s="81">
        <f>G5</f>
        <v>-1396.3999999999996</v>
      </c>
      <c r="K5" s="80"/>
    </row>
    <row r="6" spans="1:11" x14ac:dyDescent="0.25">
      <c r="A6" s="76">
        <v>33000115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ALCINDA LOPES PEREIRA PINTO</v>
      </c>
      <c r="E6" s="43">
        <v>2414.4</v>
      </c>
      <c r="F6" s="43">
        <v>1701.2</v>
      </c>
      <c r="G6" s="25">
        <f t="shared" si="0"/>
        <v>-713.2</v>
      </c>
      <c r="H6" s="47">
        <f t="shared" si="1"/>
        <v>-0.29539430086149771</v>
      </c>
      <c r="I6" s="80"/>
      <c r="J6" s="81">
        <f>G6</f>
        <v>-713.2</v>
      </c>
      <c r="K6" s="80"/>
    </row>
    <row r="7" spans="1:11" x14ac:dyDescent="0.25">
      <c r="A7" s="76">
        <v>33000158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CE EUCLIDES FELICIANO TARDIN</v>
      </c>
      <c r="E7" s="43">
        <v>12526</v>
      </c>
      <c r="F7" s="43">
        <v>11456</v>
      </c>
      <c r="G7" s="25">
        <f t="shared" si="0"/>
        <v>-1070</v>
      </c>
      <c r="H7" s="47">
        <f t="shared" si="1"/>
        <v>-8.542232157113204E-2</v>
      </c>
      <c r="I7" s="80"/>
      <c r="J7" s="81">
        <f>G7</f>
        <v>-1070</v>
      </c>
      <c r="K7" s="80"/>
    </row>
    <row r="8" spans="1:11" x14ac:dyDescent="0.25">
      <c r="A8" s="76">
        <v>33000360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IE EBER TEIXEIRA DE FIGUEIREDO</v>
      </c>
      <c r="E8" s="43">
        <v>15242</v>
      </c>
      <c r="F8" s="43">
        <v>13963.599999999999</v>
      </c>
      <c r="G8" s="25">
        <f t="shared" si="0"/>
        <v>-1278.4000000000015</v>
      </c>
      <c r="H8" s="47">
        <f t="shared" si="1"/>
        <v>-8.3873507413725332E-2</v>
      </c>
      <c r="I8" s="80"/>
      <c r="J8" s="81">
        <f>G8</f>
        <v>-1278.4000000000015</v>
      </c>
      <c r="K8" s="80"/>
    </row>
    <row r="9" spans="1:11" x14ac:dyDescent="0.25">
      <c r="A9" s="76">
        <v>33000662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MARCILIO DIAS</v>
      </c>
      <c r="E9" s="43">
        <v>1949.6000000000004</v>
      </c>
      <c r="F9" s="43">
        <v>1853.1999999999998</v>
      </c>
      <c r="G9" s="25">
        <f t="shared" si="0"/>
        <v>-96.400000000000546</v>
      </c>
      <c r="H9" s="47">
        <f t="shared" si="1"/>
        <v>-4.9446040213377375E-2</v>
      </c>
      <c r="I9" s="80"/>
      <c r="J9" s="81">
        <f>G9</f>
        <v>-96.400000000000546</v>
      </c>
      <c r="K9" s="80"/>
    </row>
    <row r="10" spans="1:11" x14ac:dyDescent="0.25">
      <c r="A10" s="76">
        <v>33000670</v>
      </c>
      <c r="B10" s="77" t="str">
        <f>VLOOKUP($A10,BASE!$A$3:$D$1199,2,0)</f>
        <v>NOROESTE FLUMINENSE</v>
      </c>
      <c r="C10" s="77" t="str">
        <f>VLOOKUP($A10,BASE!$A$3:$D$1199,3,0)</f>
        <v>Bom Jesus do Itabapoana</v>
      </c>
      <c r="D10" s="77" t="str">
        <f>VLOOKUP($A10,BASE!$A$3:$D$1199,4,0)</f>
        <v>CE MARIA DA CONCEICAO PEREIRA PINTO</v>
      </c>
      <c r="E10" s="43">
        <v>1367.1999999999998</v>
      </c>
      <c r="F10" s="43">
        <v>1397.2</v>
      </c>
      <c r="G10" s="25">
        <f t="shared" si="0"/>
        <v>30.000000000000227</v>
      </c>
      <c r="H10" s="47">
        <f t="shared" si="1"/>
        <v>2.1942656524283375E-2</v>
      </c>
      <c r="I10" s="81">
        <f>G10</f>
        <v>30.000000000000227</v>
      </c>
      <c r="J10" s="80"/>
      <c r="K10" s="80"/>
    </row>
    <row r="11" spans="1:11" x14ac:dyDescent="0.25">
      <c r="A11" s="76">
        <v>33001014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CIEP 141 VEREADOR SAID TANUS JOSE</v>
      </c>
      <c r="E11" s="43">
        <v>11139.2</v>
      </c>
      <c r="F11" s="43">
        <v>13560</v>
      </c>
      <c r="G11" s="25">
        <f t="shared" si="0"/>
        <v>2420.7999999999993</v>
      </c>
      <c r="H11" s="47">
        <f t="shared" si="1"/>
        <v>0.2173226084458488</v>
      </c>
      <c r="I11" s="81">
        <f>G11</f>
        <v>2420.7999999999993</v>
      </c>
      <c r="J11" s="80"/>
      <c r="K11" s="80"/>
    </row>
    <row r="12" spans="1:11" x14ac:dyDescent="0.25">
      <c r="A12" s="76">
        <v>33001022</v>
      </c>
      <c r="B12" s="77" t="str">
        <f>VLOOKUP($A12,BASE!$A$3:$D$1199,2,0)</f>
        <v>NOROESTE FLUMINENSE</v>
      </c>
      <c r="C12" s="77" t="str">
        <f>VLOOKUP($A12,BASE!$A$3:$D$1199,3,0)</f>
        <v>Italva</v>
      </c>
      <c r="D12" s="77" t="str">
        <f>VLOOKUP($A12,BASE!$A$3:$D$1199,4,0)</f>
        <v>CE JOAO GUIMARAES</v>
      </c>
      <c r="E12" s="43">
        <v>3372.7999999999997</v>
      </c>
      <c r="F12" s="43">
        <v>3070.0000000000005</v>
      </c>
      <c r="G12" s="25">
        <f t="shared" si="0"/>
        <v>-302.79999999999927</v>
      </c>
      <c r="H12" s="47">
        <f t="shared" si="1"/>
        <v>-8.977703984819714E-2</v>
      </c>
      <c r="I12" s="80"/>
      <c r="J12" s="81">
        <f>G12</f>
        <v>-302.79999999999927</v>
      </c>
      <c r="K12" s="80"/>
    </row>
    <row r="13" spans="1:11" x14ac:dyDescent="0.25">
      <c r="A13" s="76">
        <v>33001278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AGRICOLA PROFESSOR LUIZ PAULO RODRIGUES</v>
      </c>
      <c r="E13" s="43">
        <v>3464.2</v>
      </c>
      <c r="F13" s="43">
        <v>4549.3999999999996</v>
      </c>
      <c r="G13" s="25">
        <f t="shared" si="0"/>
        <v>1085.1999999999998</v>
      </c>
      <c r="H13" s="47">
        <f t="shared" si="1"/>
        <v>0.31326135904393509</v>
      </c>
      <c r="I13" s="81">
        <f>G13</f>
        <v>1085.1999999999998</v>
      </c>
      <c r="J13" s="80"/>
      <c r="K13" s="80"/>
    </row>
    <row r="14" spans="1:11" x14ac:dyDescent="0.25">
      <c r="A14" s="76">
        <v>33001286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DEZ DE MAIO</v>
      </c>
      <c r="E14" s="43">
        <v>13740</v>
      </c>
      <c r="F14" s="43">
        <v>11730.399999999998</v>
      </c>
      <c r="G14" s="25">
        <f t="shared" si="0"/>
        <v>-2009.6000000000022</v>
      </c>
      <c r="H14" s="47">
        <f t="shared" si="1"/>
        <v>-0.14625909752547323</v>
      </c>
      <c r="I14" s="80"/>
      <c r="J14" s="81">
        <f>G14</f>
        <v>-2009.6000000000022</v>
      </c>
      <c r="K14" s="80"/>
    </row>
    <row r="15" spans="1:11" x14ac:dyDescent="0.25">
      <c r="A15" s="76">
        <v>33001294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BUARQUE DE NAZARETH</v>
      </c>
      <c r="E15" s="43">
        <v>8075.6</v>
      </c>
      <c r="F15" s="43">
        <v>7396</v>
      </c>
      <c r="G15" s="25">
        <f t="shared" si="0"/>
        <v>-679.60000000000036</v>
      </c>
      <c r="H15" s="47">
        <f t="shared" si="1"/>
        <v>-8.4154737728466031E-2</v>
      </c>
      <c r="I15" s="80"/>
      <c r="J15" s="81">
        <f>G15</f>
        <v>-679.60000000000036</v>
      </c>
      <c r="K15" s="80"/>
    </row>
    <row r="16" spans="1:11" x14ac:dyDescent="0.25">
      <c r="A16" s="76">
        <v>33001316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LUIZ FERRAZ</v>
      </c>
      <c r="E16" s="43">
        <v>7652</v>
      </c>
      <c r="F16" s="43">
        <v>5440.7999999999993</v>
      </c>
      <c r="G16" s="25">
        <f t="shared" si="0"/>
        <v>-2211.2000000000007</v>
      </c>
      <c r="H16" s="47">
        <f t="shared" si="1"/>
        <v>-0.28897020386826983</v>
      </c>
      <c r="I16" s="80"/>
      <c r="J16" s="81">
        <f>G16</f>
        <v>-2211.2000000000007</v>
      </c>
      <c r="K16" s="80"/>
    </row>
    <row r="17" spans="1:11" x14ac:dyDescent="0.25">
      <c r="A17" s="76">
        <v>33001332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ROMUALDO MONTEIRO DE BARROS</v>
      </c>
      <c r="E17" s="43">
        <v>6054</v>
      </c>
      <c r="F17" s="43">
        <v>6040.8</v>
      </c>
      <c r="G17" s="25">
        <f t="shared" si="0"/>
        <v>-13.199999999999818</v>
      </c>
      <c r="H17" s="47">
        <f t="shared" si="1"/>
        <v>-2.1803766105054209E-3</v>
      </c>
      <c r="I17" s="80"/>
      <c r="J17" s="81">
        <f>G17</f>
        <v>-13.199999999999818</v>
      </c>
      <c r="K17" s="80"/>
    </row>
    <row r="18" spans="1:11" x14ac:dyDescent="0.25">
      <c r="A18" s="76">
        <v>33001359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ROTARY</v>
      </c>
      <c r="E18" s="43">
        <v>1924.3999999999999</v>
      </c>
      <c r="F18" s="43">
        <v>4318</v>
      </c>
      <c r="G18" s="25">
        <f t="shared" si="0"/>
        <v>2393.6000000000004</v>
      </c>
      <c r="H18" s="47">
        <f t="shared" si="1"/>
        <v>1.2438162544169613</v>
      </c>
      <c r="I18" s="81">
        <f>G18</f>
        <v>2393.6000000000004</v>
      </c>
      <c r="J18" s="80"/>
      <c r="K18" s="80"/>
    </row>
    <row r="19" spans="1:11" x14ac:dyDescent="0.25">
      <c r="A19" s="76">
        <v>33001456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CHEQUER JORGE</v>
      </c>
      <c r="E19" s="43">
        <v>8608.4</v>
      </c>
      <c r="F19" s="43">
        <v>7655.1999999999989</v>
      </c>
      <c r="G19" s="25">
        <f t="shared" si="0"/>
        <v>-953.20000000000073</v>
      </c>
      <c r="H19" s="47">
        <f t="shared" si="1"/>
        <v>-0.11072905534129464</v>
      </c>
      <c r="I19" s="80"/>
      <c r="J19" s="81">
        <f>G19</f>
        <v>-953.20000000000073</v>
      </c>
      <c r="K19" s="80"/>
    </row>
    <row r="20" spans="1:11" x14ac:dyDescent="0.25">
      <c r="A20" s="76">
        <v>33001650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LIONS CLUBE DE ITAPERUNA</v>
      </c>
      <c r="E20" s="43">
        <v>6494.8</v>
      </c>
      <c r="F20" s="43">
        <v>6916.4</v>
      </c>
      <c r="G20" s="25">
        <f t="shared" si="0"/>
        <v>421.59999999999945</v>
      </c>
      <c r="H20" s="47">
        <f t="shared" si="1"/>
        <v>6.4913469236927923E-2</v>
      </c>
      <c r="I20" s="81">
        <f>G20</f>
        <v>421.59999999999945</v>
      </c>
      <c r="J20" s="80"/>
      <c r="K20" s="80"/>
    </row>
    <row r="21" spans="1:11" x14ac:dyDescent="0.25">
      <c r="A21" s="76">
        <v>33002126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SENADOR SA TINOCO</v>
      </c>
      <c r="E21" s="43">
        <v>4267.6000000000004</v>
      </c>
      <c r="F21" s="43">
        <v>4024.3999999999996</v>
      </c>
      <c r="G21" s="25">
        <f t="shared" si="0"/>
        <v>-243.20000000000073</v>
      </c>
      <c r="H21" s="47">
        <f t="shared" si="1"/>
        <v>-5.6987533976942707E-2</v>
      </c>
      <c r="I21" s="80"/>
      <c r="J21" s="81">
        <f>G21</f>
        <v>-243.20000000000073</v>
      </c>
      <c r="K21" s="80"/>
    </row>
    <row r="22" spans="1:11" x14ac:dyDescent="0.25">
      <c r="A22" s="76">
        <v>33002258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NICOLAO BASTOS FILHO</v>
      </c>
      <c r="E22" s="43">
        <v>6830</v>
      </c>
      <c r="F22" s="43">
        <v>6203.2000000000007</v>
      </c>
      <c r="G22" s="25">
        <f t="shared" si="0"/>
        <v>-626.79999999999927</v>
      </c>
      <c r="H22" s="47">
        <f t="shared" si="1"/>
        <v>-9.1771595900439137E-2</v>
      </c>
      <c r="I22" s="80"/>
      <c r="J22" s="81">
        <f>G22</f>
        <v>-626.79999999999927</v>
      </c>
      <c r="K22" s="80"/>
    </row>
    <row r="23" spans="1:11" x14ac:dyDescent="0.25">
      <c r="A23" s="76">
        <v>33002312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DOUTOR JOSE BASTOS FRANCA</v>
      </c>
      <c r="E23" s="43">
        <v>4875.2</v>
      </c>
      <c r="F23" s="43">
        <v>4465.6000000000004</v>
      </c>
      <c r="G23" s="25">
        <f t="shared" si="0"/>
        <v>-409.59999999999945</v>
      </c>
      <c r="H23" s="47">
        <f t="shared" si="1"/>
        <v>-8.4017065966524335E-2</v>
      </c>
      <c r="I23" s="80"/>
      <c r="J23" s="81">
        <f>G23</f>
        <v>-409.59999999999945</v>
      </c>
      <c r="K23" s="80"/>
    </row>
    <row r="24" spans="1:11" x14ac:dyDescent="0.25">
      <c r="A24" s="76">
        <v>33002614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ETELVINA ALVES DA SILVA</v>
      </c>
      <c r="E24" s="43">
        <v>3415.6</v>
      </c>
      <c r="F24" s="43">
        <v>3355.6</v>
      </c>
      <c r="G24" s="25">
        <f t="shared" si="0"/>
        <v>-60</v>
      </c>
      <c r="H24" s="47">
        <f t="shared" si="1"/>
        <v>-1.756645977280712E-2</v>
      </c>
      <c r="I24" s="80"/>
      <c r="J24" s="81">
        <f>G24</f>
        <v>-60</v>
      </c>
      <c r="K24" s="80"/>
    </row>
    <row r="25" spans="1:11" x14ac:dyDescent="0.25">
      <c r="A25" s="76">
        <v>33002827</v>
      </c>
      <c r="B25" s="77" t="str">
        <f>VLOOKUP($A25,BASE!$A$3:$D$1199,2,0)</f>
        <v>NOROESTE FLUMINENSE</v>
      </c>
      <c r="C25" s="77" t="str">
        <f>VLOOKUP($A25,BASE!$A$3:$D$1199,3,0)</f>
        <v>Itaperuna</v>
      </c>
      <c r="D25" s="77" t="str">
        <f>VLOOKUP($A25,BASE!$A$3:$D$1199,4,0)</f>
        <v>CE JOSE GARCIA DE FREITAS</v>
      </c>
      <c r="E25" s="43">
        <v>5951.6</v>
      </c>
      <c r="F25" s="43">
        <v>4985.2000000000007</v>
      </c>
      <c r="G25" s="25">
        <f t="shared" si="0"/>
        <v>-966.39999999999964</v>
      </c>
      <c r="H25" s="47">
        <f t="shared" si="1"/>
        <v>-0.16237650379729812</v>
      </c>
      <c r="I25" s="80"/>
      <c r="J25" s="81">
        <f>G25</f>
        <v>-966.39999999999964</v>
      </c>
      <c r="K25" s="80"/>
    </row>
    <row r="26" spans="1:11" x14ac:dyDescent="0.25">
      <c r="A26" s="76">
        <v>33003386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CIEP 468 OLGA THURLER MENDONCA DA FONSECA</v>
      </c>
      <c r="E26" s="43">
        <v>4986.4000000000005</v>
      </c>
      <c r="F26" s="43">
        <v>6999.6</v>
      </c>
      <c r="G26" s="25">
        <f t="shared" si="0"/>
        <v>2013.1999999999998</v>
      </c>
      <c r="H26" s="47">
        <f t="shared" si="1"/>
        <v>0.40373816781646071</v>
      </c>
      <c r="I26" s="81">
        <f>G26</f>
        <v>2013.1999999999998</v>
      </c>
      <c r="J26" s="80"/>
      <c r="K26" s="80"/>
    </row>
    <row r="27" spans="1:11" x14ac:dyDescent="0.25">
      <c r="A27" s="76">
        <v>33003394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FLAVIO RIBEIRO DE REZENDE</v>
      </c>
      <c r="E27" s="43">
        <v>7098</v>
      </c>
      <c r="F27" s="43">
        <v>6093.2</v>
      </c>
      <c r="G27" s="25">
        <f t="shared" si="0"/>
        <v>-1004.8000000000002</v>
      </c>
      <c r="H27" s="47">
        <f t="shared" si="1"/>
        <v>-0.14156100309946468</v>
      </c>
      <c r="I27" s="80"/>
      <c r="J27" s="81">
        <f t="shared" ref="J27:J38" si="2">G27</f>
        <v>-1004.8000000000002</v>
      </c>
      <c r="K27" s="80"/>
    </row>
    <row r="28" spans="1:11" x14ac:dyDescent="0.25">
      <c r="A28" s="76">
        <v>33003424</v>
      </c>
      <c r="B28" s="77" t="str">
        <f>VLOOKUP($A28,BASE!$A$3:$D$1199,2,0)</f>
        <v>NOROESTE FLUMINENSE</v>
      </c>
      <c r="C28" s="77" t="str">
        <f>VLOOKUP($A28,BASE!$A$3:$D$1199,3,0)</f>
        <v>Natividade</v>
      </c>
      <c r="D28" s="77" t="str">
        <f>VLOOKUP($A28,BASE!$A$3:$D$1199,4,0)</f>
        <v>CE FRANCISCO PORTELLA</v>
      </c>
      <c r="E28" s="43">
        <v>5972.4000000000005</v>
      </c>
      <c r="F28" s="43">
        <v>5831.2000000000007</v>
      </c>
      <c r="G28" s="25">
        <f t="shared" si="0"/>
        <v>-141.19999999999982</v>
      </c>
      <c r="H28" s="47">
        <f t="shared" si="1"/>
        <v>-2.3642086933226142E-2</v>
      </c>
      <c r="I28" s="80"/>
      <c r="J28" s="81">
        <f t="shared" si="2"/>
        <v>-141.19999999999982</v>
      </c>
      <c r="K28" s="80"/>
    </row>
    <row r="29" spans="1:11" x14ac:dyDescent="0.25">
      <c r="A29" s="76">
        <v>33003858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JOSE DE LANNES DANTAS BRANDAO</v>
      </c>
      <c r="E29" s="43">
        <v>5919.6</v>
      </c>
      <c r="F29" s="43">
        <v>3944.3999999999996</v>
      </c>
      <c r="G29" s="25">
        <f t="shared" si="0"/>
        <v>-1975.2000000000007</v>
      </c>
      <c r="H29" s="47">
        <f t="shared" si="1"/>
        <v>-0.33367119399959466</v>
      </c>
      <c r="I29" s="80"/>
      <c r="J29" s="81">
        <f t="shared" si="2"/>
        <v>-1975.2000000000007</v>
      </c>
      <c r="K29" s="80"/>
    </row>
    <row r="30" spans="1:11" x14ac:dyDescent="0.25">
      <c r="A30" s="76">
        <v>33004129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GERALDINO SILVA</v>
      </c>
      <c r="E30" s="43">
        <v>1244.8</v>
      </c>
      <c r="F30" s="43">
        <v>1184.4000000000001</v>
      </c>
      <c r="G30" s="25">
        <f t="shared" si="0"/>
        <v>-60.399999999999864</v>
      </c>
      <c r="H30" s="47">
        <f t="shared" si="1"/>
        <v>-4.852185089974282E-2</v>
      </c>
      <c r="I30" s="80"/>
      <c r="J30" s="81">
        <f t="shared" si="2"/>
        <v>-60.399999999999864</v>
      </c>
      <c r="K30" s="80"/>
    </row>
    <row r="31" spans="1:11" x14ac:dyDescent="0.25">
      <c r="A31" s="76">
        <v>33004226</v>
      </c>
      <c r="B31" s="77" t="str">
        <f>VLOOKUP($A31,BASE!$A$3:$D$1199,2,0)</f>
        <v>NOROESTE FLUMINENSE</v>
      </c>
      <c r="C31" s="77" t="str">
        <f>VLOOKUP($A31,BASE!$A$3:$D$1199,3,0)</f>
        <v>Porciúncula</v>
      </c>
      <c r="D31" s="77" t="str">
        <f>VLOOKUP($A31,BASE!$A$3:$D$1199,4,0)</f>
        <v>CE DEPUTADO CARLOS PINTO FILHO</v>
      </c>
      <c r="E31" s="43">
        <v>6181.6</v>
      </c>
      <c r="F31" s="43">
        <v>5681.6</v>
      </c>
      <c r="G31" s="25">
        <f t="shared" si="0"/>
        <v>-500</v>
      </c>
      <c r="H31" s="47">
        <f t="shared" si="1"/>
        <v>-8.0885207713213406E-2</v>
      </c>
      <c r="I31" s="80"/>
      <c r="J31" s="81">
        <f t="shared" si="2"/>
        <v>-500</v>
      </c>
      <c r="K31" s="80"/>
    </row>
    <row r="32" spans="1:11" x14ac:dyDescent="0.25">
      <c r="A32" s="76">
        <v>33004447</v>
      </c>
      <c r="B32" s="77" t="str">
        <f>VLOOKUP($A32,BASE!$A$3:$D$1199,2,0)</f>
        <v>NOROESTE FLUMINENSE</v>
      </c>
      <c r="C32" s="77" t="str">
        <f>VLOOKUP($A32,BASE!$A$3:$D$1199,3,0)</f>
        <v>Varre-Sai</v>
      </c>
      <c r="D32" s="77" t="str">
        <f>VLOOKUP($A32,BASE!$A$3:$D$1199,4,0)</f>
        <v>CIEP DOUTOR MIGUEL COUTO FILHO</v>
      </c>
      <c r="E32" s="43">
        <v>15392.400000000001</v>
      </c>
      <c r="F32" s="43">
        <v>11840.400000000001</v>
      </c>
      <c r="G32" s="25">
        <f t="shared" si="0"/>
        <v>-3552</v>
      </c>
      <c r="H32" s="47">
        <f t="shared" si="1"/>
        <v>-0.23076323380369532</v>
      </c>
      <c r="I32" s="80"/>
      <c r="J32" s="81">
        <f t="shared" si="2"/>
        <v>-3552</v>
      </c>
      <c r="K32" s="80"/>
    </row>
    <row r="33" spans="1:11" x14ac:dyDescent="0.25">
      <c r="A33" s="76">
        <v>33004749</v>
      </c>
      <c r="B33" s="77" t="str">
        <f>VLOOKUP($A33,BASE!$A$3:$D$1199,2,0)</f>
        <v>NOROESTE FLUMINENSE</v>
      </c>
      <c r="C33" s="77" t="str">
        <f>VLOOKUP($A33,BASE!$A$3:$D$1199,3,0)</f>
        <v>Aperibé</v>
      </c>
      <c r="D33" s="77" t="str">
        <f>VLOOKUP($A33,BASE!$A$3:$D$1199,4,0)</f>
        <v>CE LOURENCA GUIMARAES</v>
      </c>
      <c r="E33" s="43">
        <v>6968.8</v>
      </c>
      <c r="F33" s="43">
        <v>5158.8</v>
      </c>
      <c r="G33" s="25">
        <f t="shared" si="0"/>
        <v>-1810</v>
      </c>
      <c r="H33" s="47">
        <f t="shared" si="1"/>
        <v>-0.25972907817701757</v>
      </c>
      <c r="I33" s="80"/>
      <c r="J33" s="81">
        <f t="shared" si="2"/>
        <v>-1810</v>
      </c>
      <c r="K33" s="80"/>
    </row>
    <row r="34" spans="1:11" x14ac:dyDescent="0.25">
      <c r="A34" s="76">
        <v>33004927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CIEP 276 ERNESTO PAIVA</v>
      </c>
      <c r="E34" s="43">
        <v>4668</v>
      </c>
      <c r="F34" s="43">
        <v>2920.8</v>
      </c>
      <c r="G34" s="25">
        <f t="shared" si="0"/>
        <v>-1747.1999999999998</v>
      </c>
      <c r="H34" s="47">
        <f t="shared" si="1"/>
        <v>-0.37429305912596395</v>
      </c>
      <c r="I34" s="80"/>
      <c r="J34" s="81">
        <f t="shared" si="2"/>
        <v>-1747.1999999999998</v>
      </c>
      <c r="K34" s="80"/>
    </row>
    <row r="35" spans="1:11" x14ac:dyDescent="0.25">
      <c r="A35" s="76">
        <v>33005362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WALDEMIRO PITA</v>
      </c>
      <c r="E35" s="43">
        <v>3243.2</v>
      </c>
      <c r="F35" s="43">
        <v>2789.6000000000004</v>
      </c>
      <c r="G35" s="25">
        <f t="shared" si="0"/>
        <v>-453.59999999999945</v>
      </c>
      <c r="H35" s="47">
        <f t="shared" si="1"/>
        <v>-0.13986186482486418</v>
      </c>
      <c r="I35" s="80"/>
      <c r="J35" s="81">
        <f t="shared" si="2"/>
        <v>-453.59999999999945</v>
      </c>
      <c r="K35" s="80"/>
    </row>
    <row r="36" spans="1:11" x14ac:dyDescent="0.25">
      <c r="A36" s="76">
        <v>33005478</v>
      </c>
      <c r="B36" s="77" t="str">
        <f>VLOOKUP($A36,BASE!$A$3:$D$1199,2,0)</f>
        <v>NOROESTE FLUMINENSE</v>
      </c>
      <c r="C36" s="77" t="str">
        <f>VLOOKUP($A36,BASE!$A$3:$D$1199,3,0)</f>
        <v>Cambuci</v>
      </c>
      <c r="D36" s="77" t="str">
        <f>VLOOKUP($A36,BASE!$A$3:$D$1199,4,0)</f>
        <v>CE OSCAR BATISTA</v>
      </c>
      <c r="E36" s="43">
        <v>7432</v>
      </c>
      <c r="F36" s="43">
        <v>6520</v>
      </c>
      <c r="G36" s="25">
        <f t="shared" si="0"/>
        <v>-912</v>
      </c>
      <c r="H36" s="47">
        <f t="shared" si="1"/>
        <v>-0.12271259418729817</v>
      </c>
      <c r="I36" s="80"/>
      <c r="J36" s="81">
        <f t="shared" si="2"/>
        <v>-912</v>
      </c>
      <c r="K36" s="80"/>
    </row>
    <row r="37" spans="1:11" x14ac:dyDescent="0.25">
      <c r="A37" s="76">
        <v>33005664</v>
      </c>
      <c r="B37" s="77" t="str">
        <f>VLOOKUP($A37,BASE!$A$3:$D$1199,2,0)</f>
        <v>NOROESTE FLUMINENSE</v>
      </c>
      <c r="C37" s="77" t="str">
        <f>VLOOKUP($A37,BASE!$A$3:$D$1199,3,0)</f>
        <v>São José de Ubá</v>
      </c>
      <c r="D37" s="77" t="str">
        <f>VLOOKUP($A37,BASE!$A$3:$D$1199,4,0)</f>
        <v>CE MARIA LENY VIEIRA FERREIRA SILVA</v>
      </c>
      <c r="E37" s="43">
        <v>9488.4</v>
      </c>
      <c r="F37" s="43">
        <v>7811.2000000000007</v>
      </c>
      <c r="G37" s="25">
        <f t="shared" si="0"/>
        <v>-1677.1999999999989</v>
      </c>
      <c r="H37" s="47">
        <f t="shared" si="1"/>
        <v>-0.1767632055984148</v>
      </c>
      <c r="I37" s="80"/>
      <c r="J37" s="81">
        <f t="shared" si="2"/>
        <v>-1677.1999999999989</v>
      </c>
      <c r="K37" s="80"/>
    </row>
    <row r="38" spans="1:11" x14ac:dyDescent="0.25">
      <c r="A38" s="76">
        <v>33005990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FREI TOMAS</v>
      </c>
      <c r="E38" s="43">
        <v>10121.6</v>
      </c>
      <c r="F38" s="43">
        <v>9974.7999999999993</v>
      </c>
      <c r="G38" s="25">
        <f t="shared" si="0"/>
        <v>-146.80000000000109</v>
      </c>
      <c r="H38" s="47">
        <f t="shared" si="1"/>
        <v>-1.45036357888082E-2</v>
      </c>
      <c r="I38" s="80"/>
      <c r="J38" s="81">
        <f t="shared" si="2"/>
        <v>-146.80000000000109</v>
      </c>
      <c r="K38" s="80"/>
    </row>
    <row r="39" spans="1:11" x14ac:dyDescent="0.25">
      <c r="A39" s="76">
        <v>33006296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LAURINDO PITA</v>
      </c>
      <c r="E39" s="43">
        <v>2597.1999999999998</v>
      </c>
      <c r="F39" s="43">
        <v>2673.6</v>
      </c>
      <c r="G39" s="25">
        <f t="shared" si="0"/>
        <v>76.400000000000091</v>
      </c>
      <c r="H39" s="47">
        <f t="shared" si="1"/>
        <v>2.9416294470968773E-2</v>
      </c>
      <c r="I39" s="81">
        <f>G39</f>
        <v>76.400000000000091</v>
      </c>
      <c r="J39" s="80"/>
      <c r="K39" s="80"/>
    </row>
    <row r="40" spans="1:11" x14ac:dyDescent="0.25">
      <c r="A40" s="76">
        <v>33006458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JOHENIR HENRIQUES VIEGAS</v>
      </c>
      <c r="E40" s="43">
        <v>2717.6</v>
      </c>
      <c r="F40" s="43">
        <v>1974.8000000000002</v>
      </c>
      <c r="G40" s="25">
        <f t="shared" si="0"/>
        <v>-742.79999999999973</v>
      </c>
      <c r="H40" s="47">
        <f t="shared" si="1"/>
        <v>-0.27332940830144237</v>
      </c>
      <c r="I40" s="80"/>
      <c r="J40" s="81">
        <f t="shared" ref="J40:J48" si="3">G40</f>
        <v>-742.79999999999973</v>
      </c>
      <c r="K40" s="80"/>
    </row>
    <row r="41" spans="1:11" x14ac:dyDescent="0.25">
      <c r="A41" s="76">
        <v>33006571</v>
      </c>
      <c r="B41" s="77" t="str">
        <f>VLOOKUP($A41,BASE!$A$3:$D$1199,2,0)</f>
        <v>NOROESTE FLUMINENSE</v>
      </c>
      <c r="C41" s="77" t="str">
        <f>VLOOKUP($A41,BASE!$A$3:$D$1199,3,0)</f>
        <v>Itaocara</v>
      </c>
      <c r="D41" s="77" t="str">
        <f>VLOOKUP($A41,BASE!$A$3:$D$1199,4,0)</f>
        <v>CE JAIME QUEIROZ DE SOUZA</v>
      </c>
      <c r="E41" s="43">
        <v>6604.8</v>
      </c>
      <c r="F41" s="43">
        <v>5401.6</v>
      </c>
      <c r="G41" s="25">
        <f t="shared" si="0"/>
        <v>-1203.1999999999998</v>
      </c>
      <c r="H41" s="47">
        <f t="shared" si="1"/>
        <v>-0.18217054263565888</v>
      </c>
      <c r="I41" s="80"/>
      <c r="J41" s="81">
        <f t="shared" si="3"/>
        <v>-1203.1999999999998</v>
      </c>
      <c r="K41" s="80"/>
    </row>
    <row r="42" spans="1:11" x14ac:dyDescent="0.25">
      <c r="A42" s="76">
        <v>33006660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IE DE MIRACEMA</v>
      </c>
      <c r="E42" s="43">
        <v>12278.800000000001</v>
      </c>
      <c r="F42" s="43">
        <v>12245.2</v>
      </c>
      <c r="G42" s="25">
        <f t="shared" si="0"/>
        <v>-33.600000000000364</v>
      </c>
      <c r="H42" s="47">
        <f t="shared" si="1"/>
        <v>-2.7364237547643387E-3</v>
      </c>
      <c r="I42" s="80"/>
      <c r="J42" s="81">
        <f t="shared" si="3"/>
        <v>-33.600000000000364</v>
      </c>
      <c r="K42" s="80"/>
    </row>
    <row r="43" spans="1:11" x14ac:dyDescent="0.25">
      <c r="A43" s="76">
        <v>33006679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DEODATO LINHARES</v>
      </c>
      <c r="E43" s="43">
        <v>11293.2</v>
      </c>
      <c r="F43" s="43">
        <v>10298.799999999999</v>
      </c>
      <c r="G43" s="25">
        <f t="shared" si="0"/>
        <v>-994.40000000000146</v>
      </c>
      <c r="H43" s="47">
        <f t="shared" si="1"/>
        <v>-8.8052987638579092E-2</v>
      </c>
      <c r="I43" s="80"/>
      <c r="J43" s="81">
        <f t="shared" si="3"/>
        <v>-994.40000000000146</v>
      </c>
      <c r="K43" s="80"/>
    </row>
    <row r="44" spans="1:11" x14ac:dyDescent="0.25">
      <c r="A44" s="76">
        <v>33007101</v>
      </c>
      <c r="B44" s="77" t="str">
        <f>VLOOKUP($A44,BASE!$A$3:$D$1199,2,0)</f>
        <v>NOROESTE FLUMINENSE</v>
      </c>
      <c r="C44" s="77" t="str">
        <f>VLOOKUP($A44,BASE!$A$3:$D$1199,3,0)</f>
        <v>Miracema</v>
      </c>
      <c r="D44" s="77" t="str">
        <f>VLOOKUP($A44,BASE!$A$3:$D$1199,4,0)</f>
        <v>CE MANOEL RODRIGUES DE BARROS</v>
      </c>
      <c r="E44" s="43">
        <v>5268.7999999999993</v>
      </c>
      <c r="F44" s="43">
        <v>5083.2000000000007</v>
      </c>
      <c r="G44" s="25">
        <f t="shared" si="0"/>
        <v>-185.59999999999854</v>
      </c>
      <c r="H44" s="47">
        <f t="shared" si="1"/>
        <v>-3.5226237473428214E-2</v>
      </c>
      <c r="I44" s="80"/>
      <c r="J44" s="81">
        <f t="shared" si="3"/>
        <v>-185.59999999999854</v>
      </c>
      <c r="K44" s="80"/>
    </row>
    <row r="45" spans="1:11" x14ac:dyDescent="0.25">
      <c r="A45" s="76">
        <v>33007306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RUI GUIMARAES DE ALMEIDA</v>
      </c>
      <c r="E45" s="43">
        <v>3978.0000000000005</v>
      </c>
      <c r="F45" s="43">
        <v>3021.6000000000004</v>
      </c>
      <c r="G45" s="25">
        <f t="shared" si="0"/>
        <v>-956.40000000000009</v>
      </c>
      <c r="H45" s="47">
        <f t="shared" si="1"/>
        <v>-0.24042232277526396</v>
      </c>
      <c r="I45" s="80"/>
      <c r="J45" s="81">
        <f t="shared" si="3"/>
        <v>-956.40000000000009</v>
      </c>
      <c r="K45" s="80"/>
    </row>
    <row r="46" spans="1:11" x14ac:dyDescent="0.25">
      <c r="A46" s="76">
        <v>33007403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ALMIRANTE BARAO DE TEFFE</v>
      </c>
      <c r="E46" s="43">
        <v>15293.599999999999</v>
      </c>
      <c r="F46" s="43">
        <v>10954.800000000003</v>
      </c>
      <c r="G46" s="25">
        <f t="shared" si="0"/>
        <v>-4338.7999999999956</v>
      </c>
      <c r="H46" s="47">
        <f t="shared" si="1"/>
        <v>-0.28370037139718551</v>
      </c>
      <c r="I46" s="80"/>
      <c r="J46" s="81">
        <f t="shared" si="3"/>
        <v>-4338.7999999999956</v>
      </c>
      <c r="K46" s="80"/>
    </row>
    <row r="47" spans="1:11" x14ac:dyDescent="0.25">
      <c r="A47" s="76">
        <v>33007420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DOUTOR LEONEL HOMEM DA COSTA</v>
      </c>
      <c r="E47" s="43">
        <v>6248.7999999999993</v>
      </c>
      <c r="F47" s="43">
        <v>4465.2</v>
      </c>
      <c r="G47" s="25">
        <f t="shared" si="0"/>
        <v>-1783.5999999999995</v>
      </c>
      <c r="H47" s="47">
        <f t="shared" si="1"/>
        <v>-0.28543080271412108</v>
      </c>
      <c r="I47" s="80"/>
      <c r="J47" s="81">
        <f t="shared" si="3"/>
        <v>-1783.5999999999995</v>
      </c>
      <c r="K47" s="80"/>
    </row>
    <row r="48" spans="1:11" x14ac:dyDescent="0.25">
      <c r="A48" s="76">
        <v>33007900</v>
      </c>
      <c r="B48" s="77" t="str">
        <f>VLOOKUP($A48,BASE!$A$3:$D$1199,2,0)</f>
        <v>NOROESTE FLUMINENSE</v>
      </c>
      <c r="C48" s="77" t="str">
        <f>VLOOKUP($A48,BASE!$A$3:$D$1199,3,0)</f>
        <v>Santo Antônio de Pádua</v>
      </c>
      <c r="D48" s="77" t="str">
        <f>VLOOKUP($A48,BASE!$A$3:$D$1199,4,0)</f>
        <v>CE TEMISTOCLES DE ALMEIDA</v>
      </c>
      <c r="E48" s="43">
        <v>1275.6000000000001</v>
      </c>
      <c r="F48" s="43">
        <v>1048</v>
      </c>
      <c r="G48" s="25">
        <f t="shared" si="0"/>
        <v>-227.60000000000014</v>
      </c>
      <c r="H48" s="47">
        <f t="shared" si="1"/>
        <v>-0.17842583882094709</v>
      </c>
      <c r="I48" s="80"/>
      <c r="J48" s="81">
        <f t="shared" si="3"/>
        <v>-227.60000000000014</v>
      </c>
      <c r="K48" s="80"/>
    </row>
    <row r="49" spans="1:11" x14ac:dyDescent="0.25">
      <c r="A49" s="76">
        <v>33008272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056 DOUTOR CUSTODIO SIQUEIRA</v>
      </c>
      <c r="E49" s="43">
        <v>9984.7999999999993</v>
      </c>
      <c r="F49" s="43">
        <v>10484.4</v>
      </c>
      <c r="G49" s="25">
        <f t="shared" si="0"/>
        <v>499.60000000000036</v>
      </c>
      <c r="H49" s="47">
        <f t="shared" si="1"/>
        <v>5.0036054803301061E-2</v>
      </c>
      <c r="I49" s="81">
        <f>G49</f>
        <v>499.60000000000036</v>
      </c>
      <c r="J49" s="80"/>
      <c r="K49" s="80"/>
    </row>
    <row r="50" spans="1:11" x14ac:dyDescent="0.25">
      <c r="A50" s="76">
        <v>33008299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CIEP 057 DOUTOR NILO PECANHA</v>
      </c>
      <c r="E50" s="43">
        <v>13871.2</v>
      </c>
      <c r="F50" s="43">
        <v>14358.8</v>
      </c>
      <c r="G50" s="25">
        <f t="shared" si="0"/>
        <v>487.59999999999854</v>
      </c>
      <c r="H50" s="47">
        <f t="shared" si="1"/>
        <v>3.5151969548416755E-2</v>
      </c>
      <c r="I50" s="81">
        <f>G50</f>
        <v>487.59999999999854</v>
      </c>
      <c r="J50" s="80"/>
      <c r="K50" s="80"/>
    </row>
    <row r="51" spans="1:11" x14ac:dyDescent="0.25">
      <c r="A51" s="76">
        <v>33008388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BENTA PEREIRA</v>
      </c>
      <c r="E51" s="43">
        <v>20479.2</v>
      </c>
      <c r="F51" s="43">
        <v>18419.2</v>
      </c>
      <c r="G51" s="25">
        <f t="shared" si="0"/>
        <v>-2060</v>
      </c>
      <c r="H51" s="47">
        <f t="shared" si="1"/>
        <v>-0.10058986679167155</v>
      </c>
      <c r="I51" s="80"/>
      <c r="J51" s="81">
        <f t="shared" ref="J51:J59" si="4">G51</f>
        <v>-2060</v>
      </c>
      <c r="K51" s="80"/>
    </row>
    <row r="52" spans="1:11" x14ac:dyDescent="0.25">
      <c r="A52" s="76">
        <v>33008396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CORONEL JOAO BATISTA DE PAULA BARROSO</v>
      </c>
      <c r="E52" s="43">
        <v>17715.599999999999</v>
      </c>
      <c r="F52" s="43">
        <v>16744.8</v>
      </c>
      <c r="G52" s="25">
        <f t="shared" si="0"/>
        <v>-970.79999999999927</v>
      </c>
      <c r="H52" s="47">
        <f t="shared" si="1"/>
        <v>-5.4799160062317921E-2</v>
      </c>
      <c r="I52" s="80"/>
      <c r="J52" s="81">
        <f t="shared" si="4"/>
        <v>-970.79999999999927</v>
      </c>
      <c r="K52" s="80"/>
    </row>
    <row r="53" spans="1:11" x14ac:dyDescent="0.25">
      <c r="A53" s="76">
        <v>33008418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FELIX MIRANDA</v>
      </c>
      <c r="E53" s="43">
        <v>23853.600000000002</v>
      </c>
      <c r="F53" s="43">
        <v>22175.200000000001</v>
      </c>
      <c r="G53" s="25">
        <f t="shared" si="0"/>
        <v>-1678.4000000000015</v>
      </c>
      <c r="H53" s="47">
        <f t="shared" si="1"/>
        <v>-7.0362544856960849E-2</v>
      </c>
      <c r="I53" s="80"/>
      <c r="J53" s="81">
        <f t="shared" si="4"/>
        <v>-1678.4000000000015</v>
      </c>
      <c r="K53" s="80"/>
    </row>
    <row r="54" spans="1:11" x14ac:dyDescent="0.25">
      <c r="A54" s="76">
        <v>33008434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DOUTOR SYLVIO BASTOS TAVARES</v>
      </c>
      <c r="E54" s="43">
        <v>6310.8</v>
      </c>
      <c r="F54" s="43">
        <v>4490.3999999999996</v>
      </c>
      <c r="G54" s="25">
        <f t="shared" si="0"/>
        <v>-1820.4000000000005</v>
      </c>
      <c r="H54" s="47">
        <f t="shared" si="1"/>
        <v>-0.28845788172656406</v>
      </c>
      <c r="I54" s="80"/>
      <c r="J54" s="81">
        <f t="shared" si="4"/>
        <v>-1820.4000000000005</v>
      </c>
      <c r="K54" s="80"/>
    </row>
    <row r="55" spans="1:11" x14ac:dyDescent="0.25">
      <c r="A55" s="76">
        <v>33008442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JOAO PESSOA</v>
      </c>
      <c r="E55" s="43">
        <v>20672.800000000003</v>
      </c>
      <c r="F55" s="43">
        <v>18905.600000000002</v>
      </c>
      <c r="G55" s="25">
        <f t="shared" si="0"/>
        <v>-1767.2000000000007</v>
      </c>
      <c r="H55" s="47">
        <f t="shared" si="1"/>
        <v>-8.5484307882821894E-2</v>
      </c>
      <c r="I55" s="80"/>
      <c r="J55" s="81">
        <f t="shared" si="4"/>
        <v>-1767.2000000000007</v>
      </c>
      <c r="K55" s="80"/>
    </row>
    <row r="56" spans="1:11" x14ac:dyDescent="0.25">
      <c r="A56" s="76">
        <v>33008450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JOSE DO PATROCINIO</v>
      </c>
      <c r="E56" s="43">
        <v>20740.800000000003</v>
      </c>
      <c r="F56" s="43">
        <v>18635.2</v>
      </c>
      <c r="G56" s="25">
        <f t="shared" si="0"/>
        <v>-2105.6000000000022</v>
      </c>
      <c r="H56" s="47">
        <f t="shared" si="1"/>
        <v>-0.10151970994368596</v>
      </c>
      <c r="I56" s="80"/>
      <c r="J56" s="81">
        <f t="shared" si="4"/>
        <v>-2105.6000000000022</v>
      </c>
      <c r="K56" s="80"/>
    </row>
    <row r="57" spans="1:11" x14ac:dyDescent="0.25">
      <c r="A57" s="76">
        <v>33008485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NILO PECANHA</v>
      </c>
      <c r="E57" s="43">
        <v>28459.600000000006</v>
      </c>
      <c r="F57" s="43">
        <v>27587.199999999997</v>
      </c>
      <c r="G57" s="25">
        <f t="shared" si="0"/>
        <v>-872.40000000000873</v>
      </c>
      <c r="H57" s="47">
        <f t="shared" si="1"/>
        <v>-3.0653979676453939E-2</v>
      </c>
      <c r="I57" s="80"/>
      <c r="J57" s="81">
        <f t="shared" si="4"/>
        <v>-872.40000000000873</v>
      </c>
      <c r="K57" s="80"/>
    </row>
    <row r="58" spans="1:11" x14ac:dyDescent="0.25">
      <c r="A58" s="76">
        <v>33008493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VISCONDE DO RIO BRANCO</v>
      </c>
      <c r="E58" s="43">
        <v>7174</v>
      </c>
      <c r="F58" s="43">
        <v>6852</v>
      </c>
      <c r="G58" s="25">
        <f t="shared" si="0"/>
        <v>-322</v>
      </c>
      <c r="H58" s="47">
        <f t="shared" si="1"/>
        <v>-4.4884304432673543E-2</v>
      </c>
      <c r="I58" s="80"/>
      <c r="J58" s="81">
        <f t="shared" si="4"/>
        <v>-322</v>
      </c>
      <c r="K58" s="80"/>
    </row>
    <row r="59" spans="1:11" x14ac:dyDescent="0.25">
      <c r="A59" s="76">
        <v>33008663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QUINZE DE NOVEMBRO</v>
      </c>
      <c r="E59" s="43">
        <v>5190.3999999999996</v>
      </c>
      <c r="F59" s="43">
        <v>4178.4000000000005</v>
      </c>
      <c r="G59" s="25">
        <f t="shared" si="0"/>
        <v>-1011.9999999999991</v>
      </c>
      <c r="H59" s="47">
        <f t="shared" si="1"/>
        <v>-0.19497533908754608</v>
      </c>
      <c r="I59" s="80"/>
      <c r="J59" s="81">
        <f t="shared" si="4"/>
        <v>-1011.9999999999991</v>
      </c>
      <c r="K59" s="80"/>
    </row>
    <row r="60" spans="1:11" x14ac:dyDescent="0.25">
      <c r="A60" s="76">
        <v>33008728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CONSTANTINO FERNANDES</v>
      </c>
      <c r="E60" s="43">
        <v>15570.400000000001</v>
      </c>
      <c r="F60" s="43">
        <v>15768</v>
      </c>
      <c r="G60" s="25">
        <f t="shared" si="0"/>
        <v>197.59999999999854</v>
      </c>
      <c r="H60" s="47">
        <f t="shared" si="1"/>
        <v>1.2690746544725795E-2</v>
      </c>
      <c r="I60" s="81">
        <f>G60</f>
        <v>197.59999999999854</v>
      </c>
      <c r="J60" s="80"/>
      <c r="K60" s="80"/>
    </row>
    <row r="61" spans="1:11" x14ac:dyDescent="0.25">
      <c r="A61" s="76">
        <v>33008736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DESEMBARGADOR ALVARO FERREIRA PINTO</v>
      </c>
      <c r="E61" s="43">
        <v>14280</v>
      </c>
      <c r="F61" s="43">
        <v>13610.800000000001</v>
      </c>
      <c r="G61" s="25">
        <f t="shared" si="0"/>
        <v>-669.19999999999891</v>
      </c>
      <c r="H61" s="47">
        <f t="shared" si="1"/>
        <v>-4.6862745098039137E-2</v>
      </c>
      <c r="I61" s="80"/>
      <c r="J61" s="81">
        <f>G61</f>
        <v>-669.19999999999891</v>
      </c>
      <c r="K61" s="80"/>
    </row>
    <row r="62" spans="1:11" x14ac:dyDescent="0.25">
      <c r="A62" s="76">
        <v>33008752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DOM OTAVIANO DE ALBUQUERQUE</v>
      </c>
      <c r="E62" s="43">
        <v>10766</v>
      </c>
      <c r="F62" s="43">
        <v>10815.600000000002</v>
      </c>
      <c r="G62" s="25">
        <f t="shared" si="0"/>
        <v>49.600000000002183</v>
      </c>
      <c r="H62" s="47">
        <f t="shared" si="1"/>
        <v>4.6070964146388803E-3</v>
      </c>
      <c r="I62" s="81">
        <f>G62</f>
        <v>49.600000000002183</v>
      </c>
      <c r="J62" s="80"/>
      <c r="K62" s="80"/>
    </row>
    <row r="63" spans="1:11" x14ac:dyDescent="0.25">
      <c r="A63" s="76">
        <v>33008795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CESAR TINOCO</v>
      </c>
      <c r="E63" s="43">
        <v>5865.2000000000007</v>
      </c>
      <c r="F63" s="43">
        <v>5440.4</v>
      </c>
      <c r="G63" s="25">
        <f t="shared" si="0"/>
        <v>-424.80000000000109</v>
      </c>
      <c r="H63" s="47">
        <f t="shared" si="1"/>
        <v>-7.2427197708518215E-2</v>
      </c>
      <c r="I63" s="80"/>
      <c r="J63" s="81">
        <f>G63</f>
        <v>-424.80000000000109</v>
      </c>
      <c r="K63" s="80"/>
    </row>
    <row r="64" spans="1:11" x14ac:dyDescent="0.25">
      <c r="A64" s="76">
        <v>33008817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JOAO MURILO CARNEIRO DE OLIVEIRA</v>
      </c>
      <c r="E64" s="43">
        <v>2770.3999999999996</v>
      </c>
      <c r="F64" s="43">
        <v>2780.4</v>
      </c>
      <c r="G64" s="25">
        <f t="shared" si="0"/>
        <v>10.000000000000455</v>
      </c>
      <c r="H64" s="47">
        <f t="shared" si="1"/>
        <v>3.6095870632401298E-3</v>
      </c>
      <c r="I64" s="81">
        <f>G64</f>
        <v>10.000000000000455</v>
      </c>
      <c r="J64" s="80"/>
      <c r="K64" s="80"/>
    </row>
    <row r="65" spans="1:11" x14ac:dyDescent="0.25">
      <c r="A65" s="76">
        <v>33008841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MAXIMO DE AZEVEDO</v>
      </c>
      <c r="E65" s="43">
        <v>4410</v>
      </c>
      <c r="F65" s="43">
        <v>3980.4000000000005</v>
      </c>
      <c r="G65" s="25">
        <f t="shared" si="0"/>
        <v>-429.59999999999945</v>
      </c>
      <c r="H65" s="47">
        <f t="shared" si="1"/>
        <v>-9.7414965986394431E-2</v>
      </c>
      <c r="I65" s="80"/>
      <c r="J65" s="81">
        <f>G65</f>
        <v>-429.59999999999945</v>
      </c>
      <c r="K65" s="80"/>
    </row>
    <row r="66" spans="1:11" x14ac:dyDescent="0.25">
      <c r="A66" s="76">
        <v>33008850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PHILLIPPE UEBE</v>
      </c>
      <c r="E66" s="43">
        <v>6348.4000000000005</v>
      </c>
      <c r="F66" s="43">
        <v>6407.6</v>
      </c>
      <c r="G66" s="25">
        <f t="shared" si="0"/>
        <v>59.199999999999818</v>
      </c>
      <c r="H66" s="47">
        <f t="shared" si="1"/>
        <v>9.325184298405868E-3</v>
      </c>
      <c r="I66" s="81">
        <f>G66</f>
        <v>59.199999999999818</v>
      </c>
      <c r="J66" s="80"/>
      <c r="K66" s="80"/>
    </row>
    <row r="67" spans="1:11" x14ac:dyDescent="0.25">
      <c r="A67" s="76">
        <v>33008868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DOUTOR THIERS CARDOSO</v>
      </c>
      <c r="E67" s="43">
        <v>16484.800000000003</v>
      </c>
      <c r="F67" s="43">
        <v>16348.8</v>
      </c>
      <c r="G67" s="25">
        <f t="shared" si="0"/>
        <v>-136.00000000000364</v>
      </c>
      <c r="H67" s="47">
        <f t="shared" si="1"/>
        <v>-8.2500242647774689E-3</v>
      </c>
      <c r="I67" s="80"/>
      <c r="J67" s="81">
        <f t="shared" ref="J67:J73" si="5">G67</f>
        <v>-136.00000000000364</v>
      </c>
      <c r="K67" s="80"/>
    </row>
    <row r="68" spans="1:11" x14ac:dyDescent="0.25">
      <c r="A68" s="76">
        <v>33008892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CE GENERAL DUTRA</v>
      </c>
      <c r="E68" s="43">
        <v>12271.6</v>
      </c>
      <c r="F68" s="43">
        <v>11059.6</v>
      </c>
      <c r="G68" s="25">
        <f t="shared" si="0"/>
        <v>-1212</v>
      </c>
      <c r="H68" s="47">
        <f t="shared" si="1"/>
        <v>-9.8764627269467706E-2</v>
      </c>
      <c r="I68" s="80"/>
      <c r="J68" s="81">
        <f t="shared" si="5"/>
        <v>-1212</v>
      </c>
      <c r="K68" s="80"/>
    </row>
    <row r="69" spans="1:11" x14ac:dyDescent="0.25">
      <c r="A69" s="76">
        <v>33008957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EE JOAQUIM ATAYDE</v>
      </c>
      <c r="E69" s="43">
        <v>5879.2000000000007</v>
      </c>
      <c r="F69" s="43">
        <v>5726.8000000000011</v>
      </c>
      <c r="G69" s="25">
        <f t="shared" ref="G69:G132" si="6">F69-E69</f>
        <v>-152.39999999999964</v>
      </c>
      <c r="H69" s="47">
        <f t="shared" ref="H69:H132" si="7">G69/E69</f>
        <v>-2.5921894135256432E-2</v>
      </c>
      <c r="I69" s="80"/>
      <c r="J69" s="81">
        <f t="shared" si="5"/>
        <v>-152.39999999999964</v>
      </c>
      <c r="K69" s="80"/>
    </row>
    <row r="70" spans="1:11" x14ac:dyDescent="0.25">
      <c r="A70" s="76">
        <v>33008981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JOSE FRANCISCO SALES</v>
      </c>
      <c r="E70" s="43">
        <v>16551.600000000002</v>
      </c>
      <c r="F70" s="43">
        <v>15938.4</v>
      </c>
      <c r="G70" s="25">
        <f t="shared" si="6"/>
        <v>-613.20000000000255</v>
      </c>
      <c r="H70" s="47">
        <f t="shared" si="7"/>
        <v>-3.7047777858334088E-2</v>
      </c>
      <c r="I70" s="80"/>
      <c r="J70" s="81">
        <f t="shared" si="5"/>
        <v>-613.20000000000255</v>
      </c>
      <c r="K70" s="80"/>
    </row>
    <row r="71" spans="1:11" x14ac:dyDescent="0.25">
      <c r="A71" s="76">
        <v>33009007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JULIAO NOGUEIRA</v>
      </c>
      <c r="E71" s="43">
        <v>8501.2000000000007</v>
      </c>
      <c r="F71" s="43">
        <v>8356.4000000000015</v>
      </c>
      <c r="G71" s="25">
        <f t="shared" si="6"/>
        <v>-144.79999999999927</v>
      </c>
      <c r="H71" s="47">
        <f t="shared" si="7"/>
        <v>-1.7032889474427052E-2</v>
      </c>
      <c r="I71" s="80"/>
      <c r="J71" s="81">
        <f t="shared" si="5"/>
        <v>-144.79999999999927</v>
      </c>
      <c r="K71" s="80"/>
    </row>
    <row r="72" spans="1:11" x14ac:dyDescent="0.25">
      <c r="A72" s="76">
        <v>33009120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CE ROTARY II</v>
      </c>
      <c r="E72" s="43">
        <v>110152</v>
      </c>
      <c r="F72" s="43">
        <v>29010.400000000001</v>
      </c>
      <c r="G72" s="25">
        <f t="shared" si="6"/>
        <v>-81141.600000000006</v>
      </c>
      <c r="H72" s="47">
        <f t="shared" si="7"/>
        <v>-0.73663301619580224</v>
      </c>
      <c r="I72" s="80"/>
      <c r="J72" s="81">
        <f t="shared" si="5"/>
        <v>-81141.600000000006</v>
      </c>
      <c r="K72" s="80"/>
    </row>
    <row r="73" spans="1:11" x14ac:dyDescent="0.25">
      <c r="A73" s="76">
        <v>33010110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LICEU DE HUMANIDADES DE CAMPOS</v>
      </c>
      <c r="E73" s="43">
        <v>30984.800000000003</v>
      </c>
      <c r="F73" s="43">
        <v>30924</v>
      </c>
      <c r="G73" s="25">
        <f t="shared" si="6"/>
        <v>-60.80000000000291</v>
      </c>
      <c r="H73" s="47">
        <f t="shared" si="7"/>
        <v>-1.9622524592704457E-3</v>
      </c>
      <c r="I73" s="80"/>
      <c r="J73" s="81">
        <f t="shared" si="5"/>
        <v>-60.80000000000291</v>
      </c>
      <c r="K73" s="80"/>
    </row>
    <row r="74" spans="1:11" x14ac:dyDescent="0.25">
      <c r="A74" s="76">
        <v>33010170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NILO FERNANDES PEREIRA</v>
      </c>
      <c r="E74" s="43">
        <v>7352.7999999999993</v>
      </c>
      <c r="F74" s="43">
        <v>7640.7999999999993</v>
      </c>
      <c r="G74" s="25">
        <f t="shared" si="6"/>
        <v>288</v>
      </c>
      <c r="H74" s="47">
        <f t="shared" si="7"/>
        <v>3.9168752040039174E-2</v>
      </c>
      <c r="I74" s="81">
        <f>G74</f>
        <v>288</v>
      </c>
      <c r="J74" s="80"/>
      <c r="K74" s="80"/>
    </row>
    <row r="75" spans="1:11" x14ac:dyDescent="0.25">
      <c r="A75" s="76">
        <v>33010269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PAULO ROBERTO DUARTE DE MENDONCA</v>
      </c>
      <c r="E75" s="43">
        <v>7747.9999999999991</v>
      </c>
      <c r="F75" s="43">
        <v>7991.2000000000007</v>
      </c>
      <c r="G75" s="25">
        <f t="shared" si="6"/>
        <v>243.20000000000164</v>
      </c>
      <c r="H75" s="47">
        <f t="shared" si="7"/>
        <v>3.1388745482705427E-2</v>
      </c>
      <c r="I75" s="81">
        <f>G75</f>
        <v>243.20000000000164</v>
      </c>
      <c r="J75" s="80"/>
      <c r="K75" s="80"/>
    </row>
    <row r="76" spans="1:11" x14ac:dyDescent="0.25">
      <c r="A76" s="76">
        <v>33010315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NOTIVAL PEDRO MOLL</v>
      </c>
      <c r="E76" s="43">
        <v>7980</v>
      </c>
      <c r="F76" s="43">
        <v>2598.8000000000002</v>
      </c>
      <c r="G76" s="25">
        <f t="shared" si="6"/>
        <v>-5381.2</v>
      </c>
      <c r="H76" s="47">
        <f t="shared" si="7"/>
        <v>-0.67433583959899746</v>
      </c>
      <c r="I76" s="80"/>
      <c r="J76" s="81">
        <f>G76</f>
        <v>-5381.2</v>
      </c>
      <c r="K76" s="80"/>
    </row>
    <row r="77" spans="1:11" x14ac:dyDescent="0.25">
      <c r="A77" s="76">
        <v>33010528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THEOTONIO FERREIRA DE ARAUJO</v>
      </c>
      <c r="E77" s="43">
        <v>7316.8000000000011</v>
      </c>
      <c r="F77" s="43">
        <v>7135.2</v>
      </c>
      <c r="G77" s="25">
        <f t="shared" si="6"/>
        <v>-181.60000000000127</v>
      </c>
      <c r="H77" s="47">
        <f t="shared" si="7"/>
        <v>-2.4819593264815389E-2</v>
      </c>
      <c r="I77" s="80"/>
      <c r="J77" s="81">
        <f>G77</f>
        <v>-181.60000000000127</v>
      </c>
      <c r="K77" s="80"/>
    </row>
    <row r="78" spans="1:11" x14ac:dyDescent="0.25">
      <c r="A78" s="76">
        <v>33010650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BARROS BARRETO</v>
      </c>
      <c r="E78" s="43">
        <v>5562.7999999999993</v>
      </c>
      <c r="F78" s="43">
        <v>5021.2</v>
      </c>
      <c r="G78" s="25">
        <f t="shared" si="6"/>
        <v>-541.59999999999945</v>
      </c>
      <c r="H78" s="47">
        <f t="shared" si="7"/>
        <v>-9.7361041202272153E-2</v>
      </c>
      <c r="I78" s="80"/>
      <c r="J78" s="81">
        <f>G78</f>
        <v>-541.59999999999945</v>
      </c>
      <c r="K78" s="80"/>
    </row>
    <row r="79" spans="1:11" x14ac:dyDescent="0.25">
      <c r="A79" s="76">
        <v>33010889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DOUTOR JOSE PEREIRA PINTO</v>
      </c>
      <c r="E79" s="43">
        <v>1048.4000000000001</v>
      </c>
      <c r="F79" s="43">
        <v>1170.4000000000001</v>
      </c>
      <c r="G79" s="25">
        <f t="shared" si="6"/>
        <v>122</v>
      </c>
      <c r="H79" s="47">
        <f t="shared" si="7"/>
        <v>0.11636779855017168</v>
      </c>
      <c r="I79" s="81">
        <f>G79</f>
        <v>122</v>
      </c>
      <c r="J79" s="80"/>
      <c r="K79" s="80"/>
    </row>
    <row r="80" spans="1:11" x14ac:dyDescent="0.25">
      <c r="A80" s="76">
        <v>33011095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MANOEL PEREIRA GONCALVES</v>
      </c>
      <c r="E80" s="43">
        <v>7482.0000000000009</v>
      </c>
      <c r="F80" s="43">
        <v>7121.2000000000007</v>
      </c>
      <c r="G80" s="25">
        <f t="shared" si="6"/>
        <v>-360.80000000000018</v>
      </c>
      <c r="H80" s="47">
        <f t="shared" si="7"/>
        <v>-4.822240042769315E-2</v>
      </c>
      <c r="I80" s="80"/>
      <c r="J80" s="81">
        <f>G80</f>
        <v>-360.80000000000018</v>
      </c>
      <c r="K80" s="80"/>
    </row>
    <row r="81" spans="1:11" x14ac:dyDescent="0.25">
      <c r="A81" s="76">
        <v>33011311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ESTEFANIA PEREIRA PINTO</v>
      </c>
      <c r="E81" s="43">
        <v>971.60000000000014</v>
      </c>
      <c r="F81" s="43">
        <v>881.19999999999993</v>
      </c>
      <c r="G81" s="25">
        <f t="shared" si="6"/>
        <v>-90.400000000000205</v>
      </c>
      <c r="H81" s="47">
        <f t="shared" si="7"/>
        <v>-9.304240428159756E-2</v>
      </c>
      <c r="I81" s="80"/>
      <c r="J81" s="81">
        <f>G81</f>
        <v>-90.400000000000205</v>
      </c>
      <c r="K81" s="80"/>
    </row>
    <row r="82" spans="1:11" x14ac:dyDescent="0.25">
      <c r="A82" s="76">
        <v>33011400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LEONCIO PEREIRA GOMES</v>
      </c>
      <c r="E82" s="43">
        <v>3176</v>
      </c>
      <c r="F82" s="43">
        <v>2887.6000000000004</v>
      </c>
      <c r="G82" s="25">
        <f t="shared" si="6"/>
        <v>-288.39999999999964</v>
      </c>
      <c r="H82" s="47">
        <f t="shared" si="7"/>
        <v>-9.0806045340050268E-2</v>
      </c>
      <c r="I82" s="80"/>
      <c r="J82" s="81">
        <f>G82</f>
        <v>-288.39999999999964</v>
      </c>
      <c r="K82" s="80"/>
    </row>
    <row r="83" spans="1:11" x14ac:dyDescent="0.25">
      <c r="A83" s="76">
        <v>33011427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ATILANO CHRYSOSTOMO DE OLIVEIRA</v>
      </c>
      <c r="E83" s="43">
        <v>8689.2000000000007</v>
      </c>
      <c r="F83" s="43">
        <v>9100.4000000000015</v>
      </c>
      <c r="G83" s="25">
        <f t="shared" si="6"/>
        <v>411.20000000000073</v>
      </c>
      <c r="H83" s="47">
        <f t="shared" si="7"/>
        <v>4.7323113750402879E-2</v>
      </c>
      <c r="I83" s="81">
        <f>G83</f>
        <v>411.20000000000073</v>
      </c>
      <c r="J83" s="80"/>
      <c r="K83" s="80"/>
    </row>
    <row r="84" spans="1:11" x14ac:dyDescent="0.25">
      <c r="A84" s="76">
        <v>33011435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CORONEL FRANCISCO RIBEIRO DA MOTTA VASCONCELOS</v>
      </c>
      <c r="E84" s="43">
        <v>9774.4</v>
      </c>
      <c r="F84" s="43">
        <v>11058</v>
      </c>
      <c r="G84" s="25">
        <f t="shared" si="6"/>
        <v>1283.6000000000004</v>
      </c>
      <c r="H84" s="47">
        <f t="shared" si="7"/>
        <v>0.13132263872974304</v>
      </c>
      <c r="I84" s="81">
        <f>G84</f>
        <v>1283.6000000000004</v>
      </c>
      <c r="J84" s="80"/>
      <c r="K84" s="80"/>
    </row>
    <row r="85" spans="1:11" x14ac:dyDescent="0.25">
      <c r="A85" s="76">
        <v>33011460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MARIA ISABEL RANGEL DE ARAUJO</v>
      </c>
      <c r="E85" s="43">
        <v>3176.8</v>
      </c>
      <c r="F85" s="43">
        <v>3389.6</v>
      </c>
      <c r="G85" s="25">
        <f t="shared" si="6"/>
        <v>212.79999999999973</v>
      </c>
      <c r="H85" s="47">
        <f t="shared" si="7"/>
        <v>6.698564593301426E-2</v>
      </c>
      <c r="I85" s="81">
        <f>G85</f>
        <v>212.79999999999973</v>
      </c>
      <c r="J85" s="80"/>
      <c r="K85" s="80"/>
    </row>
    <row r="86" spans="1:11" x14ac:dyDescent="0.25">
      <c r="A86" s="76">
        <v>33011621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ALMIRANTE BARROSO</v>
      </c>
      <c r="E86" s="43">
        <v>6870.8000000000011</v>
      </c>
      <c r="F86" s="43">
        <v>6966</v>
      </c>
      <c r="G86" s="25">
        <f t="shared" si="6"/>
        <v>95.199999999998909</v>
      </c>
      <c r="H86" s="47">
        <f t="shared" si="7"/>
        <v>1.3855737323164537E-2</v>
      </c>
      <c r="I86" s="81">
        <f>G86</f>
        <v>95.199999999998909</v>
      </c>
      <c r="J86" s="80"/>
      <c r="K86" s="80"/>
    </row>
    <row r="87" spans="1:11" x14ac:dyDescent="0.25">
      <c r="A87" s="76">
        <v>33011842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NELSON PEREIRA REBEL</v>
      </c>
      <c r="E87" s="43">
        <v>17458</v>
      </c>
      <c r="F87" s="43">
        <v>16481.599999999999</v>
      </c>
      <c r="G87" s="25">
        <f t="shared" si="6"/>
        <v>-976.40000000000146</v>
      </c>
      <c r="H87" s="47">
        <f t="shared" si="7"/>
        <v>-5.5928514148241577E-2</v>
      </c>
      <c r="I87" s="80"/>
      <c r="J87" s="81">
        <f>G87</f>
        <v>-976.40000000000146</v>
      </c>
      <c r="K87" s="80"/>
    </row>
    <row r="88" spans="1:11" x14ac:dyDescent="0.25">
      <c r="A88" s="76">
        <v>33012040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ALCEBIADES SCHUARTZ</v>
      </c>
      <c r="E88" s="43">
        <v>2308.7999999999997</v>
      </c>
      <c r="F88" s="43">
        <v>1853.6</v>
      </c>
      <c r="G88" s="25">
        <f t="shared" si="6"/>
        <v>-455.19999999999982</v>
      </c>
      <c r="H88" s="47">
        <f t="shared" si="7"/>
        <v>-0.1971586971586971</v>
      </c>
      <c r="I88" s="80"/>
      <c r="J88" s="81">
        <f>G88</f>
        <v>-455.19999999999982</v>
      </c>
      <c r="K88" s="80"/>
    </row>
    <row r="89" spans="1:11" x14ac:dyDescent="0.25">
      <c r="A89" s="76">
        <v>33012083</v>
      </c>
      <c r="B89" s="77" t="str">
        <f>VLOOKUP($A89,BASE!$A$3:$D$1199,2,0)</f>
        <v>NORTE FLUMINENSE</v>
      </c>
      <c r="C89" s="77" t="str">
        <f>VLOOKUP($A89,BASE!$A$3:$D$1199,3,0)</f>
        <v>Campos dos Goytacazes</v>
      </c>
      <c r="D89" s="77" t="str">
        <f>VLOOKUP($A89,BASE!$A$3:$D$1199,4,0)</f>
        <v>CE PROFESSOR HERVAL DE SOUZA TAVARES</v>
      </c>
      <c r="E89" s="43">
        <v>1595.6</v>
      </c>
      <c r="F89" s="43">
        <v>1640.4000000000003</v>
      </c>
      <c r="G89" s="25">
        <f t="shared" si="6"/>
        <v>44.800000000000409</v>
      </c>
      <c r="H89" s="47">
        <f t="shared" si="7"/>
        <v>2.8077212333918532E-2</v>
      </c>
      <c r="I89" s="81">
        <f>G89</f>
        <v>44.800000000000409</v>
      </c>
      <c r="J89" s="80"/>
      <c r="K89" s="80"/>
    </row>
    <row r="90" spans="1:11" x14ac:dyDescent="0.25">
      <c r="A90" s="76">
        <v>33012121</v>
      </c>
      <c r="B90" s="77" t="str">
        <f>VLOOKUP($A90,BASE!$A$3:$D$1199,2,0)</f>
        <v>NORTE FLUMINENSE</v>
      </c>
      <c r="C90" s="77" t="str">
        <f>VLOOKUP($A90,BASE!$A$3:$D$1199,3,0)</f>
        <v>Cardoso Moreira</v>
      </c>
      <c r="D90" s="77" t="str">
        <f>VLOOKUP($A90,BASE!$A$3:$D$1199,4,0)</f>
        <v>CE BALTAZAR CARNEIRO</v>
      </c>
      <c r="E90" s="43">
        <v>9660</v>
      </c>
      <c r="F90" s="43">
        <v>9735.6000000000022</v>
      </c>
      <c r="G90" s="25">
        <f t="shared" si="6"/>
        <v>75.600000000002183</v>
      </c>
      <c r="H90" s="47">
        <f t="shared" si="7"/>
        <v>7.8260869565219653E-3</v>
      </c>
      <c r="I90" s="81">
        <f>G90</f>
        <v>75.600000000002183</v>
      </c>
      <c r="J90" s="80"/>
      <c r="K90" s="80"/>
    </row>
    <row r="91" spans="1:11" x14ac:dyDescent="0.25">
      <c r="A91" s="76">
        <v>33012393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DE SAO FIDELIS</v>
      </c>
      <c r="E91" s="43">
        <v>18508.400000000001</v>
      </c>
      <c r="F91" s="43">
        <v>17004.400000000001</v>
      </c>
      <c r="G91" s="25">
        <f t="shared" si="6"/>
        <v>-1504</v>
      </c>
      <c r="H91" s="47">
        <f t="shared" si="7"/>
        <v>-8.1260400682933151E-2</v>
      </c>
      <c r="I91" s="80"/>
      <c r="J91" s="81">
        <f>G91</f>
        <v>-1504</v>
      </c>
      <c r="K91" s="80"/>
    </row>
    <row r="92" spans="1:11" x14ac:dyDescent="0.25">
      <c r="A92" s="76">
        <v>33012407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MONTESE</v>
      </c>
      <c r="E92" s="43">
        <v>4086.8</v>
      </c>
      <c r="F92" s="43">
        <v>4710.3999999999996</v>
      </c>
      <c r="G92" s="25">
        <f t="shared" si="6"/>
        <v>623.59999999999945</v>
      </c>
      <c r="H92" s="47">
        <f t="shared" si="7"/>
        <v>0.15258882255065073</v>
      </c>
      <c r="I92" s="81">
        <f>G92</f>
        <v>623.59999999999945</v>
      </c>
      <c r="J92" s="80"/>
      <c r="K92" s="80"/>
    </row>
    <row r="93" spans="1:11" x14ac:dyDescent="0.25">
      <c r="A93" s="76">
        <v>33012458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BARAO DE MACAUBAS</v>
      </c>
      <c r="E93" s="43">
        <v>4311.6000000000004</v>
      </c>
      <c r="F93" s="43">
        <v>3721.2000000000003</v>
      </c>
      <c r="G93" s="25">
        <f t="shared" si="6"/>
        <v>-590.40000000000009</v>
      </c>
      <c r="H93" s="47">
        <f t="shared" si="7"/>
        <v>-0.13693292513220151</v>
      </c>
      <c r="I93" s="80"/>
      <c r="J93" s="81">
        <f>G93</f>
        <v>-590.40000000000009</v>
      </c>
      <c r="K93" s="80"/>
    </row>
    <row r="94" spans="1:11" x14ac:dyDescent="0.25">
      <c r="A94" s="76">
        <v>33013160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ELVIDIO COSTA</v>
      </c>
      <c r="E94" s="43">
        <v>7759.6</v>
      </c>
      <c r="F94" s="43">
        <v>7062.4000000000015</v>
      </c>
      <c r="G94" s="25">
        <f t="shared" si="6"/>
        <v>-697.19999999999891</v>
      </c>
      <c r="H94" s="47">
        <f t="shared" si="7"/>
        <v>-8.9849992267642523E-2</v>
      </c>
      <c r="I94" s="80"/>
      <c r="J94" s="81">
        <f>G94</f>
        <v>-697.19999999999891</v>
      </c>
      <c r="K94" s="80"/>
    </row>
    <row r="95" spans="1:11" x14ac:dyDescent="0.25">
      <c r="A95" s="76">
        <v>33013322</v>
      </c>
      <c r="B95" s="77" t="str">
        <f>VLOOKUP($A95,BASE!$A$3:$D$1199,2,0)</f>
        <v>NORTE FLUMINENSE</v>
      </c>
      <c r="C95" s="77" t="str">
        <f>VLOOKUP($A95,BASE!$A$3:$D$1199,3,0)</f>
        <v>São Fidélis</v>
      </c>
      <c r="D95" s="77" t="str">
        <f>VLOOKUP($A95,BASE!$A$3:$D$1199,4,0)</f>
        <v>CE GERAQUE COLLET</v>
      </c>
      <c r="E95" s="43">
        <v>3430.3999999999996</v>
      </c>
      <c r="F95" s="43">
        <v>3043.6000000000004</v>
      </c>
      <c r="G95" s="25">
        <f t="shared" si="6"/>
        <v>-386.79999999999927</v>
      </c>
      <c r="H95" s="47">
        <f t="shared" si="7"/>
        <v>-0.11275652985074607</v>
      </c>
      <c r="I95" s="80"/>
      <c r="J95" s="81">
        <f>G95</f>
        <v>-386.79999999999927</v>
      </c>
      <c r="K95" s="80"/>
    </row>
    <row r="96" spans="1:11" x14ac:dyDescent="0.25">
      <c r="A96" s="76">
        <v>33013497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ALBERTO TORRES</v>
      </c>
      <c r="E96" s="43">
        <v>11877.6</v>
      </c>
      <c r="F96" s="43">
        <v>10614.8</v>
      </c>
      <c r="G96" s="25">
        <f t="shared" si="6"/>
        <v>-1262.8000000000011</v>
      </c>
      <c r="H96" s="47">
        <f t="shared" si="7"/>
        <v>-0.10631777463460641</v>
      </c>
      <c r="I96" s="80"/>
      <c r="J96" s="81">
        <f>G96</f>
        <v>-1262.8000000000011</v>
      </c>
      <c r="K96" s="80"/>
    </row>
    <row r="97" spans="1:11" x14ac:dyDescent="0.25">
      <c r="A97" s="76">
        <v>33013535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ADMARDO ALVES TORRES</v>
      </c>
      <c r="E97" s="43">
        <v>3887.2</v>
      </c>
      <c r="F97" s="43">
        <v>4055.2</v>
      </c>
      <c r="G97" s="25">
        <f t="shared" si="6"/>
        <v>168</v>
      </c>
      <c r="H97" s="47">
        <f t="shared" si="7"/>
        <v>4.3218769294093434E-2</v>
      </c>
      <c r="I97" s="81">
        <f>G97</f>
        <v>168</v>
      </c>
      <c r="J97" s="80"/>
      <c r="K97" s="80"/>
    </row>
    <row r="98" spans="1:11" x14ac:dyDescent="0.25">
      <c r="A98" s="76">
        <v>33013551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DOUTOR NEWTON ALVES</v>
      </c>
      <c r="E98" s="43">
        <v>4572.3999999999996</v>
      </c>
      <c r="F98" s="43">
        <v>4740</v>
      </c>
      <c r="G98" s="25">
        <f t="shared" si="6"/>
        <v>167.60000000000036</v>
      </c>
      <c r="H98" s="47">
        <f t="shared" si="7"/>
        <v>3.6654710873939372E-2</v>
      </c>
      <c r="I98" s="81">
        <f>G98</f>
        <v>167.60000000000036</v>
      </c>
      <c r="J98" s="80"/>
      <c r="K98" s="80"/>
    </row>
    <row r="99" spans="1:11" x14ac:dyDescent="0.25">
      <c r="A99" s="76">
        <v>33013683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RAIMUNDO DE MAGALHAES</v>
      </c>
      <c r="E99" s="43">
        <v>7230.0000000000009</v>
      </c>
      <c r="F99" s="43">
        <v>4612.8</v>
      </c>
      <c r="G99" s="25">
        <f t="shared" si="6"/>
        <v>-2617.2000000000007</v>
      </c>
      <c r="H99" s="47">
        <f t="shared" si="7"/>
        <v>-0.36199170124481334</v>
      </c>
      <c r="I99" s="80"/>
      <c r="J99" s="81">
        <f>G99</f>
        <v>-2617.2000000000007</v>
      </c>
      <c r="K99" s="80"/>
    </row>
    <row r="100" spans="1:11" x14ac:dyDescent="0.25">
      <c r="A100" s="76">
        <v>33013691</v>
      </c>
      <c r="B100" s="77" t="str">
        <f>VLOOKUP($A100,BASE!$A$3:$D$1199,2,0)</f>
        <v>NORTE FLUMINENSE</v>
      </c>
      <c r="C100" s="77" t="str">
        <f>VLOOKUP($A100,BASE!$A$3:$D$1199,3,0)</f>
        <v>São João da Barra</v>
      </c>
      <c r="D100" s="77" t="str">
        <f>VLOOKUP($A100,BASE!$A$3:$D$1199,4,0)</f>
        <v>CE DOUTOR OLIMPIO SATURNINO DE BRITO</v>
      </c>
      <c r="E100" s="43">
        <v>1322</v>
      </c>
      <c r="F100" s="43">
        <v>1474.4</v>
      </c>
      <c r="G100" s="25">
        <f t="shared" si="6"/>
        <v>152.40000000000009</v>
      </c>
      <c r="H100" s="47">
        <f t="shared" si="7"/>
        <v>0.11527987897125574</v>
      </c>
      <c r="I100" s="81">
        <f>G100</f>
        <v>152.40000000000009</v>
      </c>
      <c r="J100" s="80"/>
      <c r="K100" s="80"/>
    </row>
    <row r="101" spans="1:11" x14ac:dyDescent="0.25">
      <c r="A101" s="76">
        <v>33013772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SAO FRANCISCO DE PAULA</v>
      </c>
      <c r="E101" s="43">
        <v>15098.399999999998</v>
      </c>
      <c r="F101" s="43">
        <v>14384.4</v>
      </c>
      <c r="G101" s="25">
        <f t="shared" si="6"/>
        <v>-713.99999999999818</v>
      </c>
      <c r="H101" s="47">
        <f t="shared" si="7"/>
        <v>-4.7289779049435592E-2</v>
      </c>
      <c r="I101" s="80"/>
      <c r="J101" s="81">
        <f>G101</f>
        <v>-713.99999999999818</v>
      </c>
      <c r="K101" s="80"/>
    </row>
    <row r="102" spans="1:11" x14ac:dyDescent="0.25">
      <c r="A102" s="76">
        <v>33013802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AGOSTINHO CHRYZANTO DE ARAUJO</v>
      </c>
      <c r="E102" s="43">
        <v>4676.0000000000009</v>
      </c>
      <c r="F102" s="43">
        <v>4272.8</v>
      </c>
      <c r="G102" s="25">
        <f t="shared" si="6"/>
        <v>-403.20000000000073</v>
      </c>
      <c r="H102" s="47">
        <f t="shared" si="7"/>
        <v>-8.6227544910179782E-2</v>
      </c>
      <c r="I102" s="80"/>
      <c r="J102" s="81">
        <f>G102</f>
        <v>-403.20000000000073</v>
      </c>
      <c r="K102" s="80"/>
    </row>
    <row r="103" spans="1:11" x14ac:dyDescent="0.25">
      <c r="A103" s="76">
        <v>33013837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ERCILIA MUYLAERT DE MENEZES</v>
      </c>
      <c r="E103" s="43">
        <v>1792.8</v>
      </c>
      <c r="F103" s="43">
        <v>1990</v>
      </c>
      <c r="G103" s="25">
        <f t="shared" si="6"/>
        <v>197.20000000000005</v>
      </c>
      <c r="H103" s="47">
        <f t="shared" si="7"/>
        <v>0.10999553770638111</v>
      </c>
      <c r="I103" s="81">
        <f>G103</f>
        <v>197.20000000000005</v>
      </c>
      <c r="J103" s="80"/>
      <c r="K103" s="80"/>
    </row>
    <row r="104" spans="1:11" x14ac:dyDescent="0.25">
      <c r="A104" s="76">
        <v>33013918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PEDRO CERQUEIRA</v>
      </c>
      <c r="E104" s="43">
        <v>1534</v>
      </c>
      <c r="F104" s="43">
        <v>1748</v>
      </c>
      <c r="G104" s="25">
        <f t="shared" si="6"/>
        <v>214</v>
      </c>
      <c r="H104" s="47">
        <f t="shared" si="7"/>
        <v>0.13950456323337679</v>
      </c>
      <c r="I104" s="81">
        <f>G104</f>
        <v>214</v>
      </c>
      <c r="J104" s="80"/>
      <c r="K104" s="80"/>
    </row>
    <row r="105" spans="1:11" x14ac:dyDescent="0.25">
      <c r="A105" s="76">
        <v>33014086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ANA NUNES VIANA</v>
      </c>
      <c r="E105" s="43">
        <v>2279.2000000000003</v>
      </c>
      <c r="F105" s="43">
        <v>1717.2000000000003</v>
      </c>
      <c r="G105" s="25">
        <f t="shared" si="6"/>
        <v>-562</v>
      </c>
      <c r="H105" s="47">
        <f t="shared" si="7"/>
        <v>-0.24657774657774656</v>
      </c>
      <c r="I105" s="80"/>
      <c r="J105" s="81">
        <f>G105</f>
        <v>-562</v>
      </c>
      <c r="K105" s="80"/>
    </row>
    <row r="106" spans="1:11" x14ac:dyDescent="0.25">
      <c r="A106" s="76">
        <v>33014116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DOMIRES MACHADO</v>
      </c>
      <c r="E106" s="43">
        <v>3540.4</v>
      </c>
      <c r="F106" s="43">
        <v>3404</v>
      </c>
      <c r="G106" s="25">
        <f t="shared" si="6"/>
        <v>-136.40000000000009</v>
      </c>
      <c r="H106" s="47">
        <f t="shared" si="7"/>
        <v>-3.8526720144616451E-2</v>
      </c>
      <c r="I106" s="80"/>
      <c r="J106" s="81">
        <f>G106</f>
        <v>-136.40000000000009</v>
      </c>
      <c r="K106" s="80"/>
    </row>
    <row r="107" spans="1:11" x14ac:dyDescent="0.25">
      <c r="A107" s="76">
        <v>33014310</v>
      </c>
      <c r="B107" s="77" t="str">
        <f>VLOOKUP($A107,BASE!$A$3:$D$1199,2,0)</f>
        <v>NORTE FLUMINENSE</v>
      </c>
      <c r="C107" s="77" t="str">
        <f>VLOOKUP($A107,BASE!$A$3:$D$1199,3,0)</f>
        <v>São Francisco de Itabapoana</v>
      </c>
      <c r="D107" s="77" t="str">
        <f>VLOOKUP($A107,BASE!$A$3:$D$1199,4,0)</f>
        <v>CE JOAQUIM GOMES CRESPO</v>
      </c>
      <c r="E107" s="43">
        <v>4192.3999999999996</v>
      </c>
      <c r="F107" s="43">
        <v>3348.4</v>
      </c>
      <c r="G107" s="25">
        <f t="shared" si="6"/>
        <v>-843.99999999999955</v>
      </c>
      <c r="H107" s="47">
        <f t="shared" si="7"/>
        <v>-0.20131666825684563</v>
      </c>
      <c r="I107" s="80"/>
      <c r="J107" s="81">
        <f>G107</f>
        <v>-843.99999999999955</v>
      </c>
      <c r="K107" s="80"/>
    </row>
    <row r="108" spans="1:11" x14ac:dyDescent="0.25">
      <c r="A108" s="76">
        <v>33014566</v>
      </c>
      <c r="B108" s="77" t="str">
        <f>VLOOKUP($A108,BASE!$A$3:$D$1199,2,0)</f>
        <v>NORTE FLUMINENSE</v>
      </c>
      <c r="C108" s="77" t="str">
        <f>VLOOKUP($A108,BASE!$A$3:$D$1199,3,0)</f>
        <v>São João da Barra</v>
      </c>
      <c r="D108" s="77" t="str">
        <f>VLOOKUP($A108,BASE!$A$3:$D$1199,4,0)</f>
        <v>CE JOAO COELHO DA SILVA</v>
      </c>
      <c r="E108" s="43">
        <v>2522</v>
      </c>
      <c r="F108" s="43">
        <v>2628</v>
      </c>
      <c r="G108" s="25">
        <f t="shared" si="6"/>
        <v>106</v>
      </c>
      <c r="H108" s="47">
        <f t="shared" si="7"/>
        <v>4.2030134813639972E-2</v>
      </c>
      <c r="I108" s="81">
        <f>G108</f>
        <v>106</v>
      </c>
      <c r="J108" s="80"/>
      <c r="K108" s="80"/>
    </row>
    <row r="109" spans="1:11" x14ac:dyDescent="0.25">
      <c r="A109" s="76">
        <v>33014736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CIEP 271 JOSE BONIFACIO TASSARA</v>
      </c>
      <c r="E109" s="43">
        <v>5035.2</v>
      </c>
      <c r="F109" s="43">
        <v>4184.8</v>
      </c>
      <c r="G109" s="25">
        <f t="shared" si="6"/>
        <v>-850.39999999999964</v>
      </c>
      <c r="H109" s="47">
        <f t="shared" si="7"/>
        <v>-0.16889100730854775</v>
      </c>
      <c r="I109" s="80"/>
      <c r="J109" s="81">
        <f t="shared" ref="J109:J114" si="8">G109</f>
        <v>-850.39999999999964</v>
      </c>
      <c r="K109" s="80"/>
    </row>
    <row r="110" spans="1:11" x14ac:dyDescent="0.25">
      <c r="A110" s="76">
        <v>33014760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TOBIAS TOSTES MACHADO</v>
      </c>
      <c r="E110" s="43">
        <v>16030.8</v>
      </c>
      <c r="F110" s="43">
        <v>13300.8</v>
      </c>
      <c r="G110" s="25">
        <f t="shared" si="6"/>
        <v>-2730</v>
      </c>
      <c r="H110" s="47">
        <f t="shared" si="7"/>
        <v>-0.17029717793247998</v>
      </c>
      <c r="I110" s="80"/>
      <c r="J110" s="81">
        <f t="shared" si="8"/>
        <v>-2730</v>
      </c>
      <c r="K110" s="80"/>
    </row>
    <row r="111" spans="1:11" x14ac:dyDescent="0.25">
      <c r="A111" s="76">
        <v>33014809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CE ELSA BARBOSA DAUMAS</v>
      </c>
      <c r="E111" s="43">
        <v>4450.8</v>
      </c>
      <c r="F111" s="43">
        <v>3905.6000000000004</v>
      </c>
      <c r="G111" s="25">
        <f t="shared" si="6"/>
        <v>-545.19999999999982</v>
      </c>
      <c r="H111" s="47">
        <f t="shared" si="7"/>
        <v>-0.12249483238968271</v>
      </c>
      <c r="I111" s="80"/>
      <c r="J111" s="81">
        <f t="shared" si="8"/>
        <v>-545.19999999999982</v>
      </c>
      <c r="K111" s="80"/>
    </row>
    <row r="112" spans="1:11" x14ac:dyDescent="0.25">
      <c r="A112" s="76">
        <v>33014817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EE JOSE DE PAULA BARRETO</v>
      </c>
      <c r="E112" s="43">
        <v>2975.6</v>
      </c>
      <c r="F112" s="43">
        <v>2384.7999999999997</v>
      </c>
      <c r="G112" s="25">
        <f t="shared" si="6"/>
        <v>-590.80000000000018</v>
      </c>
      <c r="H112" s="47">
        <f t="shared" si="7"/>
        <v>-0.19854819196128518</v>
      </c>
      <c r="I112" s="80"/>
      <c r="J112" s="81">
        <f t="shared" si="8"/>
        <v>-590.80000000000018</v>
      </c>
      <c r="K112" s="80"/>
    </row>
    <row r="113" spans="1:11" x14ac:dyDescent="0.25">
      <c r="A113" s="76">
        <v>33014833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MARIA LOBO VIANA</v>
      </c>
      <c r="E113" s="43">
        <v>3418.4000000000005</v>
      </c>
      <c r="F113" s="43">
        <v>3236.8</v>
      </c>
      <c r="G113" s="25">
        <f t="shared" si="6"/>
        <v>-181.60000000000036</v>
      </c>
      <c r="H113" s="47">
        <f t="shared" si="7"/>
        <v>-5.3124268663702415E-2</v>
      </c>
      <c r="I113" s="80"/>
      <c r="J113" s="81">
        <f t="shared" si="8"/>
        <v>-181.60000000000036</v>
      </c>
      <c r="K113" s="80"/>
    </row>
    <row r="114" spans="1:11" x14ac:dyDescent="0.25">
      <c r="A114" s="76">
        <v>33015090</v>
      </c>
      <c r="B114" s="77" t="str">
        <f>VLOOKUP($A114,BASE!$A$3:$D$1199,2,0)</f>
        <v>NORTE FLUMINENSE</v>
      </c>
      <c r="C114" s="77" t="str">
        <f>VLOOKUP($A114,BASE!$A$3:$D$1199,3,0)</f>
        <v>Conceição de Macabu</v>
      </c>
      <c r="D114" s="77" t="str">
        <f>VLOOKUP($A114,BASE!$A$3:$D$1199,4,0)</f>
        <v>CE BOCAINA</v>
      </c>
      <c r="E114" s="43">
        <v>2094.3999999999996</v>
      </c>
      <c r="F114" s="43">
        <v>1746</v>
      </c>
      <c r="G114" s="25">
        <f t="shared" si="6"/>
        <v>-348.39999999999964</v>
      </c>
      <c r="H114" s="47">
        <f t="shared" si="7"/>
        <v>-0.16634835752482796</v>
      </c>
      <c r="I114" s="80"/>
      <c r="J114" s="81">
        <f t="shared" si="8"/>
        <v>-348.39999999999964</v>
      </c>
      <c r="K114" s="80"/>
    </row>
    <row r="115" spans="1:11" x14ac:dyDescent="0.25">
      <c r="A115" s="76">
        <v>33015180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LUIZ REID</v>
      </c>
      <c r="E115" s="43">
        <v>29988.799999999999</v>
      </c>
      <c r="F115" s="43">
        <v>31059.200000000004</v>
      </c>
      <c r="G115" s="25">
        <f t="shared" si="6"/>
        <v>1070.4000000000051</v>
      </c>
      <c r="H115" s="47">
        <f t="shared" si="7"/>
        <v>3.5693325508189898E-2</v>
      </c>
      <c r="I115" s="81">
        <f>G115</f>
        <v>1070.4000000000051</v>
      </c>
      <c r="J115" s="80"/>
      <c r="K115" s="80"/>
    </row>
    <row r="116" spans="1:11" x14ac:dyDescent="0.25">
      <c r="A116" s="76">
        <v>33015260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PRIMEIRO DE MAIO</v>
      </c>
      <c r="E116" s="43">
        <v>5936.4000000000005</v>
      </c>
      <c r="F116" s="43">
        <v>5195.2</v>
      </c>
      <c r="G116" s="25">
        <f t="shared" si="6"/>
        <v>-741.20000000000073</v>
      </c>
      <c r="H116" s="47">
        <f t="shared" si="7"/>
        <v>-0.12485681557846517</v>
      </c>
      <c r="I116" s="80"/>
      <c r="J116" s="81">
        <f>G116</f>
        <v>-741.20000000000073</v>
      </c>
      <c r="K116" s="80"/>
    </row>
    <row r="117" spans="1:11" x14ac:dyDescent="0.25">
      <c r="A117" s="76">
        <v>33015279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TELIO BARRETO</v>
      </c>
      <c r="E117" s="43">
        <v>8129.6</v>
      </c>
      <c r="F117" s="43">
        <v>7491.6</v>
      </c>
      <c r="G117" s="25">
        <f t="shared" si="6"/>
        <v>-638</v>
      </c>
      <c r="H117" s="47">
        <f t="shared" si="7"/>
        <v>-7.8478645935839392E-2</v>
      </c>
      <c r="I117" s="80"/>
      <c r="J117" s="81">
        <f>G117</f>
        <v>-638</v>
      </c>
      <c r="K117" s="80"/>
    </row>
    <row r="118" spans="1:11" x14ac:dyDescent="0.25">
      <c r="A118" s="76">
        <v>33015295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IRENE MEIRELLES</v>
      </c>
      <c r="E118" s="43">
        <v>11242.400000000001</v>
      </c>
      <c r="F118" s="43">
        <v>11421.599999999999</v>
      </c>
      <c r="G118" s="25">
        <f t="shared" si="6"/>
        <v>179.19999999999709</v>
      </c>
      <c r="H118" s="47">
        <f t="shared" si="7"/>
        <v>1.5939657012737234E-2</v>
      </c>
      <c r="I118" s="81">
        <f>G118</f>
        <v>179.19999999999709</v>
      </c>
      <c r="J118" s="80"/>
      <c r="K118" s="80"/>
    </row>
    <row r="119" spans="1:11" x14ac:dyDescent="0.25">
      <c r="A119" s="76">
        <v>33015309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JORNALISTA ALVARO BASTOS</v>
      </c>
      <c r="E119" s="43">
        <v>16191.6</v>
      </c>
      <c r="F119" s="43">
        <v>15981.2</v>
      </c>
      <c r="G119" s="25">
        <f t="shared" si="6"/>
        <v>-210.39999999999964</v>
      </c>
      <c r="H119" s="47">
        <f t="shared" si="7"/>
        <v>-1.299439215395635E-2</v>
      </c>
      <c r="I119" s="80"/>
      <c r="J119" s="81">
        <f>G119</f>
        <v>-210.39999999999964</v>
      </c>
      <c r="K119" s="80"/>
    </row>
    <row r="120" spans="1:11" x14ac:dyDescent="0.25">
      <c r="A120" s="76">
        <v>33015317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MATIAS NETO</v>
      </c>
      <c r="E120" s="43">
        <v>17696.8</v>
      </c>
      <c r="F120" s="43">
        <v>15540.399999999998</v>
      </c>
      <c r="G120" s="25">
        <f t="shared" si="6"/>
        <v>-2156.4000000000015</v>
      </c>
      <c r="H120" s="47">
        <f t="shared" si="7"/>
        <v>-0.1218525383120113</v>
      </c>
      <c r="I120" s="80"/>
      <c r="J120" s="81">
        <f>G120</f>
        <v>-2156.4000000000015</v>
      </c>
      <c r="K120" s="80"/>
    </row>
    <row r="121" spans="1:11" x14ac:dyDescent="0.25">
      <c r="A121" s="76">
        <v>33015333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RACHEL REID PEREIRA DE SOUZA</v>
      </c>
      <c r="E121" s="43">
        <v>4859.5999999999995</v>
      </c>
      <c r="F121" s="43">
        <v>4890</v>
      </c>
      <c r="G121" s="25">
        <f t="shared" si="6"/>
        <v>30.400000000000546</v>
      </c>
      <c r="H121" s="47">
        <f t="shared" si="7"/>
        <v>6.2556589019673531E-3</v>
      </c>
      <c r="I121" s="81">
        <f>G121</f>
        <v>30.400000000000546</v>
      </c>
      <c r="J121" s="80"/>
      <c r="K121" s="80"/>
    </row>
    <row r="122" spans="1:11" x14ac:dyDescent="0.25">
      <c r="A122" s="76">
        <v>33015341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VISCONDE DE ARAUJO</v>
      </c>
      <c r="E122" s="43">
        <v>7109.6</v>
      </c>
      <c r="F122" s="43">
        <v>7671.6</v>
      </c>
      <c r="G122" s="25">
        <f t="shared" si="6"/>
        <v>562</v>
      </c>
      <c r="H122" s="47">
        <f t="shared" si="7"/>
        <v>7.9048047710138403E-2</v>
      </c>
      <c r="I122" s="81">
        <f>G122</f>
        <v>562</v>
      </c>
      <c r="J122" s="80"/>
      <c r="K122" s="80"/>
    </row>
    <row r="123" spans="1:11" x14ac:dyDescent="0.25">
      <c r="A123" s="76">
        <v>33015740</v>
      </c>
      <c r="B123" s="77" t="str">
        <f>VLOOKUP($A123,BASE!$A$3:$D$1199,2,0)</f>
        <v>NORTE FLUMINENSE</v>
      </c>
      <c r="C123" s="77" t="str">
        <f>VLOOKUP($A123,BASE!$A$3:$D$1199,3,0)</f>
        <v>Macaé</v>
      </c>
      <c r="D123" s="77" t="str">
        <f>VLOOKUP($A123,BASE!$A$3:$D$1199,4,0)</f>
        <v>CE PROFESSORA VANILDE NATALINO MATTOS</v>
      </c>
      <c r="E123" s="43">
        <v>10235.599999999999</v>
      </c>
      <c r="F123" s="43">
        <v>9903.6000000000022</v>
      </c>
      <c r="G123" s="25">
        <f t="shared" si="6"/>
        <v>-331.99999999999636</v>
      </c>
      <c r="H123" s="47">
        <f t="shared" si="7"/>
        <v>-3.243581226308144E-2</v>
      </c>
      <c r="I123" s="80"/>
      <c r="J123" s="81">
        <f>G123</f>
        <v>-331.99999999999636</v>
      </c>
      <c r="K123" s="80"/>
    </row>
    <row r="124" spans="1:11" x14ac:dyDescent="0.25">
      <c r="A124" s="76">
        <v>33016070</v>
      </c>
      <c r="B124" s="77" t="str">
        <f>VLOOKUP($A124,BASE!$A$3:$D$1199,2,0)</f>
        <v>NORTE FLUMINENSE</v>
      </c>
      <c r="C124" s="77" t="str">
        <f>VLOOKUP($A124,BASE!$A$3:$D$1199,3,0)</f>
        <v>Carapebus</v>
      </c>
      <c r="D124" s="77" t="str">
        <f>VLOOKUP($A124,BASE!$A$3:$D$1199,4,0)</f>
        <v>CE THOMAZ GOMES</v>
      </c>
      <c r="E124" s="43">
        <v>9488</v>
      </c>
      <c r="F124" s="43">
        <v>7904.0000000000009</v>
      </c>
      <c r="G124" s="25">
        <f t="shared" si="6"/>
        <v>-1583.9999999999991</v>
      </c>
      <c r="H124" s="47">
        <f t="shared" si="7"/>
        <v>-0.16694772344013481</v>
      </c>
      <c r="I124" s="80"/>
      <c r="J124" s="81">
        <f>G124</f>
        <v>-1583.9999999999991</v>
      </c>
      <c r="K124" s="80"/>
    </row>
    <row r="125" spans="1:11" x14ac:dyDescent="0.25">
      <c r="A125" s="76">
        <v>33016550</v>
      </c>
      <c r="B125" s="77" t="str">
        <f>VLOOKUP($A125,BASE!$A$3:$D$1199,2,0)</f>
        <v>NORTE FLUMINENSE</v>
      </c>
      <c r="C125" s="77" t="str">
        <f>VLOOKUP($A125,BASE!$A$3:$D$1199,3,0)</f>
        <v>Quissamã</v>
      </c>
      <c r="D125" s="77" t="str">
        <f>VLOOKUP($A125,BASE!$A$3:$D$1199,4,0)</f>
        <v>CE VISCONDE DE QUISSAMA</v>
      </c>
      <c r="E125" s="43">
        <v>11408.400000000001</v>
      </c>
      <c r="F125" s="43">
        <v>9877.6</v>
      </c>
      <c r="G125" s="25">
        <f t="shared" si="6"/>
        <v>-1530.8000000000011</v>
      </c>
      <c r="H125" s="47">
        <f t="shared" si="7"/>
        <v>-0.13418183093159433</v>
      </c>
      <c r="I125" s="80"/>
      <c r="J125" s="81">
        <f>G125</f>
        <v>-1530.8000000000011</v>
      </c>
      <c r="K125" s="80"/>
    </row>
    <row r="126" spans="1:11" x14ac:dyDescent="0.25">
      <c r="A126" s="76">
        <v>33016836</v>
      </c>
      <c r="B126" s="77" t="str">
        <f>VLOOKUP($A126,BASE!$A$3:$D$1199,2,0)</f>
        <v>SERRANA I</v>
      </c>
      <c r="C126" s="77" t="str">
        <f>VLOOKUP($A126,BASE!$A$3:$D$1199,3,0)</f>
        <v>Areal</v>
      </c>
      <c r="D126" s="77" t="str">
        <f>VLOOKUP($A126,BASE!$A$3:$D$1199,4,0)</f>
        <v>CE MARIANO PROCOPIO</v>
      </c>
      <c r="E126" s="43">
        <v>8426.4000000000015</v>
      </c>
      <c r="F126" s="43">
        <v>6813.5999999999995</v>
      </c>
      <c r="G126" s="25">
        <f t="shared" si="6"/>
        <v>-1612.800000000002</v>
      </c>
      <c r="H126" s="47">
        <f t="shared" si="7"/>
        <v>-0.19139846197664503</v>
      </c>
      <c r="I126" s="80"/>
      <c r="J126" s="81">
        <f>G126</f>
        <v>-1612.800000000002</v>
      </c>
      <c r="K126" s="80"/>
    </row>
    <row r="127" spans="1:11" x14ac:dyDescent="0.25">
      <c r="A127" s="76">
        <v>33017000</v>
      </c>
      <c r="B127" s="77" t="str">
        <f>VLOOKUP($A127,BASE!$A$3:$D$1199,2,0)</f>
        <v>SERRANA I</v>
      </c>
      <c r="C127" s="77" t="str">
        <f>VLOOKUP($A127,BASE!$A$3:$D$1199,3,0)</f>
        <v>Comendador Levy Gasparian</v>
      </c>
      <c r="D127" s="77" t="str">
        <f>VLOOKUP($A127,BASE!$A$3:$D$1199,4,0)</f>
        <v>CE CORONEL ANTONIO PECANHA</v>
      </c>
      <c r="E127" s="43">
        <v>5051.5999999999995</v>
      </c>
      <c r="F127" s="43">
        <v>4544.3999999999996</v>
      </c>
      <c r="G127" s="25">
        <f t="shared" si="6"/>
        <v>-507.19999999999982</v>
      </c>
      <c r="H127" s="47">
        <f t="shared" si="7"/>
        <v>-0.100403832449125</v>
      </c>
      <c r="I127" s="80"/>
      <c r="J127" s="81">
        <f>G127</f>
        <v>-507.19999999999982</v>
      </c>
      <c r="K127" s="80"/>
    </row>
    <row r="128" spans="1:11" x14ac:dyDescent="0.25">
      <c r="A128" s="76">
        <v>33017093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MARIA ZULMIRA TORRES</v>
      </c>
      <c r="E128" s="43">
        <v>7330.8000000000011</v>
      </c>
      <c r="F128" s="43">
        <v>7804.0000000000009</v>
      </c>
      <c r="G128" s="25">
        <f t="shared" si="6"/>
        <v>473.19999999999982</v>
      </c>
      <c r="H128" s="47">
        <f t="shared" si="7"/>
        <v>6.4549571670213315E-2</v>
      </c>
      <c r="I128" s="81">
        <f>G128</f>
        <v>473.19999999999982</v>
      </c>
      <c r="J128" s="80"/>
      <c r="K128" s="80"/>
    </row>
    <row r="129" spans="1:11" x14ac:dyDescent="0.25">
      <c r="A129" s="76">
        <v>33017107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MONSENHOR FRANCISCO</v>
      </c>
      <c r="E129" s="43">
        <v>10410.799999999999</v>
      </c>
      <c r="F129" s="43">
        <v>8814.4000000000015</v>
      </c>
      <c r="G129" s="25">
        <f t="shared" si="6"/>
        <v>-1596.3999999999978</v>
      </c>
      <c r="H129" s="47">
        <f t="shared" si="7"/>
        <v>-0.15334076151688611</v>
      </c>
      <c r="I129" s="80"/>
      <c r="J129" s="81">
        <f>G129</f>
        <v>-1596.3999999999978</v>
      </c>
      <c r="K129" s="80"/>
    </row>
    <row r="130" spans="1:11" x14ac:dyDescent="0.25">
      <c r="A130" s="76">
        <v>33017492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LIONS CLUBE DE PARAIBA DO SUL</v>
      </c>
      <c r="E130" s="43">
        <v>6182</v>
      </c>
      <c r="F130" s="43">
        <v>6289.6</v>
      </c>
      <c r="G130" s="25">
        <f t="shared" si="6"/>
        <v>107.60000000000036</v>
      </c>
      <c r="H130" s="47">
        <f t="shared" si="7"/>
        <v>1.7405370430281522E-2</v>
      </c>
      <c r="I130" s="81">
        <f>G130</f>
        <v>107.60000000000036</v>
      </c>
      <c r="J130" s="80"/>
      <c r="K130" s="80"/>
    </row>
    <row r="131" spans="1:11" x14ac:dyDescent="0.25">
      <c r="A131" s="76">
        <v>33017522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BEZERRA DE MENEZES</v>
      </c>
      <c r="E131" s="43">
        <v>6577.5999999999995</v>
      </c>
      <c r="F131" s="43">
        <v>6822</v>
      </c>
      <c r="G131" s="25">
        <f t="shared" si="6"/>
        <v>244.40000000000055</v>
      </c>
      <c r="H131" s="47">
        <f t="shared" si="7"/>
        <v>3.7156409632692865E-2</v>
      </c>
      <c r="I131" s="81">
        <f>G131</f>
        <v>244.40000000000055</v>
      </c>
      <c r="J131" s="80"/>
      <c r="K131" s="80"/>
    </row>
    <row r="132" spans="1:11" x14ac:dyDescent="0.25">
      <c r="A132" s="76">
        <v>33017646</v>
      </c>
      <c r="B132" s="77" t="str">
        <f>VLOOKUP($A132,BASE!$A$3:$D$1199,2,0)</f>
        <v>CENTRO SUL</v>
      </c>
      <c r="C132" s="77" t="str">
        <f>VLOOKUP($A132,BASE!$A$3:$D$1199,3,0)</f>
        <v>Paraíba do Sul</v>
      </c>
      <c r="D132" s="77" t="str">
        <f>VLOOKUP($A132,BASE!$A$3:$D$1199,4,0)</f>
        <v>CE BARAO DE PALMEIRAS</v>
      </c>
      <c r="E132" s="43">
        <v>8140.8</v>
      </c>
      <c r="F132" s="43">
        <v>8020.8000000000011</v>
      </c>
      <c r="G132" s="25">
        <f t="shared" si="6"/>
        <v>-119.99999999999909</v>
      </c>
      <c r="H132" s="47">
        <f t="shared" si="7"/>
        <v>-1.4740566037735736E-2</v>
      </c>
      <c r="I132" s="80"/>
      <c r="J132" s="81">
        <f>G132</f>
        <v>-119.99999999999909</v>
      </c>
      <c r="K132" s="80"/>
    </row>
    <row r="133" spans="1:11" x14ac:dyDescent="0.25">
      <c r="A133" s="76">
        <v>33017786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MAURICIO DE ABREU</v>
      </c>
      <c r="E133" s="43">
        <v>7322.8</v>
      </c>
      <c r="F133" s="43">
        <v>6806.4</v>
      </c>
      <c r="G133" s="25">
        <f t="shared" ref="G133:G196" si="9">F133-E133</f>
        <v>-516.40000000000055</v>
      </c>
      <c r="H133" s="47">
        <f t="shared" ref="H133:H196" si="10">G133/E133</f>
        <v>-7.0519473425465745E-2</v>
      </c>
      <c r="I133" s="80"/>
      <c r="J133" s="81">
        <f>G133</f>
        <v>-516.40000000000055</v>
      </c>
      <c r="K133" s="80"/>
    </row>
    <row r="134" spans="1:11" x14ac:dyDescent="0.25">
      <c r="A134" s="76">
        <v>33017930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REPUBLICA DO LIBANO</v>
      </c>
      <c r="E134" s="43">
        <v>3075.6</v>
      </c>
      <c r="F134" s="43">
        <v>2324.8000000000002</v>
      </c>
      <c r="G134" s="25">
        <f t="shared" si="9"/>
        <v>-750.79999999999973</v>
      </c>
      <c r="H134" s="47">
        <f t="shared" si="10"/>
        <v>-0.24411496943685776</v>
      </c>
      <c r="I134" s="80"/>
      <c r="J134" s="81">
        <f>G134</f>
        <v>-750.79999999999973</v>
      </c>
      <c r="K134" s="80"/>
    </row>
    <row r="135" spans="1:11" x14ac:dyDescent="0.25">
      <c r="A135" s="76">
        <v>33018073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PAULINO FERNANDES</v>
      </c>
      <c r="E135" s="43">
        <v>592.4</v>
      </c>
      <c r="F135" s="43">
        <v>668.4</v>
      </c>
      <c r="G135" s="25">
        <f t="shared" si="9"/>
        <v>76</v>
      </c>
      <c r="H135" s="47">
        <f t="shared" si="10"/>
        <v>0.12829169480081026</v>
      </c>
      <c r="I135" s="81">
        <f>G135</f>
        <v>76</v>
      </c>
      <c r="J135" s="80"/>
      <c r="K135" s="80"/>
    </row>
    <row r="136" spans="1:11" x14ac:dyDescent="0.25">
      <c r="A136" s="76">
        <v>33018197</v>
      </c>
      <c r="B136" s="77" t="str">
        <f>VLOOKUP($A136,BASE!$A$3:$D$1199,2,0)</f>
        <v>SERRANA I</v>
      </c>
      <c r="C136" s="77" t="str">
        <f>VLOOKUP($A136,BASE!$A$3:$D$1199,3,0)</f>
        <v>Sapucaia</v>
      </c>
      <c r="D136" s="77" t="str">
        <f>VLOOKUP($A136,BASE!$A$3:$D$1199,4,0)</f>
        <v>CE PROFESSORA MARIA APARECIDA BASTOS</v>
      </c>
      <c r="E136" s="43">
        <v>3630.0000000000005</v>
      </c>
      <c r="F136" s="43">
        <v>3752.7999999999997</v>
      </c>
      <c r="G136" s="25">
        <f t="shared" si="9"/>
        <v>122.79999999999927</v>
      </c>
      <c r="H136" s="47">
        <f t="shared" si="10"/>
        <v>3.382920110192817E-2</v>
      </c>
      <c r="I136" s="81">
        <f>G136</f>
        <v>122.79999999999927</v>
      </c>
      <c r="J136" s="80"/>
      <c r="K136" s="80"/>
    </row>
    <row r="137" spans="1:11" x14ac:dyDescent="0.25">
      <c r="A137" s="76">
        <v>33018286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CIEP 456 PROFESSOR MARCOS COSTA REIS DUTRA</v>
      </c>
      <c r="E137" s="43">
        <v>10591.599999999999</v>
      </c>
      <c r="F137" s="43">
        <v>8114.7999999999993</v>
      </c>
      <c r="G137" s="25">
        <f t="shared" si="9"/>
        <v>-2476.7999999999993</v>
      </c>
      <c r="H137" s="47">
        <f t="shared" si="10"/>
        <v>-0.233845689036595</v>
      </c>
      <c r="I137" s="80"/>
      <c r="J137" s="81">
        <f>G137</f>
        <v>-2476.7999999999993</v>
      </c>
      <c r="K137" s="80"/>
    </row>
    <row r="138" spans="1:11" x14ac:dyDescent="0.25">
      <c r="A138" s="76">
        <v>33018332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DOUTOR VALMIR PECANHA</v>
      </c>
      <c r="E138" s="43">
        <v>3430</v>
      </c>
      <c r="F138" s="43">
        <v>3283.2</v>
      </c>
      <c r="G138" s="25">
        <f t="shared" si="9"/>
        <v>-146.80000000000018</v>
      </c>
      <c r="H138" s="47">
        <f t="shared" si="10"/>
        <v>-4.2798833819242037E-2</v>
      </c>
      <c r="I138" s="80"/>
      <c r="J138" s="81">
        <f>G138</f>
        <v>-146.80000000000018</v>
      </c>
      <c r="K138" s="80"/>
    </row>
    <row r="139" spans="1:11" x14ac:dyDescent="0.25">
      <c r="A139" s="76">
        <v>33018340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MOACYR PADILHA</v>
      </c>
      <c r="E139" s="43">
        <v>19819.599999999999</v>
      </c>
      <c r="F139" s="43">
        <v>16339.600000000002</v>
      </c>
      <c r="G139" s="25">
        <f t="shared" si="9"/>
        <v>-3479.9999999999964</v>
      </c>
      <c r="H139" s="47">
        <f t="shared" si="10"/>
        <v>-0.17558376556539973</v>
      </c>
      <c r="I139" s="80"/>
      <c r="J139" s="81">
        <f>G139</f>
        <v>-3479.9999999999964</v>
      </c>
      <c r="K139" s="80"/>
    </row>
    <row r="140" spans="1:11" x14ac:dyDescent="0.25">
      <c r="A140" s="76">
        <v>33018359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PROFESSOR KOPKE</v>
      </c>
      <c r="E140" s="43">
        <v>8141.1999999999989</v>
      </c>
      <c r="F140" s="43">
        <v>9038.7999999999993</v>
      </c>
      <c r="G140" s="25">
        <f t="shared" si="9"/>
        <v>897.60000000000036</v>
      </c>
      <c r="H140" s="47">
        <f t="shared" si="10"/>
        <v>0.11025401660688848</v>
      </c>
      <c r="I140" s="81">
        <f>G140</f>
        <v>897.60000000000036</v>
      </c>
      <c r="J140" s="80"/>
      <c r="K140" s="80"/>
    </row>
    <row r="141" spans="1:11" x14ac:dyDescent="0.25">
      <c r="A141" s="76">
        <v>33018367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ROBERTO COELHO PEDROSO</v>
      </c>
      <c r="E141" s="43">
        <v>4778</v>
      </c>
      <c r="F141" s="43">
        <v>4683.6000000000004</v>
      </c>
      <c r="G141" s="25">
        <f t="shared" si="9"/>
        <v>-94.399999999999636</v>
      </c>
      <c r="H141" s="47">
        <f t="shared" si="10"/>
        <v>-1.9757220594390883E-2</v>
      </c>
      <c r="I141" s="80"/>
      <c r="J141" s="81">
        <f>G141</f>
        <v>-94.399999999999636</v>
      </c>
      <c r="K141" s="80"/>
    </row>
    <row r="142" spans="1:11" x14ac:dyDescent="0.25">
      <c r="A142" s="76">
        <v>33018405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CONDESSA DO RIO NOVO</v>
      </c>
      <c r="E142" s="43">
        <v>8036.4</v>
      </c>
      <c r="F142" s="43">
        <v>7900.4</v>
      </c>
      <c r="G142" s="25">
        <f t="shared" si="9"/>
        <v>-136</v>
      </c>
      <c r="H142" s="47">
        <f t="shared" si="10"/>
        <v>-1.6923000348414714E-2</v>
      </c>
      <c r="I142" s="80"/>
      <c r="J142" s="81">
        <f>G142</f>
        <v>-136</v>
      </c>
      <c r="K142" s="80"/>
    </row>
    <row r="143" spans="1:11" x14ac:dyDescent="0.25">
      <c r="A143" s="76">
        <v>33018430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CE URBANO CARLOS DE ALMEIDA</v>
      </c>
      <c r="E143" s="43">
        <v>5651.5999999999995</v>
      </c>
      <c r="F143" s="43">
        <v>6017.1999999999989</v>
      </c>
      <c r="G143" s="25">
        <f t="shared" si="9"/>
        <v>365.59999999999945</v>
      </c>
      <c r="H143" s="47">
        <f t="shared" si="10"/>
        <v>6.4689645410149252E-2</v>
      </c>
      <c r="I143" s="81">
        <f>G143</f>
        <v>365.59999999999945</v>
      </c>
      <c r="J143" s="80"/>
      <c r="K143" s="80"/>
    </row>
    <row r="144" spans="1:11" x14ac:dyDescent="0.25">
      <c r="A144" s="76">
        <v>33018650</v>
      </c>
      <c r="B144" s="77" t="str">
        <f>VLOOKUP($A144,BASE!$A$3:$D$1199,2,0)</f>
        <v>SERRANA I</v>
      </c>
      <c r="C144" s="77" t="str">
        <f>VLOOKUP($A144,BASE!$A$3:$D$1199,3,0)</f>
        <v>Três Rios</v>
      </c>
      <c r="D144" s="77" t="str">
        <f>VLOOKUP($A144,BASE!$A$3:$D$1199,4,0)</f>
        <v>IE PROFESSOR JOEL MONNERAT</v>
      </c>
      <c r="E144" s="43">
        <v>10196.800000000001</v>
      </c>
      <c r="F144" s="43">
        <v>9613.6</v>
      </c>
      <c r="G144" s="25">
        <f t="shared" si="9"/>
        <v>-583.20000000000073</v>
      </c>
      <c r="H144" s="47">
        <f t="shared" si="10"/>
        <v>-5.719441393378321E-2</v>
      </c>
      <c r="I144" s="80"/>
      <c r="J144" s="81">
        <f>G144</f>
        <v>-583.20000000000073</v>
      </c>
      <c r="K144" s="80"/>
    </row>
    <row r="145" spans="1:11" x14ac:dyDescent="0.25">
      <c r="A145" s="76">
        <v>33018804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CIEP 277 JOAO NICOLAO FILHO JANJAO</v>
      </c>
      <c r="E145" s="43">
        <v>4121.6000000000004</v>
      </c>
      <c r="F145" s="43">
        <v>5037.6000000000004</v>
      </c>
      <c r="G145" s="25">
        <f t="shared" si="9"/>
        <v>916</v>
      </c>
      <c r="H145" s="47">
        <f t="shared" si="10"/>
        <v>0.22224378881987575</v>
      </c>
      <c r="I145" s="81">
        <f>G145</f>
        <v>916</v>
      </c>
      <c r="J145" s="80"/>
      <c r="K145" s="80"/>
    </row>
    <row r="146" spans="1:11" x14ac:dyDescent="0.25">
      <c r="A146" s="76">
        <v>33018820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MARIA ZULMIRA TORRES</v>
      </c>
      <c r="E146" s="43">
        <v>9802.4000000000015</v>
      </c>
      <c r="F146" s="43">
        <v>9965.6</v>
      </c>
      <c r="G146" s="25">
        <f t="shared" si="9"/>
        <v>163.19999999999891</v>
      </c>
      <c r="H146" s="47">
        <f t="shared" si="10"/>
        <v>1.6648983922304628E-2</v>
      </c>
      <c r="I146" s="81">
        <f>G146</f>
        <v>163.19999999999891</v>
      </c>
      <c r="J146" s="80"/>
      <c r="K146" s="80"/>
    </row>
    <row r="147" spans="1:11" x14ac:dyDescent="0.25">
      <c r="A147" s="76">
        <v>33019223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JOAO DE ABREU JUNIOR</v>
      </c>
      <c r="E147" s="43">
        <v>2892.8</v>
      </c>
      <c r="F147" s="43">
        <v>2596.3999999999996</v>
      </c>
      <c r="G147" s="25">
        <f t="shared" si="9"/>
        <v>-296.40000000000055</v>
      </c>
      <c r="H147" s="47">
        <f t="shared" si="10"/>
        <v>-0.10246128318584088</v>
      </c>
      <c r="I147" s="80"/>
      <c r="J147" s="81">
        <f>G147</f>
        <v>-296.40000000000055</v>
      </c>
      <c r="K147" s="80"/>
    </row>
    <row r="148" spans="1:11" x14ac:dyDescent="0.25">
      <c r="A148" s="76">
        <v>33019290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CONDE DE NOVA FRIBURGO</v>
      </c>
      <c r="E148" s="43">
        <v>912</v>
      </c>
      <c r="F148" s="43">
        <v>790.00000000000011</v>
      </c>
      <c r="G148" s="25">
        <f t="shared" si="9"/>
        <v>-121.99999999999989</v>
      </c>
      <c r="H148" s="47">
        <f t="shared" si="10"/>
        <v>-0.13377192982456129</v>
      </c>
      <c r="I148" s="80"/>
      <c r="J148" s="81">
        <f>G148</f>
        <v>-121.99999999999989</v>
      </c>
      <c r="K148" s="80"/>
    </row>
    <row r="149" spans="1:11" x14ac:dyDescent="0.25">
      <c r="A149" s="76">
        <v>33019428</v>
      </c>
      <c r="B149" s="77" t="str">
        <f>VLOOKUP($A149,BASE!$A$3:$D$1199,2,0)</f>
        <v>SERRANA II</v>
      </c>
      <c r="C149" s="77" t="str">
        <f>VLOOKUP($A149,BASE!$A$3:$D$1199,3,0)</f>
        <v>Cantagalo</v>
      </c>
      <c r="D149" s="77" t="str">
        <f>VLOOKUP($A149,BASE!$A$3:$D$1199,4,0)</f>
        <v>CE DOUTOR FRANCISCO LEITE TEIXEIRA</v>
      </c>
      <c r="E149" s="43">
        <v>2414.8000000000002</v>
      </c>
      <c r="F149" s="43">
        <v>2901.2</v>
      </c>
      <c r="G149" s="25">
        <f t="shared" si="9"/>
        <v>486.39999999999964</v>
      </c>
      <c r="H149" s="47">
        <f t="shared" si="10"/>
        <v>0.20142454861686251</v>
      </c>
      <c r="I149" s="81">
        <f>G149</f>
        <v>486.39999999999964</v>
      </c>
      <c r="J149" s="80"/>
      <c r="K149" s="80"/>
    </row>
    <row r="150" spans="1:11" x14ac:dyDescent="0.25">
      <c r="A150" s="76">
        <v>33019673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CIEP 280 PROFESSOR VASCO FERNANDES DA SILVA PORTO</v>
      </c>
      <c r="E150" s="43">
        <v>11621.2</v>
      </c>
      <c r="F150" s="43">
        <v>11516.400000000001</v>
      </c>
      <c r="G150" s="25">
        <f t="shared" si="9"/>
        <v>-104.79999999999927</v>
      </c>
      <c r="H150" s="47">
        <f t="shared" si="10"/>
        <v>-9.0180015833131923E-3</v>
      </c>
      <c r="I150" s="80"/>
      <c r="J150" s="81">
        <f>G150</f>
        <v>-104.79999999999927</v>
      </c>
      <c r="K150" s="80"/>
    </row>
    <row r="151" spans="1:11" x14ac:dyDescent="0.25">
      <c r="A151" s="76">
        <v>33019681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PROFESSOR AURELIO DUARTE</v>
      </c>
      <c r="E151" s="43">
        <v>1861.2</v>
      </c>
      <c r="F151" s="43">
        <v>2767.2</v>
      </c>
      <c r="G151" s="25">
        <f t="shared" si="9"/>
        <v>905.99999999999977</v>
      </c>
      <c r="H151" s="47">
        <f t="shared" si="10"/>
        <v>0.48678272082527391</v>
      </c>
      <c r="I151" s="81">
        <f>G151</f>
        <v>905.99999999999977</v>
      </c>
      <c r="J151" s="80"/>
      <c r="K151" s="80"/>
    </row>
    <row r="152" spans="1:11" x14ac:dyDescent="0.25">
      <c r="A152" s="76">
        <v>33019789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FRANCISCO VARELLA</v>
      </c>
      <c r="E152" s="43">
        <v>6530</v>
      </c>
      <c r="F152" s="43">
        <v>5119.2</v>
      </c>
      <c r="G152" s="25">
        <f t="shared" si="9"/>
        <v>-1410.8000000000002</v>
      </c>
      <c r="H152" s="47">
        <f t="shared" si="10"/>
        <v>-0.21604900459418072</v>
      </c>
      <c r="I152" s="80"/>
      <c r="J152" s="81">
        <f>G152</f>
        <v>-1410.8000000000002</v>
      </c>
      <c r="K152" s="80"/>
    </row>
    <row r="153" spans="1:11" x14ac:dyDescent="0.25">
      <c r="A153" s="76">
        <v>33019800</v>
      </c>
      <c r="B153" s="77" t="str">
        <f>VLOOKUP($A153,BASE!$A$3:$D$1199,2,0)</f>
        <v>SERRANA II</v>
      </c>
      <c r="C153" s="77" t="str">
        <f>VLOOKUP($A153,BASE!$A$3:$D$1199,3,0)</f>
        <v>Carmo</v>
      </c>
      <c r="D153" s="77" t="str">
        <f>VLOOKUP($A153,BASE!$A$3:$D$1199,4,0)</f>
        <v>CE INDEPENDENCIA</v>
      </c>
      <c r="E153" s="43">
        <v>653.19999999999993</v>
      </c>
      <c r="F153" s="43">
        <v>303.59999999999997</v>
      </c>
      <c r="G153" s="25">
        <f t="shared" si="9"/>
        <v>-349.59999999999997</v>
      </c>
      <c r="H153" s="47">
        <f t="shared" si="10"/>
        <v>-0.53521126760563376</v>
      </c>
      <c r="I153" s="80"/>
      <c r="J153" s="81">
        <f>G153</f>
        <v>-349.59999999999997</v>
      </c>
      <c r="K153" s="80"/>
    </row>
    <row r="154" spans="1:11" x14ac:dyDescent="0.25">
      <c r="A154" s="76">
        <v>33020116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CIEP 145 DOUTOR OSWALDO CRUZ</v>
      </c>
      <c r="E154" s="43">
        <v>4654</v>
      </c>
      <c r="F154" s="43">
        <v>3912</v>
      </c>
      <c r="G154" s="25">
        <f t="shared" si="9"/>
        <v>-742</v>
      </c>
      <c r="H154" s="47">
        <f t="shared" si="10"/>
        <v>-0.1594327460249248</v>
      </c>
      <c r="I154" s="80"/>
      <c r="J154" s="81">
        <f>G154</f>
        <v>-742</v>
      </c>
      <c r="K154" s="80"/>
    </row>
    <row r="155" spans="1:11" x14ac:dyDescent="0.25">
      <c r="A155" s="76">
        <v>33020140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ANTONIO PECLY</v>
      </c>
      <c r="E155" s="43">
        <v>9655.6000000000022</v>
      </c>
      <c r="F155" s="43">
        <v>8864.4</v>
      </c>
      <c r="G155" s="25">
        <f t="shared" si="9"/>
        <v>-791.20000000000255</v>
      </c>
      <c r="H155" s="47">
        <f t="shared" si="10"/>
        <v>-8.1942085421931557E-2</v>
      </c>
      <c r="I155" s="80"/>
      <c r="J155" s="81">
        <f>G155</f>
        <v>-791.20000000000255</v>
      </c>
      <c r="K155" s="80"/>
    </row>
    <row r="156" spans="1:11" x14ac:dyDescent="0.25">
      <c r="A156" s="76">
        <v>33020205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CE CONSTANCA SOARES TEIXEIRA</v>
      </c>
      <c r="E156" s="43">
        <v>3065.6000000000004</v>
      </c>
      <c r="F156" s="43">
        <v>2733.6</v>
      </c>
      <c r="G156" s="25">
        <f t="shared" si="9"/>
        <v>-332.00000000000045</v>
      </c>
      <c r="H156" s="47">
        <f t="shared" si="10"/>
        <v>-0.10829853862212957</v>
      </c>
      <c r="I156" s="80"/>
      <c r="J156" s="81">
        <f>G156</f>
        <v>-332.00000000000045</v>
      </c>
      <c r="K156" s="80"/>
    </row>
    <row r="157" spans="1:11" x14ac:dyDescent="0.25">
      <c r="A157" s="76">
        <v>33020213</v>
      </c>
      <c r="B157" s="77" t="str">
        <f>VLOOKUP($A157,BASE!$A$3:$D$1199,2,0)</f>
        <v>SERRANA II</v>
      </c>
      <c r="C157" s="77" t="str">
        <f>VLOOKUP($A157,BASE!$A$3:$D$1199,3,0)</f>
        <v>Cordeiro</v>
      </c>
      <c r="D157" s="77" t="str">
        <f>VLOOKUP($A157,BASE!$A$3:$D$1199,4,0)</f>
        <v>IE INOCENCIO DE ANDRADE</v>
      </c>
      <c r="E157" s="43">
        <v>3740.0000000000005</v>
      </c>
      <c r="F157" s="43">
        <v>4136</v>
      </c>
      <c r="G157" s="25">
        <f t="shared" si="9"/>
        <v>395.99999999999955</v>
      </c>
      <c r="H157" s="47">
        <f t="shared" si="10"/>
        <v>0.10588235294117633</v>
      </c>
      <c r="I157" s="81">
        <f>G157</f>
        <v>395.99999999999955</v>
      </c>
      <c r="J157" s="80"/>
      <c r="K157" s="80"/>
    </row>
    <row r="158" spans="1:11" x14ac:dyDescent="0.25">
      <c r="A158" s="76">
        <v>33020396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JOSE CARLOS BOARETTO</v>
      </c>
      <c r="E158" s="43">
        <v>8144.4</v>
      </c>
      <c r="F158" s="43">
        <v>8310.7999999999993</v>
      </c>
      <c r="G158" s="25">
        <f t="shared" si="9"/>
        <v>166.39999999999964</v>
      </c>
      <c r="H158" s="47">
        <f t="shared" si="10"/>
        <v>2.0431216541427193E-2</v>
      </c>
      <c r="I158" s="81">
        <f>G158</f>
        <v>166.39999999999964</v>
      </c>
      <c r="J158" s="80"/>
      <c r="K158" s="80"/>
    </row>
    <row r="159" spans="1:11" x14ac:dyDescent="0.25">
      <c r="A159" s="76">
        <v>33020434</v>
      </c>
      <c r="B159" s="77" t="str">
        <f>VLOOKUP($A159,BASE!$A$3:$D$1199,2,0)</f>
        <v>SERRANA II</v>
      </c>
      <c r="C159" s="77" t="str">
        <f>VLOOKUP($A159,BASE!$A$3:$D$1199,3,0)</f>
        <v>Macuco</v>
      </c>
      <c r="D159" s="77" t="str">
        <f>VLOOKUP($A159,BASE!$A$3:$D$1199,4,0)</f>
        <v>CE FARMACEUTICO RODOLFO ALBINO</v>
      </c>
      <c r="E159" s="43">
        <v>6563.2000000000007</v>
      </c>
      <c r="F159" s="43">
        <v>5667.5999999999995</v>
      </c>
      <c r="G159" s="25">
        <f t="shared" si="9"/>
        <v>-895.60000000000127</v>
      </c>
      <c r="H159" s="47">
        <f t="shared" si="10"/>
        <v>-0.13645782545099969</v>
      </c>
      <c r="I159" s="80"/>
      <c r="J159" s="81">
        <f t="shared" ref="J159:J165" si="11">G159</f>
        <v>-895.60000000000127</v>
      </c>
      <c r="K159" s="80"/>
    </row>
    <row r="160" spans="1:11" x14ac:dyDescent="0.25">
      <c r="A160" s="76">
        <v>33020540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CIEP 322 MOZART CUNHA GUIMARAES</v>
      </c>
      <c r="E160" s="43">
        <v>7918.7999999999993</v>
      </c>
      <c r="F160" s="43">
        <v>6082.4</v>
      </c>
      <c r="G160" s="25">
        <f t="shared" si="9"/>
        <v>-1836.3999999999996</v>
      </c>
      <c r="H160" s="47">
        <f t="shared" si="10"/>
        <v>-0.23190382381168861</v>
      </c>
      <c r="I160" s="80"/>
      <c r="J160" s="81">
        <f t="shared" si="11"/>
        <v>-1836.3999999999996</v>
      </c>
      <c r="K160" s="80"/>
    </row>
    <row r="161" spans="1:11" x14ac:dyDescent="0.25">
      <c r="A161" s="76">
        <v>33020558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RAMIRO BRAGA</v>
      </c>
      <c r="E161" s="43">
        <v>8553.6</v>
      </c>
      <c r="F161" s="43">
        <v>8164.0000000000018</v>
      </c>
      <c r="G161" s="25">
        <f t="shared" si="9"/>
        <v>-389.59999999999854</v>
      </c>
      <c r="H161" s="47">
        <f t="shared" si="10"/>
        <v>-4.5548073325850931E-2</v>
      </c>
      <c r="I161" s="80"/>
      <c r="J161" s="81">
        <f t="shared" si="11"/>
        <v>-389.59999999999854</v>
      </c>
      <c r="K161" s="80"/>
    </row>
    <row r="162" spans="1:11" x14ac:dyDescent="0.25">
      <c r="A162" s="76">
        <v>33020710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DOUTOR PERICLES CORREA DA ROCHA</v>
      </c>
      <c r="E162" s="43">
        <v>4093.6000000000004</v>
      </c>
      <c r="F162" s="43">
        <v>3768</v>
      </c>
      <c r="G162" s="25">
        <f t="shared" si="9"/>
        <v>-325.60000000000036</v>
      </c>
      <c r="H162" s="47">
        <f t="shared" si="10"/>
        <v>-7.9538792261090563E-2</v>
      </c>
      <c r="I162" s="80"/>
      <c r="J162" s="81">
        <f t="shared" si="11"/>
        <v>-325.60000000000036</v>
      </c>
      <c r="K162" s="80"/>
    </row>
    <row r="163" spans="1:11" x14ac:dyDescent="0.25">
      <c r="A163" s="76">
        <v>33020779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LEOPOLDO OSCAR STUTZ</v>
      </c>
      <c r="E163" s="43">
        <v>5087.2</v>
      </c>
      <c r="F163" s="43">
        <v>4587.6000000000004</v>
      </c>
      <c r="G163" s="25">
        <f t="shared" si="9"/>
        <v>-499.59999999999945</v>
      </c>
      <c r="H163" s="47">
        <f t="shared" si="10"/>
        <v>-9.8207265293285009E-2</v>
      </c>
      <c r="I163" s="80"/>
      <c r="J163" s="81">
        <f t="shared" si="11"/>
        <v>-499.59999999999945</v>
      </c>
      <c r="K163" s="80"/>
    </row>
    <row r="164" spans="1:11" x14ac:dyDescent="0.25">
      <c r="A164" s="76">
        <v>33020957</v>
      </c>
      <c r="B164" s="77" t="str">
        <f>VLOOKUP($A164,BASE!$A$3:$D$1199,2,0)</f>
        <v>SERRANA II</v>
      </c>
      <c r="C164" s="77" t="str">
        <f>VLOOKUP($A164,BASE!$A$3:$D$1199,3,0)</f>
        <v>Bom Jardim</v>
      </c>
      <c r="D164" s="77" t="str">
        <f>VLOOKUP($A164,BASE!$A$3:$D$1199,4,0)</f>
        <v>CE PROFESSOR JOAO BRASIL</v>
      </c>
      <c r="E164" s="43">
        <v>5225.2</v>
      </c>
      <c r="F164" s="43">
        <v>4724</v>
      </c>
      <c r="G164" s="25">
        <f t="shared" si="9"/>
        <v>-501.19999999999982</v>
      </c>
      <c r="H164" s="47">
        <f t="shared" si="10"/>
        <v>-9.5919773405802614E-2</v>
      </c>
      <c r="I164" s="80"/>
      <c r="J164" s="81">
        <f t="shared" si="11"/>
        <v>-501.19999999999982</v>
      </c>
      <c r="K164" s="80"/>
    </row>
    <row r="165" spans="1:11" x14ac:dyDescent="0.25">
      <c r="A165" s="76">
        <v>33021082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ALMIRANTE PROTOGENES</v>
      </c>
      <c r="E165" s="43">
        <v>7469.2000000000007</v>
      </c>
      <c r="F165" s="43">
        <v>7296.8000000000011</v>
      </c>
      <c r="G165" s="25">
        <f t="shared" si="9"/>
        <v>-172.39999999999964</v>
      </c>
      <c r="H165" s="47">
        <f t="shared" si="10"/>
        <v>-2.3081454506506671E-2</v>
      </c>
      <c r="I165" s="80"/>
      <c r="J165" s="81">
        <f t="shared" si="11"/>
        <v>-172.39999999999964</v>
      </c>
      <c r="K165" s="80"/>
    </row>
    <row r="166" spans="1:11" x14ac:dyDescent="0.25">
      <c r="A166" s="76">
        <v>33021236</v>
      </c>
      <c r="B166" s="77" t="str">
        <f>VLOOKUP($A166,BASE!$A$3:$D$1199,2,0)</f>
        <v>SERRANA II</v>
      </c>
      <c r="C166" s="77" t="str">
        <f>VLOOKUP($A166,BASE!$A$3:$D$1199,3,0)</f>
        <v>Duas Barras</v>
      </c>
      <c r="D166" s="77" t="str">
        <f>VLOOKUP($A166,BASE!$A$3:$D$1199,4,0)</f>
        <v>CE MARIA ROSA TEIXEIRA</v>
      </c>
      <c r="E166" s="43">
        <v>2597.1999999999998</v>
      </c>
      <c r="F166" s="43">
        <v>2734</v>
      </c>
      <c r="G166" s="25">
        <f t="shared" si="9"/>
        <v>136.80000000000018</v>
      </c>
      <c r="H166" s="47">
        <f t="shared" si="10"/>
        <v>5.267210842445718E-2</v>
      </c>
      <c r="I166" s="81">
        <f>G166</f>
        <v>136.80000000000018</v>
      </c>
      <c r="J166" s="80"/>
      <c r="K166" s="80"/>
    </row>
    <row r="167" spans="1:11" x14ac:dyDescent="0.25">
      <c r="A167" s="76">
        <v>33021694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CANADA</v>
      </c>
      <c r="E167" s="43">
        <v>16374.399999999998</v>
      </c>
      <c r="F167" s="43">
        <v>11789.2</v>
      </c>
      <c r="G167" s="25">
        <f t="shared" si="9"/>
        <v>-4585.1999999999971</v>
      </c>
      <c r="H167" s="47">
        <f t="shared" si="10"/>
        <v>-0.28002247410592129</v>
      </c>
      <c r="I167" s="80"/>
      <c r="J167" s="81">
        <f t="shared" ref="J167:J174" si="12">G167</f>
        <v>-4585.1999999999971</v>
      </c>
      <c r="K167" s="80"/>
    </row>
    <row r="168" spans="1:11" x14ac:dyDescent="0.25">
      <c r="A168" s="76">
        <v>33021708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PROFESSOR JAMIL EL JAICK</v>
      </c>
      <c r="E168" s="43">
        <v>14097.599999999999</v>
      </c>
      <c r="F168" s="43">
        <v>13372.400000000001</v>
      </c>
      <c r="G168" s="25">
        <f t="shared" si="9"/>
        <v>-725.19999999999709</v>
      </c>
      <c r="H168" s="47">
        <f t="shared" si="10"/>
        <v>-5.1441380093065286E-2</v>
      </c>
      <c r="I168" s="80"/>
      <c r="J168" s="81">
        <f t="shared" si="12"/>
        <v>-725.19999999999709</v>
      </c>
      <c r="K168" s="80"/>
    </row>
    <row r="169" spans="1:11" x14ac:dyDescent="0.25">
      <c r="A169" s="76">
        <v>33021813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AUGUSTO SPINELLI</v>
      </c>
      <c r="E169" s="43">
        <v>9081.6</v>
      </c>
      <c r="F169" s="43">
        <v>8355.6</v>
      </c>
      <c r="G169" s="25">
        <f t="shared" si="9"/>
        <v>-726</v>
      </c>
      <c r="H169" s="47">
        <f t="shared" si="10"/>
        <v>-7.9941860465116282E-2</v>
      </c>
      <c r="I169" s="80"/>
      <c r="J169" s="81">
        <f t="shared" si="12"/>
        <v>-726</v>
      </c>
      <c r="K169" s="80"/>
    </row>
    <row r="170" spans="1:11" x14ac:dyDescent="0.25">
      <c r="A170" s="76">
        <v>33021830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GALDINO DO VALLE FILHO</v>
      </c>
      <c r="E170" s="43">
        <v>7230</v>
      </c>
      <c r="F170" s="43">
        <v>5844.0000000000009</v>
      </c>
      <c r="G170" s="25">
        <f t="shared" si="9"/>
        <v>-1385.9999999999991</v>
      </c>
      <c r="H170" s="47">
        <f t="shared" si="10"/>
        <v>-0.19170124481327788</v>
      </c>
      <c r="I170" s="80"/>
      <c r="J170" s="81">
        <f t="shared" si="12"/>
        <v>-1385.9999999999991</v>
      </c>
      <c r="K170" s="80"/>
    </row>
    <row r="171" spans="1:11" x14ac:dyDescent="0.25">
      <c r="A171" s="76">
        <v>33021848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JOAO BAZET</v>
      </c>
      <c r="E171" s="43">
        <v>9480.4000000000015</v>
      </c>
      <c r="F171" s="43">
        <v>8283.2000000000007</v>
      </c>
      <c r="G171" s="25">
        <f t="shared" si="9"/>
        <v>-1197.2000000000007</v>
      </c>
      <c r="H171" s="47">
        <f t="shared" si="10"/>
        <v>-0.12628159149402984</v>
      </c>
      <c r="I171" s="80"/>
      <c r="J171" s="81">
        <f t="shared" si="12"/>
        <v>-1197.2000000000007</v>
      </c>
      <c r="K171" s="80"/>
    </row>
    <row r="172" spans="1:11" x14ac:dyDescent="0.25">
      <c r="A172" s="76">
        <v>33021864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DOUTOR TUFFY EL JAICK</v>
      </c>
      <c r="E172" s="43">
        <v>12455.6</v>
      </c>
      <c r="F172" s="43">
        <v>12185.599999999999</v>
      </c>
      <c r="G172" s="25">
        <f t="shared" si="9"/>
        <v>-270.00000000000182</v>
      </c>
      <c r="H172" s="47">
        <f t="shared" si="10"/>
        <v>-2.1676996692251021E-2</v>
      </c>
      <c r="I172" s="80"/>
      <c r="J172" s="81">
        <f t="shared" si="12"/>
        <v>-270.00000000000182</v>
      </c>
      <c r="K172" s="80"/>
    </row>
    <row r="173" spans="1:11" x14ac:dyDescent="0.25">
      <c r="A173" s="76">
        <v>33021880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ETELVINA SCHOTTZ</v>
      </c>
      <c r="E173" s="43">
        <v>4178.3999999999996</v>
      </c>
      <c r="F173" s="43">
        <v>4056.8000000000006</v>
      </c>
      <c r="G173" s="25">
        <f t="shared" si="9"/>
        <v>-121.599999999999</v>
      </c>
      <c r="H173" s="47">
        <f t="shared" si="10"/>
        <v>-2.9102048631054714E-2</v>
      </c>
      <c r="I173" s="80"/>
      <c r="J173" s="81">
        <f t="shared" si="12"/>
        <v>-121.599999999999</v>
      </c>
      <c r="K173" s="80"/>
    </row>
    <row r="174" spans="1:11" x14ac:dyDescent="0.25">
      <c r="A174" s="76">
        <v>33021902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CE JULIO SALUSSE</v>
      </c>
      <c r="E174" s="43">
        <v>11699.599999999999</v>
      </c>
      <c r="F174" s="43">
        <v>10651.600000000002</v>
      </c>
      <c r="G174" s="25">
        <f t="shared" si="9"/>
        <v>-1047.9999999999964</v>
      </c>
      <c r="H174" s="47">
        <f t="shared" si="10"/>
        <v>-8.9575711990153212E-2</v>
      </c>
      <c r="I174" s="80"/>
      <c r="J174" s="81">
        <f t="shared" si="12"/>
        <v>-1047.9999999999964</v>
      </c>
      <c r="K174" s="80"/>
    </row>
    <row r="175" spans="1:11" x14ac:dyDescent="0.25">
      <c r="A175" s="76">
        <v>33021929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EE MARCILIO DIAS</v>
      </c>
      <c r="E175" s="43">
        <v>3341.6000000000004</v>
      </c>
      <c r="F175" s="43">
        <v>3448</v>
      </c>
      <c r="G175" s="25">
        <f t="shared" si="9"/>
        <v>106.39999999999964</v>
      </c>
      <c r="H175" s="47">
        <f t="shared" si="10"/>
        <v>3.1841034235096849E-2</v>
      </c>
      <c r="I175" s="81">
        <f>G175</f>
        <v>106.39999999999964</v>
      </c>
      <c r="J175" s="80"/>
      <c r="K175" s="80"/>
    </row>
    <row r="176" spans="1:11" x14ac:dyDescent="0.25">
      <c r="A176" s="76">
        <v>33021937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FRANCA</v>
      </c>
      <c r="E176" s="43">
        <v>3796.8</v>
      </c>
      <c r="F176" s="43">
        <v>3737.6000000000004</v>
      </c>
      <c r="G176" s="25">
        <f t="shared" si="9"/>
        <v>-59.199999999999818</v>
      </c>
      <c r="H176" s="47">
        <f t="shared" si="10"/>
        <v>-1.5592077538980145E-2</v>
      </c>
      <c r="I176" s="80"/>
      <c r="J176" s="81">
        <f>G176</f>
        <v>-59.199999999999818</v>
      </c>
      <c r="K176" s="80"/>
    </row>
    <row r="177" spans="1:11" x14ac:dyDescent="0.25">
      <c r="A177" s="76">
        <v>33021945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PADRE MADUREIRA</v>
      </c>
      <c r="E177" s="43">
        <v>2991.2000000000003</v>
      </c>
      <c r="F177" s="43">
        <v>2142.4</v>
      </c>
      <c r="G177" s="25">
        <f t="shared" si="9"/>
        <v>-848.80000000000018</v>
      </c>
      <c r="H177" s="47">
        <f t="shared" si="10"/>
        <v>-0.2837657127574218</v>
      </c>
      <c r="I177" s="80"/>
      <c r="J177" s="81">
        <f>G177</f>
        <v>-848.80000000000018</v>
      </c>
      <c r="K177" s="80"/>
    </row>
    <row r="178" spans="1:11" x14ac:dyDescent="0.25">
      <c r="A178" s="76">
        <v>33021961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 CARLOS CORTES</v>
      </c>
      <c r="E178" s="43">
        <v>3976.3999999999996</v>
      </c>
      <c r="F178" s="43">
        <v>3372.8</v>
      </c>
      <c r="G178" s="25">
        <f t="shared" si="9"/>
        <v>-603.59999999999945</v>
      </c>
      <c r="H178" s="47">
        <f t="shared" si="10"/>
        <v>-0.15179559400462717</v>
      </c>
      <c r="I178" s="80"/>
      <c r="J178" s="81">
        <f>G178</f>
        <v>-603.59999999999945</v>
      </c>
      <c r="K178" s="80"/>
    </row>
    <row r="179" spans="1:11" x14ac:dyDescent="0.25">
      <c r="A179" s="76">
        <v>33022003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PROFESSORA ZELIA DOS SANTOS CORTES</v>
      </c>
      <c r="E179" s="43">
        <v>5208</v>
      </c>
      <c r="F179" s="43">
        <v>4391.6000000000004</v>
      </c>
      <c r="G179" s="25">
        <f t="shared" si="9"/>
        <v>-816.39999999999964</v>
      </c>
      <c r="H179" s="47">
        <f t="shared" si="10"/>
        <v>-0.15675883256528411</v>
      </c>
      <c r="I179" s="80"/>
      <c r="J179" s="81">
        <f>G179</f>
        <v>-816.39999999999964</v>
      </c>
      <c r="K179" s="80"/>
    </row>
    <row r="180" spans="1:11" x14ac:dyDescent="0.25">
      <c r="A180" s="76">
        <v>33022011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CE SALUSTIANO JOSE RIBEIRO SERAFIM</v>
      </c>
      <c r="E180" s="43">
        <v>6013.6</v>
      </c>
      <c r="F180" s="43">
        <v>4923.2000000000007</v>
      </c>
      <c r="G180" s="25">
        <f t="shared" si="9"/>
        <v>-1090.3999999999996</v>
      </c>
      <c r="H180" s="47">
        <f t="shared" si="10"/>
        <v>-0.18132233603831308</v>
      </c>
      <c r="I180" s="80"/>
      <c r="J180" s="81">
        <f>G180</f>
        <v>-1090.3999999999996</v>
      </c>
      <c r="K180" s="80"/>
    </row>
    <row r="181" spans="1:11" x14ac:dyDescent="0.25">
      <c r="A181" s="76">
        <v>33022275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IE DE NOVA FRIBURGO</v>
      </c>
      <c r="E181" s="43">
        <v>9376.4</v>
      </c>
      <c r="F181" s="43">
        <v>10630</v>
      </c>
      <c r="G181" s="25">
        <f t="shared" si="9"/>
        <v>1253.6000000000004</v>
      </c>
      <c r="H181" s="47">
        <f t="shared" si="10"/>
        <v>0.13369736785973299</v>
      </c>
      <c r="I181" s="81">
        <f>G181</f>
        <v>1253.6000000000004</v>
      </c>
      <c r="J181" s="80"/>
      <c r="K181" s="80"/>
    </row>
    <row r="182" spans="1:11" x14ac:dyDescent="0.25">
      <c r="A182" s="76">
        <v>33022569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EDUARDO BREDER</v>
      </c>
      <c r="E182" s="43">
        <v>7549.6</v>
      </c>
      <c r="F182" s="43">
        <v>7155.2</v>
      </c>
      <c r="G182" s="25">
        <f t="shared" si="9"/>
        <v>-394.40000000000055</v>
      </c>
      <c r="H182" s="47">
        <f t="shared" si="10"/>
        <v>-5.2241178340574408E-2</v>
      </c>
      <c r="I182" s="80"/>
      <c r="J182" s="81">
        <f>G182</f>
        <v>-394.40000000000055</v>
      </c>
      <c r="K182" s="80"/>
    </row>
    <row r="183" spans="1:11" x14ac:dyDescent="0.25">
      <c r="A183" s="76">
        <v>33022810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DOUTOR VICENTE DE MORAES</v>
      </c>
      <c r="E183" s="43">
        <v>7470.4000000000005</v>
      </c>
      <c r="F183" s="43">
        <v>6757.9999999999991</v>
      </c>
      <c r="G183" s="25">
        <f t="shared" si="9"/>
        <v>-712.40000000000146</v>
      </c>
      <c r="H183" s="47">
        <f t="shared" si="10"/>
        <v>-9.5363032769329809E-2</v>
      </c>
      <c r="I183" s="80"/>
      <c r="J183" s="81">
        <f>G183</f>
        <v>-712.40000000000146</v>
      </c>
      <c r="K183" s="80"/>
    </row>
    <row r="184" spans="1:11" x14ac:dyDescent="0.25">
      <c r="A184" s="76">
        <v>33022968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CARLOS MARIA MARCHON</v>
      </c>
      <c r="E184" s="43">
        <v>5432.4</v>
      </c>
      <c r="F184" s="43">
        <v>4192.3999999999996</v>
      </c>
      <c r="G184" s="25">
        <f t="shared" si="9"/>
        <v>-1240</v>
      </c>
      <c r="H184" s="47">
        <f t="shared" si="10"/>
        <v>-0.22826006921434358</v>
      </c>
      <c r="I184" s="80"/>
      <c r="J184" s="81">
        <f>G184</f>
        <v>-1240</v>
      </c>
      <c r="K184" s="80"/>
    </row>
    <row r="185" spans="1:11" x14ac:dyDescent="0.25">
      <c r="A185" s="76">
        <v>33023212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EMILIA ROSCHEMANT</v>
      </c>
      <c r="E185" s="43">
        <v>10915.6</v>
      </c>
      <c r="F185" s="43">
        <v>9480.7999999999993</v>
      </c>
      <c r="G185" s="25">
        <f t="shared" si="9"/>
        <v>-1434.8000000000011</v>
      </c>
      <c r="H185" s="47">
        <f t="shared" si="10"/>
        <v>-0.13144490454029106</v>
      </c>
      <c r="I185" s="80"/>
      <c r="J185" s="81">
        <f>G185</f>
        <v>-1434.8000000000011</v>
      </c>
      <c r="K185" s="80"/>
    </row>
    <row r="186" spans="1:11" x14ac:dyDescent="0.25">
      <c r="A186" s="76">
        <v>33023298</v>
      </c>
      <c r="B186" s="77" t="str">
        <f>VLOOKUP($A186,BASE!$A$3:$D$1199,2,0)</f>
        <v>SERRANA II</v>
      </c>
      <c r="C186" s="77" t="str">
        <f>VLOOKUP($A186,BASE!$A$3:$D$1199,3,0)</f>
        <v>Nova Friburgo</v>
      </c>
      <c r="D186" s="77" t="str">
        <f>VLOOKUP($A186,BASE!$A$3:$D$1199,4,0)</f>
        <v>CE JOSE MARTINS DA COSTA</v>
      </c>
      <c r="E186" s="43">
        <v>3599.6000000000004</v>
      </c>
      <c r="F186" s="43">
        <v>3434.4000000000005</v>
      </c>
      <c r="G186" s="25">
        <f t="shared" si="9"/>
        <v>-165.19999999999982</v>
      </c>
      <c r="H186" s="47">
        <f t="shared" si="10"/>
        <v>-4.5893988220913381E-2</v>
      </c>
      <c r="I186" s="80"/>
      <c r="J186" s="81">
        <f>G186</f>
        <v>-165.19999999999982</v>
      </c>
      <c r="K186" s="80"/>
    </row>
    <row r="187" spans="1:11" x14ac:dyDescent="0.25">
      <c r="A187" s="76">
        <v>33023310</v>
      </c>
      <c r="B187" s="77" t="str">
        <f>VLOOKUP($A187,BASE!$A$3:$D$1199,2,0)</f>
        <v>SERRANA II</v>
      </c>
      <c r="C187" s="77" t="str">
        <f>VLOOKUP($A187,BASE!$A$3:$D$1199,3,0)</f>
        <v>Sumidouro</v>
      </c>
      <c r="D187" s="77" t="str">
        <f>VLOOKUP($A187,BASE!$A$3:$D$1199,4,0)</f>
        <v>CIEP 283 MARIA AMELIA PACHECO</v>
      </c>
      <c r="E187" s="43">
        <v>13400.400000000001</v>
      </c>
      <c r="F187" s="43">
        <v>13816.8</v>
      </c>
      <c r="G187" s="25">
        <f t="shared" si="9"/>
        <v>416.39999999999782</v>
      </c>
      <c r="H187" s="47">
        <f t="shared" si="10"/>
        <v>3.1073699292558266E-2</v>
      </c>
      <c r="I187" s="81">
        <f>G187</f>
        <v>416.39999999999782</v>
      </c>
      <c r="J187" s="80"/>
      <c r="K187" s="80"/>
    </row>
    <row r="188" spans="1:11" x14ac:dyDescent="0.25">
      <c r="A188" s="76">
        <v>33023751</v>
      </c>
      <c r="B188" s="77" t="str">
        <f>VLOOKUP($A188,BASE!$A$3:$D$1199,2,0)</f>
        <v>SERRANA II</v>
      </c>
      <c r="C188" s="77" t="str">
        <f>VLOOKUP($A188,BASE!$A$3:$D$1199,3,0)</f>
        <v>Santa Maria Madalena</v>
      </c>
      <c r="D188" s="77" t="str">
        <f>VLOOKUP($A188,BASE!$A$3:$D$1199,4,0)</f>
        <v>CE BARAO DE SANTA MARIA MADALENA</v>
      </c>
      <c r="E188" s="43">
        <v>4422.4000000000005</v>
      </c>
      <c r="F188" s="43">
        <v>4346.4000000000005</v>
      </c>
      <c r="G188" s="25">
        <f t="shared" si="9"/>
        <v>-76</v>
      </c>
      <c r="H188" s="47">
        <f t="shared" si="10"/>
        <v>-1.7185238784370477E-2</v>
      </c>
      <c r="I188" s="80"/>
      <c r="J188" s="81">
        <f>G188</f>
        <v>-76</v>
      </c>
      <c r="K188" s="80"/>
    </row>
    <row r="189" spans="1:11" x14ac:dyDescent="0.25">
      <c r="A189" s="76">
        <v>33024480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JOSE CARDOSO DE MORAES</v>
      </c>
      <c r="E189" s="43">
        <v>2004.8</v>
      </c>
      <c r="F189" s="43">
        <v>2081.1999999999998</v>
      </c>
      <c r="G189" s="25">
        <f t="shared" si="9"/>
        <v>76.399999999999864</v>
      </c>
      <c r="H189" s="47">
        <f t="shared" si="10"/>
        <v>3.8108539505187486E-2</v>
      </c>
      <c r="I189" s="81">
        <f>G189</f>
        <v>76.399999999999864</v>
      </c>
      <c r="J189" s="80"/>
      <c r="K189" s="80"/>
    </row>
    <row r="190" spans="1:11" x14ac:dyDescent="0.25">
      <c r="A190" s="76">
        <v>33024537</v>
      </c>
      <c r="B190" s="77" t="str">
        <f>VLOOKUP($A190,BASE!$A$3:$D$1199,2,0)</f>
        <v>SERRANA II</v>
      </c>
      <c r="C190" s="77" t="str">
        <f>VLOOKUP($A190,BASE!$A$3:$D$1199,3,0)</f>
        <v>São Sebastião do Alto</v>
      </c>
      <c r="D190" s="77" t="str">
        <f>VLOOKUP($A190,BASE!$A$3:$D$1199,4,0)</f>
        <v>CE JANUARIO DE TOLEDO PIZZA</v>
      </c>
      <c r="E190" s="43">
        <v>4265.6000000000004</v>
      </c>
      <c r="F190" s="43">
        <v>2659.2000000000003</v>
      </c>
      <c r="G190" s="25">
        <f t="shared" si="9"/>
        <v>-1606.4</v>
      </c>
      <c r="H190" s="47">
        <f t="shared" si="10"/>
        <v>-0.3765941485371343</v>
      </c>
      <c r="I190" s="80"/>
      <c r="J190" s="81">
        <f>G190</f>
        <v>-1606.4</v>
      </c>
      <c r="K190" s="80"/>
    </row>
    <row r="191" spans="1:11" x14ac:dyDescent="0.25">
      <c r="A191" s="76">
        <v>33024650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MARIA MARINA PINTO SILVA</v>
      </c>
      <c r="E191" s="43">
        <v>4830.0000000000009</v>
      </c>
      <c r="F191" s="43">
        <v>4616.7999999999993</v>
      </c>
      <c r="G191" s="25">
        <f t="shared" si="9"/>
        <v>-213.20000000000164</v>
      </c>
      <c r="H191" s="47">
        <f t="shared" si="10"/>
        <v>-4.4140786749482734E-2</v>
      </c>
      <c r="I191" s="80"/>
      <c r="J191" s="81">
        <f>G191</f>
        <v>-213.20000000000164</v>
      </c>
      <c r="K191" s="80"/>
    </row>
    <row r="192" spans="1:11" x14ac:dyDescent="0.25">
      <c r="A192" s="76">
        <v>33024880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JOSE DE MORAES SOUZA</v>
      </c>
      <c r="E192" s="43">
        <v>790.00000000000011</v>
      </c>
      <c r="F192" s="43">
        <v>684</v>
      </c>
      <c r="G192" s="25">
        <f t="shared" si="9"/>
        <v>-106.00000000000011</v>
      </c>
      <c r="H192" s="47">
        <f t="shared" si="10"/>
        <v>-0.13417721518987355</v>
      </c>
      <c r="I192" s="80"/>
      <c r="J192" s="81">
        <f>G192</f>
        <v>-106.00000000000011</v>
      </c>
      <c r="K192" s="80"/>
    </row>
    <row r="193" spans="1:11" x14ac:dyDescent="0.25">
      <c r="A193" s="76">
        <v>33024952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CE JOAO DE MORAES MARTINS</v>
      </c>
      <c r="E193" s="43">
        <v>3409.6</v>
      </c>
      <c r="F193" s="43">
        <v>2691.2</v>
      </c>
      <c r="G193" s="25">
        <f t="shared" si="9"/>
        <v>-718.40000000000009</v>
      </c>
      <c r="H193" s="47">
        <f t="shared" si="10"/>
        <v>-0.21069920225246366</v>
      </c>
      <c r="I193" s="80"/>
      <c r="J193" s="81">
        <f>G193</f>
        <v>-718.40000000000009</v>
      </c>
      <c r="K193" s="80"/>
    </row>
    <row r="194" spans="1:11" x14ac:dyDescent="0.25">
      <c r="A194" s="76">
        <v>33025010</v>
      </c>
      <c r="B194" s="77" t="str">
        <f>VLOOKUP($A194,BASE!$A$3:$D$1199,2,0)</f>
        <v>SERRANA II</v>
      </c>
      <c r="C194" s="77" t="str">
        <f>VLOOKUP($A194,BASE!$A$3:$D$1199,3,0)</f>
        <v>Trajano de Moraes</v>
      </c>
      <c r="D194" s="77" t="str">
        <f>VLOOKUP($A194,BASE!$A$3:$D$1199,4,0)</f>
        <v>EE HONESTALDA DE MORAES MARTINS</v>
      </c>
      <c r="E194" s="43">
        <v>638.40000000000009</v>
      </c>
      <c r="F194" s="43">
        <v>744.80000000000007</v>
      </c>
      <c r="G194" s="25">
        <f t="shared" si="9"/>
        <v>106.39999999999998</v>
      </c>
      <c r="H194" s="47">
        <f t="shared" si="10"/>
        <v>0.1666666666666666</v>
      </c>
      <c r="I194" s="81">
        <f>G194</f>
        <v>106.39999999999998</v>
      </c>
      <c r="J194" s="80"/>
      <c r="K194" s="80"/>
    </row>
    <row r="195" spans="1:11" x14ac:dyDescent="0.25">
      <c r="A195" s="76">
        <v>33025100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CASIMIRO DE ABREU</v>
      </c>
      <c r="E195" s="43">
        <v>13814.4</v>
      </c>
      <c r="F195" s="43">
        <v>11962.8</v>
      </c>
      <c r="G195" s="25">
        <f t="shared" si="9"/>
        <v>-1851.6000000000004</v>
      </c>
      <c r="H195" s="47">
        <f t="shared" si="10"/>
        <v>-0.13403405142460045</v>
      </c>
      <c r="I195" s="80"/>
      <c r="J195" s="81">
        <f>G195</f>
        <v>-1851.6000000000004</v>
      </c>
      <c r="K195" s="80"/>
    </row>
    <row r="196" spans="1:11" x14ac:dyDescent="0.25">
      <c r="A196" s="76">
        <v>33025150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PROFESSOR SOUZA</v>
      </c>
      <c r="E196" s="43">
        <v>1276.4000000000001</v>
      </c>
      <c r="F196" s="43">
        <v>1397.6000000000001</v>
      </c>
      <c r="G196" s="25">
        <f t="shared" si="9"/>
        <v>121.20000000000005</v>
      </c>
      <c r="H196" s="47">
        <f t="shared" si="10"/>
        <v>9.4954559699153895E-2</v>
      </c>
      <c r="I196" s="81">
        <f>G196</f>
        <v>121.20000000000005</v>
      </c>
      <c r="J196" s="80"/>
      <c r="K196" s="80"/>
    </row>
    <row r="197" spans="1:11" x14ac:dyDescent="0.25">
      <c r="A197" s="76">
        <v>33025320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BARRA DE SAO JOAO</v>
      </c>
      <c r="E197" s="43">
        <v>10240.4</v>
      </c>
      <c r="F197" s="43">
        <v>9996.4000000000015</v>
      </c>
      <c r="G197" s="25">
        <f t="shared" ref="G197:G260" si="13">F197-E197</f>
        <v>-243.99999999999818</v>
      </c>
      <c r="H197" s="47">
        <f t="shared" ref="H197:H260" si="14">G197/E197</f>
        <v>-2.3827194250224424E-2</v>
      </c>
      <c r="I197" s="80"/>
      <c r="J197" s="81">
        <f>G197</f>
        <v>-243.99999999999818</v>
      </c>
      <c r="K197" s="80"/>
    </row>
    <row r="198" spans="1:11" x14ac:dyDescent="0.25">
      <c r="A198" s="76">
        <v>33025355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RIO DOURADO</v>
      </c>
      <c r="E198" s="43">
        <v>1549.6</v>
      </c>
      <c r="F198" s="43">
        <v>1854.0000000000002</v>
      </c>
      <c r="G198" s="25">
        <f t="shared" si="13"/>
        <v>304.40000000000032</v>
      </c>
      <c r="H198" s="47">
        <f t="shared" si="14"/>
        <v>0.19643779039752216</v>
      </c>
      <c r="I198" s="81">
        <f>G198</f>
        <v>304.40000000000032</v>
      </c>
      <c r="J198" s="80"/>
      <c r="K198" s="80"/>
    </row>
    <row r="199" spans="1:11" x14ac:dyDescent="0.25">
      <c r="A199" s="76">
        <v>33025363</v>
      </c>
      <c r="B199" s="77" t="str">
        <f>VLOOKUP($A199,BASE!$A$3:$D$1199,2,0)</f>
        <v>SERRANA II</v>
      </c>
      <c r="C199" s="77" t="str">
        <f>VLOOKUP($A199,BASE!$A$3:$D$1199,3,0)</f>
        <v>Casimiro de Abreu</v>
      </c>
      <c r="D199" s="77" t="str">
        <f>VLOOKUP($A199,BASE!$A$3:$D$1199,4,0)</f>
        <v>CE SANTA MARIA</v>
      </c>
      <c r="E199" s="43">
        <v>11407.6</v>
      </c>
      <c r="F199" s="43">
        <v>10862.800000000001</v>
      </c>
      <c r="G199" s="25">
        <f t="shared" si="13"/>
        <v>-544.79999999999927</v>
      </c>
      <c r="H199" s="47">
        <f t="shared" si="14"/>
        <v>-4.7757635260703327E-2</v>
      </c>
      <c r="I199" s="80"/>
      <c r="J199" s="81">
        <f>G199</f>
        <v>-544.79999999999927</v>
      </c>
      <c r="K199" s="80"/>
    </row>
    <row r="200" spans="1:11" x14ac:dyDescent="0.25">
      <c r="A200" s="76">
        <v>33025487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JACINTHO XAVIER MARTINS</v>
      </c>
      <c r="E200" s="43">
        <v>31867.600000000002</v>
      </c>
      <c r="F200" s="43">
        <v>33770.400000000001</v>
      </c>
      <c r="G200" s="25">
        <f t="shared" si="13"/>
        <v>1902.7999999999993</v>
      </c>
      <c r="H200" s="47">
        <f t="shared" si="14"/>
        <v>5.9709548255908795E-2</v>
      </c>
      <c r="I200" s="81">
        <f>G200</f>
        <v>1902.7999999999993</v>
      </c>
      <c r="J200" s="80"/>
      <c r="K200" s="80"/>
    </row>
    <row r="201" spans="1:11" x14ac:dyDescent="0.25">
      <c r="A201" s="76">
        <v>33025525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CINAMOMO</v>
      </c>
      <c r="E201" s="43">
        <v>13458</v>
      </c>
      <c r="F201" s="43">
        <v>13275.199999999999</v>
      </c>
      <c r="G201" s="25">
        <f t="shared" si="13"/>
        <v>-182.80000000000109</v>
      </c>
      <c r="H201" s="47">
        <f t="shared" si="14"/>
        <v>-1.3582998959726637E-2</v>
      </c>
      <c r="I201" s="80"/>
      <c r="J201" s="81">
        <f>G201</f>
        <v>-182.80000000000109</v>
      </c>
      <c r="K201" s="80"/>
    </row>
    <row r="202" spans="1:11" x14ac:dyDescent="0.25">
      <c r="A202" s="76">
        <v>33025576</v>
      </c>
      <c r="B202" s="77" t="str">
        <f>VLOOKUP($A202,BASE!$A$3:$D$1199,2,0)</f>
        <v>NORTE FLUMINENSE</v>
      </c>
      <c r="C202" s="77" t="str">
        <f>VLOOKUP($A202,BASE!$A$3:$D$1199,3,0)</f>
        <v>Rio das Ostras</v>
      </c>
      <c r="D202" s="77" t="str">
        <f>VLOOKUP($A202,BASE!$A$3:$D$1199,4,0)</f>
        <v>CE ROCHA LEAO</v>
      </c>
      <c r="E202" s="43">
        <v>2477.6</v>
      </c>
      <c r="F202" s="43">
        <v>2720.0000000000005</v>
      </c>
      <c r="G202" s="25">
        <f t="shared" si="13"/>
        <v>242.40000000000055</v>
      </c>
      <c r="H202" s="47">
        <f t="shared" si="14"/>
        <v>9.7836616080077723E-2</v>
      </c>
      <c r="I202" s="81">
        <f>G202</f>
        <v>242.40000000000055</v>
      </c>
      <c r="J202" s="80"/>
      <c r="K202" s="80"/>
    </row>
    <row r="203" spans="1:11" x14ac:dyDescent="0.25">
      <c r="A203" s="76">
        <v>33025754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SERVULO MELO</v>
      </c>
      <c r="E203" s="43">
        <v>14582</v>
      </c>
      <c r="F203" s="43">
        <v>13487.6</v>
      </c>
      <c r="G203" s="25">
        <f t="shared" si="13"/>
        <v>-1094.3999999999996</v>
      </c>
      <c r="H203" s="47">
        <f t="shared" si="14"/>
        <v>-7.5051433273899307E-2</v>
      </c>
      <c r="I203" s="80"/>
      <c r="J203" s="81">
        <f>G203</f>
        <v>-1094.3999999999996</v>
      </c>
      <c r="K203" s="80"/>
    </row>
    <row r="204" spans="1:11" x14ac:dyDescent="0.25">
      <c r="A204" s="76">
        <v>33025835</v>
      </c>
      <c r="B204" s="77" t="str">
        <f>VLOOKUP($A204,BASE!$A$3:$D$1199,2,0)</f>
        <v>SERRANA II</v>
      </c>
      <c r="C204" s="77" t="str">
        <f>VLOOKUP($A204,BASE!$A$3:$D$1199,3,0)</f>
        <v>Silva Jardim</v>
      </c>
      <c r="D204" s="77" t="str">
        <f>VLOOKUP($A204,BASE!$A$3:$D$1199,4,0)</f>
        <v>CE SAO SEBASTIAO</v>
      </c>
      <c r="E204" s="43">
        <v>3194.7999999999997</v>
      </c>
      <c r="F204" s="43">
        <v>2835.6000000000004</v>
      </c>
      <c r="G204" s="25">
        <f t="shared" si="13"/>
        <v>-359.19999999999936</v>
      </c>
      <c r="H204" s="47">
        <f t="shared" si="14"/>
        <v>-0.11243270314260655</v>
      </c>
      <c r="I204" s="80"/>
      <c r="J204" s="81">
        <f>G204</f>
        <v>-359.19999999999936</v>
      </c>
      <c r="K204" s="80"/>
    </row>
    <row r="205" spans="1:11" x14ac:dyDescent="0.25">
      <c r="A205" s="76">
        <v>33026386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253 GUIMARAES ROSA</v>
      </c>
      <c r="E205" s="43">
        <v>12100.400000000001</v>
      </c>
      <c r="F205" s="43">
        <v>12773.2</v>
      </c>
      <c r="G205" s="25">
        <f t="shared" si="13"/>
        <v>672.79999999999927</v>
      </c>
      <c r="H205" s="47">
        <f t="shared" si="14"/>
        <v>5.56014677200753E-2</v>
      </c>
      <c r="I205" s="81">
        <f>G205</f>
        <v>672.79999999999927</v>
      </c>
      <c r="J205" s="80"/>
      <c r="K205" s="80"/>
    </row>
    <row r="206" spans="1:11" x14ac:dyDescent="0.25">
      <c r="A206" s="76">
        <v>33026394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460 THIOPHYLA BRAGANCA</v>
      </c>
      <c r="E206" s="43">
        <v>6303.6</v>
      </c>
      <c r="F206" s="43">
        <v>6578.8</v>
      </c>
      <c r="G206" s="25">
        <f t="shared" si="13"/>
        <v>275.19999999999982</v>
      </c>
      <c r="H206" s="47">
        <f t="shared" si="14"/>
        <v>4.3657592486832889E-2</v>
      </c>
      <c r="I206" s="81">
        <f>G206</f>
        <v>275.19999999999982</v>
      </c>
      <c r="J206" s="80"/>
      <c r="K206" s="80"/>
    </row>
    <row r="207" spans="1:11" x14ac:dyDescent="0.25">
      <c r="A207" s="76">
        <v>33026408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CIEP 148 PROFESSOR CARLOS ELIO VOGAS DA SILVA</v>
      </c>
      <c r="E207" s="43">
        <v>17076.400000000001</v>
      </c>
      <c r="F207" s="43">
        <v>15498.400000000001</v>
      </c>
      <c r="G207" s="25">
        <f t="shared" si="13"/>
        <v>-1578</v>
      </c>
      <c r="H207" s="47">
        <f t="shared" si="14"/>
        <v>-9.2408235927947335E-2</v>
      </c>
      <c r="I207" s="80"/>
      <c r="J207" s="81">
        <f>G207</f>
        <v>-1578</v>
      </c>
      <c r="K207" s="80"/>
    </row>
    <row r="208" spans="1:11" x14ac:dyDescent="0.25">
      <c r="A208" s="76">
        <v>33026432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EDMUNDO SILVA</v>
      </c>
      <c r="E208" s="43">
        <v>30165.599999999999</v>
      </c>
      <c r="F208" s="43">
        <v>29594.799999999996</v>
      </c>
      <c r="G208" s="25">
        <f t="shared" si="13"/>
        <v>-570.80000000000291</v>
      </c>
      <c r="H208" s="47">
        <f t="shared" si="14"/>
        <v>-1.892221603415821E-2</v>
      </c>
      <c r="I208" s="80"/>
      <c r="J208" s="81">
        <f>G208</f>
        <v>-570.80000000000291</v>
      </c>
      <c r="K208" s="80"/>
    </row>
    <row r="209" spans="1:11" x14ac:dyDescent="0.25">
      <c r="A209" s="76">
        <v>33026440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PROFESSORA CLARICE COELHO MOREIRA CALDAS</v>
      </c>
      <c r="E209" s="43">
        <v>9416.8000000000011</v>
      </c>
      <c r="F209" s="43">
        <v>9281.6</v>
      </c>
      <c r="G209" s="25">
        <f t="shared" si="13"/>
        <v>-135.20000000000073</v>
      </c>
      <c r="H209" s="47">
        <f t="shared" si="14"/>
        <v>-1.4357318834423659E-2</v>
      </c>
      <c r="I209" s="80"/>
      <c r="J209" s="81">
        <f>G209</f>
        <v>-135.20000000000073</v>
      </c>
      <c r="K209" s="80"/>
    </row>
    <row r="210" spans="1:11" x14ac:dyDescent="0.25">
      <c r="A210" s="76">
        <v>33026726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PROFESSOR FONSECA</v>
      </c>
      <c r="E210" s="43">
        <v>3053.2</v>
      </c>
      <c r="F210" s="43">
        <v>3583.6</v>
      </c>
      <c r="G210" s="25">
        <f t="shared" si="13"/>
        <v>530.40000000000009</v>
      </c>
      <c r="H210" s="47">
        <f t="shared" si="14"/>
        <v>0.17371937639198223</v>
      </c>
      <c r="I210" s="81">
        <f>G210</f>
        <v>530.40000000000009</v>
      </c>
      <c r="J210" s="80"/>
      <c r="K210" s="80"/>
    </row>
    <row r="211" spans="1:11" x14ac:dyDescent="0.25">
      <c r="A211" s="76">
        <v>33026734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CE ANTONIO PINTO DE MORAES</v>
      </c>
      <c r="E211" s="43">
        <v>1230.8000000000002</v>
      </c>
      <c r="F211" s="43">
        <v>1292</v>
      </c>
      <c r="G211" s="25">
        <f t="shared" si="13"/>
        <v>61.199999999999818</v>
      </c>
      <c r="H211" s="47">
        <f t="shared" si="14"/>
        <v>4.9723756906077193E-2</v>
      </c>
      <c r="I211" s="81">
        <f>G211</f>
        <v>61.199999999999818</v>
      </c>
      <c r="J211" s="80"/>
      <c r="K211" s="80"/>
    </row>
    <row r="212" spans="1:11" x14ac:dyDescent="0.25">
      <c r="A212" s="76">
        <v>33026874</v>
      </c>
      <c r="B212" s="77" t="str">
        <f>VLOOKUP($A212,BASE!$A$3:$D$1199,2,0)</f>
        <v>BAIXADAS LITORANEAS</v>
      </c>
      <c r="C212" s="77" t="str">
        <f>VLOOKUP($A212,BASE!$A$3:$D$1199,3,0)</f>
        <v>Araruama</v>
      </c>
      <c r="D212" s="77" t="str">
        <f>VLOOKUP($A212,BASE!$A$3:$D$1199,4,0)</f>
        <v>CIEP 384 GONCALVES DIAS</v>
      </c>
      <c r="E212" s="43">
        <v>10341.200000000001</v>
      </c>
      <c r="F212" s="43">
        <v>8851.2000000000007</v>
      </c>
      <c r="G212" s="25">
        <f t="shared" si="13"/>
        <v>-1490</v>
      </c>
      <c r="H212" s="47">
        <f t="shared" si="14"/>
        <v>-0.14408385873979807</v>
      </c>
      <c r="I212" s="80"/>
      <c r="J212" s="81">
        <f>G212</f>
        <v>-1490</v>
      </c>
      <c r="K212" s="80"/>
    </row>
    <row r="213" spans="1:11" x14ac:dyDescent="0.25">
      <c r="A213" s="76">
        <v>33027102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VINTE DE JULHO</v>
      </c>
      <c r="E213" s="43">
        <v>6785.6</v>
      </c>
      <c r="F213" s="43">
        <v>7577.2</v>
      </c>
      <c r="G213" s="25">
        <f t="shared" si="13"/>
        <v>791.59999999999945</v>
      </c>
      <c r="H213" s="47">
        <f t="shared" si="14"/>
        <v>0.11665880688516851</v>
      </c>
      <c r="I213" s="81">
        <f>G213</f>
        <v>791.59999999999945</v>
      </c>
      <c r="J213" s="80"/>
      <c r="K213" s="80"/>
    </row>
    <row r="214" spans="1:11" x14ac:dyDescent="0.25">
      <c r="A214" s="76">
        <v>33027137</v>
      </c>
      <c r="B214" s="77" t="str">
        <f>VLOOKUP($A214,BASE!$A$3:$D$1199,2,0)</f>
        <v>BAIXADAS LITORANEAS</v>
      </c>
      <c r="C214" s="77" t="str">
        <f>VLOOKUP($A214,BASE!$A$3:$D$1199,3,0)</f>
        <v>Arraial do Cabo</v>
      </c>
      <c r="D214" s="77" t="str">
        <f>VLOOKUP($A214,BASE!$A$3:$D$1199,4,0)</f>
        <v>CE ALMIRANTE FREDERICO VILLAR</v>
      </c>
      <c r="E214" s="43">
        <v>13040</v>
      </c>
      <c r="F214" s="43">
        <v>11673.600000000002</v>
      </c>
      <c r="G214" s="25">
        <f t="shared" si="13"/>
        <v>-1366.3999999999978</v>
      </c>
      <c r="H214" s="47">
        <f t="shared" si="14"/>
        <v>-0.10478527607361947</v>
      </c>
      <c r="I214" s="80"/>
      <c r="J214" s="81">
        <f>G214</f>
        <v>-1366.3999999999978</v>
      </c>
      <c r="K214" s="80"/>
    </row>
    <row r="215" spans="1:11" x14ac:dyDescent="0.25">
      <c r="A215" s="76">
        <v>33027285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458 HERMES BARCELOS</v>
      </c>
      <c r="E215" s="43">
        <v>18085.199999999997</v>
      </c>
      <c r="F215" s="43">
        <v>17899.599999999999</v>
      </c>
      <c r="G215" s="25">
        <f t="shared" si="13"/>
        <v>-185.59999999999854</v>
      </c>
      <c r="H215" s="47">
        <f t="shared" si="14"/>
        <v>-1.0262535111582873E-2</v>
      </c>
      <c r="I215" s="80"/>
      <c r="J215" s="81">
        <f>G215</f>
        <v>-185.59999999999854</v>
      </c>
      <c r="K215" s="80"/>
    </row>
    <row r="216" spans="1:11" x14ac:dyDescent="0.25">
      <c r="A216" s="76">
        <v>33027307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CIEP 193 WILSON MENDES</v>
      </c>
      <c r="E216" s="43">
        <v>5316.4000000000005</v>
      </c>
      <c r="F216" s="43">
        <v>6993.6</v>
      </c>
      <c r="G216" s="25">
        <f t="shared" si="13"/>
        <v>1677.1999999999998</v>
      </c>
      <c r="H216" s="47">
        <f t="shared" si="14"/>
        <v>0.31547663832668715</v>
      </c>
      <c r="I216" s="81">
        <f>G216</f>
        <v>1677.1999999999998</v>
      </c>
      <c r="J216" s="80"/>
      <c r="K216" s="80"/>
    </row>
    <row r="217" spans="1:11" x14ac:dyDescent="0.25">
      <c r="A217" s="76">
        <v>33027315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PROFESSOR RENATO AZEVEDO</v>
      </c>
      <c r="E217" s="43">
        <v>20132.399999999998</v>
      </c>
      <c r="F217" s="43">
        <v>18996.399999999998</v>
      </c>
      <c r="G217" s="25">
        <f t="shared" si="13"/>
        <v>-1136</v>
      </c>
      <c r="H217" s="47">
        <f t="shared" si="14"/>
        <v>-5.6426456855615828E-2</v>
      </c>
      <c r="I217" s="80"/>
      <c r="J217" s="81">
        <f>G217</f>
        <v>-1136</v>
      </c>
      <c r="K217" s="80"/>
    </row>
    <row r="218" spans="1:11" x14ac:dyDescent="0.25">
      <c r="A218" s="76">
        <v>33027323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CE MIGUEL COUTO</v>
      </c>
      <c r="E218" s="43">
        <v>20901.2</v>
      </c>
      <c r="F218" s="43">
        <v>21501.200000000004</v>
      </c>
      <c r="G218" s="25">
        <f t="shared" si="13"/>
        <v>600.00000000000364</v>
      </c>
      <c r="H218" s="47">
        <f t="shared" si="14"/>
        <v>2.8706485752014413E-2</v>
      </c>
      <c r="I218" s="81">
        <f>G218</f>
        <v>600.00000000000364</v>
      </c>
      <c r="J218" s="80"/>
      <c r="K218" s="80"/>
    </row>
    <row r="219" spans="1:11" x14ac:dyDescent="0.25">
      <c r="A219" s="76">
        <v>33027420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EE ASPINO ROCHA</v>
      </c>
      <c r="E219" s="43">
        <v>6684.4000000000005</v>
      </c>
      <c r="F219" s="43">
        <v>6534.0000000000009</v>
      </c>
      <c r="G219" s="25">
        <f t="shared" si="13"/>
        <v>-150.39999999999964</v>
      </c>
      <c r="H219" s="47">
        <f t="shared" si="14"/>
        <v>-2.250014960205847E-2</v>
      </c>
      <c r="I219" s="80"/>
      <c r="J219" s="81">
        <f>G219</f>
        <v>-150.39999999999964</v>
      </c>
      <c r="K219" s="80"/>
    </row>
    <row r="220" spans="1:11" x14ac:dyDescent="0.25">
      <c r="A220" s="76">
        <v>33027439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PRAIA DO SIQUEIRA</v>
      </c>
      <c r="E220" s="43">
        <v>4072</v>
      </c>
      <c r="F220" s="43">
        <v>4653.1999999999989</v>
      </c>
      <c r="G220" s="25">
        <f t="shared" si="13"/>
        <v>581.19999999999891</v>
      </c>
      <c r="H220" s="47">
        <f t="shared" si="14"/>
        <v>0.1427308447937129</v>
      </c>
      <c r="I220" s="81">
        <f>G220</f>
        <v>581.19999999999891</v>
      </c>
      <c r="J220" s="80"/>
      <c r="K220" s="80"/>
    </row>
    <row r="221" spans="1:11" x14ac:dyDescent="0.25">
      <c r="A221" s="76">
        <v>33027447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CE PROFESSOR CORDELINO TEIXEIRA PAULO</v>
      </c>
      <c r="E221" s="43">
        <v>4992</v>
      </c>
      <c r="F221" s="43">
        <v>4680.3999999999996</v>
      </c>
      <c r="G221" s="25">
        <f t="shared" si="13"/>
        <v>-311.60000000000036</v>
      </c>
      <c r="H221" s="47">
        <f t="shared" si="14"/>
        <v>-6.2419871794871865E-2</v>
      </c>
      <c r="I221" s="80"/>
      <c r="J221" s="81">
        <f>G221</f>
        <v>-311.60000000000036</v>
      </c>
      <c r="K221" s="80"/>
    </row>
    <row r="222" spans="1:11" x14ac:dyDescent="0.25">
      <c r="A222" s="76">
        <v>33027455</v>
      </c>
      <c r="B222" s="77" t="str">
        <f>VLOOKUP($A222,BASE!$A$3:$D$1199,2,0)</f>
        <v>BAIXADAS LITORANEAS</v>
      </c>
      <c r="C222" s="77" t="str">
        <f>VLOOKUP($A222,BASE!$A$3:$D$1199,3,0)</f>
        <v>Cabo Frio</v>
      </c>
      <c r="D222" s="77" t="str">
        <f>VLOOKUP($A222,BASE!$A$3:$D$1199,4,0)</f>
        <v>IE PROFESSORA ISMAR GOMES DE AZEVEDO</v>
      </c>
      <c r="E222" s="43">
        <v>20155.2</v>
      </c>
      <c r="F222" s="43">
        <v>18493.2</v>
      </c>
      <c r="G222" s="25">
        <f t="shared" si="13"/>
        <v>-1662</v>
      </c>
      <c r="H222" s="47">
        <f t="shared" si="14"/>
        <v>-8.2460109549892829E-2</v>
      </c>
      <c r="I222" s="80"/>
      <c r="J222" s="81">
        <f>G222</f>
        <v>-1662</v>
      </c>
      <c r="K222" s="80"/>
    </row>
    <row r="223" spans="1:11" x14ac:dyDescent="0.25">
      <c r="A223" s="76">
        <v>33027820</v>
      </c>
      <c r="B223" s="77" t="str">
        <f>VLOOKUP($A223,BASE!$A$3:$D$1199,2,0)</f>
        <v>BAIXADAS LITORANEAS</v>
      </c>
      <c r="C223" s="77" t="str">
        <f>VLOOKUP($A223,BASE!$A$3:$D$1199,3,0)</f>
        <v>Armação dos Búzios</v>
      </c>
      <c r="D223" s="77" t="str">
        <f>VLOOKUP($A223,BASE!$A$3:$D$1199,4,0)</f>
        <v>CE JOAO DE OLIVEIRA BOTAS</v>
      </c>
      <c r="E223" s="43">
        <v>18339.2</v>
      </c>
      <c r="F223" s="43">
        <v>18996.399999999998</v>
      </c>
      <c r="G223" s="25">
        <f t="shared" si="13"/>
        <v>657.19999999999709</v>
      </c>
      <c r="H223" s="47">
        <f t="shared" si="14"/>
        <v>3.5835805269586296E-2</v>
      </c>
      <c r="I223" s="81">
        <f>G223</f>
        <v>657.19999999999709</v>
      </c>
      <c r="J223" s="80"/>
      <c r="K223" s="80"/>
    </row>
    <row r="224" spans="1:11" x14ac:dyDescent="0.25">
      <c r="A224" s="76">
        <v>33028087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262 CURVELINA DIAS CURVELLO</v>
      </c>
      <c r="E224" s="43">
        <v>23079.600000000006</v>
      </c>
      <c r="F224" s="43">
        <v>25790</v>
      </c>
      <c r="G224" s="25">
        <f t="shared" si="13"/>
        <v>2710.3999999999942</v>
      </c>
      <c r="H224" s="47">
        <f t="shared" si="14"/>
        <v>0.11743704396956592</v>
      </c>
      <c r="I224" s="81">
        <f>G224</f>
        <v>2710.3999999999942</v>
      </c>
      <c r="J224" s="80"/>
      <c r="K224" s="80"/>
    </row>
    <row r="225" spans="1:11" x14ac:dyDescent="0.25">
      <c r="A225" s="76">
        <v>33028095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272 GABRIEL JOAQUIM DOS SANTOS</v>
      </c>
      <c r="E225" s="43">
        <v>11287.600000000002</v>
      </c>
      <c r="F225" s="43">
        <v>7443.6</v>
      </c>
      <c r="G225" s="25">
        <f t="shared" si="13"/>
        <v>-3844.0000000000018</v>
      </c>
      <c r="H225" s="47">
        <f t="shared" si="14"/>
        <v>-0.34055069279563427</v>
      </c>
      <c r="I225" s="80"/>
      <c r="J225" s="81">
        <f>G225</f>
        <v>-3844.0000000000018</v>
      </c>
      <c r="K225" s="80"/>
    </row>
    <row r="226" spans="1:11" x14ac:dyDescent="0.25">
      <c r="A226" s="76">
        <v>33028109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CIEP 146 PROFESSOR CORDELINO TEIXEIRA PAULO</v>
      </c>
      <c r="E226" s="43">
        <v>7272.8000000000011</v>
      </c>
      <c r="F226" s="43">
        <v>8254</v>
      </c>
      <c r="G226" s="25">
        <f t="shared" si="13"/>
        <v>981.19999999999891</v>
      </c>
      <c r="H226" s="47">
        <f t="shared" si="14"/>
        <v>0.13491365086349119</v>
      </c>
      <c r="I226" s="81">
        <f>G226</f>
        <v>981.19999999999891</v>
      </c>
      <c r="J226" s="80"/>
      <c r="K226" s="80"/>
    </row>
    <row r="227" spans="1:11" x14ac:dyDescent="0.25">
      <c r="A227" s="76">
        <v>33028125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ALMIRANTE TAMANDARE</v>
      </c>
      <c r="E227" s="43">
        <v>10544.4</v>
      </c>
      <c r="F227" s="43">
        <v>10680.4</v>
      </c>
      <c r="G227" s="25">
        <f t="shared" si="13"/>
        <v>136</v>
      </c>
      <c r="H227" s="47">
        <f t="shared" si="14"/>
        <v>1.289784150828876E-2</v>
      </c>
      <c r="I227" s="81">
        <f>G227</f>
        <v>136</v>
      </c>
      <c r="J227" s="80"/>
      <c r="K227" s="80"/>
    </row>
    <row r="228" spans="1:11" x14ac:dyDescent="0.25">
      <c r="A228" s="76">
        <v>33028133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DOUTOR FELICIANO SODRE</v>
      </c>
      <c r="E228" s="43">
        <v>23666</v>
      </c>
      <c r="F228" s="43">
        <v>21997.200000000001</v>
      </c>
      <c r="G228" s="25">
        <f t="shared" si="13"/>
        <v>-1668.7999999999993</v>
      </c>
      <c r="H228" s="47">
        <f t="shared" si="14"/>
        <v>-7.0514662384855875E-2</v>
      </c>
      <c r="I228" s="80"/>
      <c r="J228" s="81">
        <f>G228</f>
        <v>-1668.7999999999993</v>
      </c>
      <c r="K228" s="80"/>
    </row>
    <row r="229" spans="1:11" x14ac:dyDescent="0.25">
      <c r="A229" s="76">
        <v>33028192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JOSE RASCAO</v>
      </c>
      <c r="E229" s="43">
        <v>7670.4000000000005</v>
      </c>
      <c r="F229" s="43">
        <v>7778</v>
      </c>
      <c r="G229" s="25">
        <f t="shared" si="13"/>
        <v>107.59999999999945</v>
      </c>
      <c r="H229" s="47">
        <f t="shared" si="14"/>
        <v>1.4027951606174312E-2</v>
      </c>
      <c r="I229" s="81">
        <f>G229</f>
        <v>107.59999999999945</v>
      </c>
      <c r="J229" s="80"/>
      <c r="K229" s="80"/>
    </row>
    <row r="230" spans="1:11" x14ac:dyDescent="0.25">
      <c r="A230" s="76">
        <v>33028540</v>
      </c>
      <c r="B230" s="77" t="str">
        <f>VLOOKUP($A230,BASE!$A$3:$D$1199,2,0)</f>
        <v>BAIXADAS LITORANEAS</v>
      </c>
      <c r="C230" s="77" t="str">
        <f>VLOOKUP($A230,BASE!$A$3:$D$1199,3,0)</f>
        <v>São Pedro da Aldeia</v>
      </c>
      <c r="D230" s="77" t="str">
        <f>VLOOKUP($A230,BASE!$A$3:$D$1199,4,0)</f>
        <v>CE NOBU YAMAGATA</v>
      </c>
      <c r="E230" s="43">
        <v>7169.2</v>
      </c>
      <c r="F230" s="43">
        <v>7457.2000000000007</v>
      </c>
      <c r="G230" s="25">
        <f t="shared" si="13"/>
        <v>288.00000000000091</v>
      </c>
      <c r="H230" s="47">
        <f t="shared" si="14"/>
        <v>4.0171846231099831E-2</v>
      </c>
      <c r="I230" s="81">
        <f>G230</f>
        <v>288.00000000000091</v>
      </c>
      <c r="J230" s="80"/>
      <c r="K230" s="80"/>
    </row>
    <row r="231" spans="1:11" x14ac:dyDescent="0.25">
      <c r="A231" s="76">
        <v>33028583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CIEP 457 DOUTOR JOSE ELIAS MELLO DOS SANTOS</v>
      </c>
      <c r="E231" s="43">
        <v>11855.6</v>
      </c>
      <c r="F231" s="43">
        <v>13176.800000000001</v>
      </c>
      <c r="G231" s="25">
        <f t="shared" si="13"/>
        <v>1321.2000000000007</v>
      </c>
      <c r="H231" s="47">
        <f t="shared" si="14"/>
        <v>0.11144100678160537</v>
      </c>
      <c r="I231" s="81">
        <f>G231</f>
        <v>1321.2000000000007</v>
      </c>
      <c r="J231" s="80"/>
      <c r="K231" s="80"/>
    </row>
    <row r="232" spans="1:11" x14ac:dyDescent="0.25">
      <c r="A232" s="76">
        <v>33028605</v>
      </c>
      <c r="B232" s="77" t="str">
        <f>VLOOKUP($A232,BASE!$A$3:$D$1199,2,0)</f>
        <v>BAIXADAS LITORANEAS</v>
      </c>
      <c r="C232" s="77" t="str">
        <f>VLOOKUP($A232,BASE!$A$3:$D$1199,3,0)</f>
        <v>Iguaba Grande</v>
      </c>
      <c r="D232" s="77" t="str">
        <f>VLOOKUP($A232,BASE!$A$3:$D$1199,4,0)</f>
        <v>CE DOUTOR FRANCISCO DE PAULA PARANHOS</v>
      </c>
      <c r="E232" s="43">
        <v>17620.400000000001</v>
      </c>
      <c r="F232" s="43">
        <v>17559.2</v>
      </c>
      <c r="G232" s="25">
        <f t="shared" si="13"/>
        <v>-61.200000000000728</v>
      </c>
      <c r="H232" s="47">
        <f t="shared" si="14"/>
        <v>-3.4732469183446869E-3</v>
      </c>
      <c r="I232" s="80"/>
      <c r="J232" s="81">
        <f>G232</f>
        <v>-61.200000000000728</v>
      </c>
      <c r="K232" s="80"/>
    </row>
    <row r="233" spans="1:11" x14ac:dyDescent="0.25">
      <c r="A233" s="76">
        <v>33028702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CIEP 372 PAULO LEMINSKY</v>
      </c>
      <c r="E233" s="43">
        <v>4459.2</v>
      </c>
      <c r="F233" s="43">
        <v>4927.2</v>
      </c>
      <c r="G233" s="25">
        <f t="shared" si="13"/>
        <v>468</v>
      </c>
      <c r="H233" s="47">
        <f t="shared" si="14"/>
        <v>0.10495156081808396</v>
      </c>
      <c r="I233" s="81">
        <f>G233</f>
        <v>468</v>
      </c>
      <c r="J233" s="80"/>
      <c r="K233" s="80"/>
    </row>
    <row r="234" spans="1:11" x14ac:dyDescent="0.25">
      <c r="A234" s="76">
        <v>33028729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OSCAR DE MACEDO SOARES</v>
      </c>
      <c r="E234" s="43">
        <v>10920.800000000003</v>
      </c>
      <c r="F234" s="43">
        <v>11794.8</v>
      </c>
      <c r="G234" s="25">
        <f t="shared" si="13"/>
        <v>873.99999999999636</v>
      </c>
      <c r="H234" s="47">
        <f t="shared" si="14"/>
        <v>8.0030766976777898E-2</v>
      </c>
      <c r="I234" s="81">
        <f>G234</f>
        <v>873.99999999999636</v>
      </c>
      <c r="J234" s="80"/>
      <c r="K234" s="80"/>
    </row>
    <row r="235" spans="1:11" x14ac:dyDescent="0.25">
      <c r="A235" s="76">
        <v>33028958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OLIVEIRA VIANA</v>
      </c>
      <c r="E235" s="43">
        <v>6481.5999999999995</v>
      </c>
      <c r="F235" s="43">
        <v>5770.8</v>
      </c>
      <c r="G235" s="25">
        <f t="shared" si="13"/>
        <v>-710.79999999999927</v>
      </c>
      <c r="H235" s="47">
        <f t="shared" si="14"/>
        <v>-0.10966428042458642</v>
      </c>
      <c r="I235" s="80"/>
      <c r="J235" s="81">
        <f>G235</f>
        <v>-710.79999999999927</v>
      </c>
      <c r="K235" s="80"/>
    </row>
    <row r="236" spans="1:11" x14ac:dyDescent="0.25">
      <c r="A236" s="76">
        <v>33028974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RIO DE AREIA</v>
      </c>
      <c r="E236" s="43">
        <v>5923.6</v>
      </c>
      <c r="F236" s="43">
        <v>6382.4000000000005</v>
      </c>
      <c r="G236" s="25">
        <f t="shared" si="13"/>
        <v>458.80000000000018</v>
      </c>
      <c r="H236" s="47">
        <f t="shared" si="14"/>
        <v>7.7452900263353386E-2</v>
      </c>
      <c r="I236" s="81">
        <f>G236</f>
        <v>458.80000000000018</v>
      </c>
      <c r="J236" s="80"/>
      <c r="K236" s="80"/>
    </row>
    <row r="237" spans="1:11" x14ac:dyDescent="0.25">
      <c r="A237" s="76">
        <v>33029164</v>
      </c>
      <c r="B237" s="77" t="str">
        <f>VLOOKUP($A237,BASE!$A$3:$D$1199,2,0)</f>
        <v>BAIXADAS LITORANEAS</v>
      </c>
      <c r="C237" s="77" t="str">
        <f>VLOOKUP($A237,BASE!$A$3:$D$1199,3,0)</f>
        <v>Saquarema</v>
      </c>
      <c r="D237" s="77" t="str">
        <f>VLOOKUP($A237,BASE!$A$3:$D$1199,4,0)</f>
        <v>CE DUCLER LAUREANO MATOS</v>
      </c>
      <c r="E237" s="43">
        <v>3674</v>
      </c>
      <c r="F237" s="43">
        <v>3677.2</v>
      </c>
      <c r="G237" s="25">
        <f t="shared" si="13"/>
        <v>3.1999999999998181</v>
      </c>
      <c r="H237" s="47">
        <f t="shared" si="14"/>
        <v>8.7098530212297715E-4</v>
      </c>
      <c r="I237" s="81">
        <f>G237</f>
        <v>3.1999999999998181</v>
      </c>
      <c r="J237" s="80"/>
      <c r="K237" s="80"/>
    </row>
    <row r="238" spans="1:11" x14ac:dyDescent="0.25">
      <c r="A238" s="76">
        <v>33029342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BALDOMERO BARBARA</v>
      </c>
      <c r="E238" s="43">
        <v>23220.400000000001</v>
      </c>
      <c r="F238" s="43">
        <v>20055.599999999999</v>
      </c>
      <c r="G238" s="25">
        <f t="shared" si="13"/>
        <v>-3164.8000000000029</v>
      </c>
      <c r="H238" s="47">
        <f t="shared" si="14"/>
        <v>-0.13629394842466119</v>
      </c>
      <c r="I238" s="80"/>
      <c r="J238" s="81">
        <f>G238</f>
        <v>-3164.8000000000029</v>
      </c>
      <c r="K238" s="80"/>
    </row>
    <row r="239" spans="1:11" x14ac:dyDescent="0.25">
      <c r="A239" s="76">
        <v>33029369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BARAO DE AIURUOCA</v>
      </c>
      <c r="E239" s="43">
        <v>25584.799999999999</v>
      </c>
      <c r="F239" s="43">
        <v>22746</v>
      </c>
      <c r="G239" s="25">
        <f t="shared" si="13"/>
        <v>-2838.7999999999993</v>
      </c>
      <c r="H239" s="47">
        <f t="shared" si="14"/>
        <v>-0.11095650542509612</v>
      </c>
      <c r="I239" s="80"/>
      <c r="J239" s="81">
        <f>G239</f>
        <v>-2838.7999999999993</v>
      </c>
      <c r="K239" s="80"/>
    </row>
    <row r="240" spans="1:11" x14ac:dyDescent="0.25">
      <c r="A240" s="76">
        <v>33029377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BOA VISTA</v>
      </c>
      <c r="E240" s="43">
        <v>6804.8</v>
      </c>
      <c r="F240" s="43">
        <v>7219.6</v>
      </c>
      <c r="G240" s="25">
        <f t="shared" si="13"/>
        <v>414.80000000000018</v>
      </c>
      <c r="H240" s="47">
        <f t="shared" si="14"/>
        <v>6.0956971549494497E-2</v>
      </c>
      <c r="I240" s="81">
        <f>G240</f>
        <v>414.80000000000018</v>
      </c>
      <c r="J240" s="80"/>
      <c r="K240" s="80"/>
    </row>
    <row r="241" spans="1:11" x14ac:dyDescent="0.25">
      <c r="A241" s="76">
        <v>33029385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COMENDADOR PEREIRA IGNACIO</v>
      </c>
      <c r="E241" s="43">
        <v>3538.8</v>
      </c>
      <c r="F241" s="43">
        <v>3950.7999999999997</v>
      </c>
      <c r="G241" s="25">
        <f t="shared" si="13"/>
        <v>411.99999999999955</v>
      </c>
      <c r="H241" s="47">
        <f t="shared" si="14"/>
        <v>0.11642364643381924</v>
      </c>
      <c r="I241" s="81">
        <f>G241</f>
        <v>411.99999999999955</v>
      </c>
      <c r="J241" s="80"/>
      <c r="K241" s="80"/>
    </row>
    <row r="242" spans="1:11" x14ac:dyDescent="0.25">
      <c r="A242" s="76">
        <v>33029407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IRACEMA LEITE NADER</v>
      </c>
      <c r="E242" s="43">
        <v>3764.4</v>
      </c>
      <c r="F242" s="43">
        <v>3376.8</v>
      </c>
      <c r="G242" s="25">
        <f t="shared" si="13"/>
        <v>-387.59999999999991</v>
      </c>
      <c r="H242" s="47">
        <f t="shared" si="14"/>
        <v>-0.10296461587503981</v>
      </c>
      <c r="I242" s="80"/>
      <c r="J242" s="81">
        <f>G242</f>
        <v>-387.59999999999991</v>
      </c>
      <c r="K242" s="80"/>
    </row>
    <row r="243" spans="1:11" x14ac:dyDescent="0.25">
      <c r="A243" s="76">
        <v>33029660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JAYME SILVESTRE CAMARGO</v>
      </c>
      <c r="E243" s="43">
        <v>7460.8000000000011</v>
      </c>
      <c r="F243" s="43">
        <v>6945.6</v>
      </c>
      <c r="G243" s="25">
        <f t="shared" si="13"/>
        <v>-515.20000000000073</v>
      </c>
      <c r="H243" s="47">
        <f t="shared" si="14"/>
        <v>-6.9054256916148485E-2</v>
      </c>
      <c r="I243" s="80"/>
      <c r="J243" s="81">
        <f>G243</f>
        <v>-515.20000000000073</v>
      </c>
      <c r="K243" s="80"/>
    </row>
    <row r="244" spans="1:11" x14ac:dyDescent="0.25">
      <c r="A244" s="76">
        <v>33029679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PROFESSOR LUIZ GONZAGA DE MATTOS</v>
      </c>
      <c r="E244" s="43">
        <v>5816.4</v>
      </c>
      <c r="F244" s="43">
        <v>5953.6</v>
      </c>
      <c r="G244" s="25">
        <f t="shared" si="13"/>
        <v>137.20000000000073</v>
      </c>
      <c r="H244" s="47">
        <f t="shared" si="14"/>
        <v>2.3588473970153487E-2</v>
      </c>
      <c r="I244" s="81">
        <f>G244</f>
        <v>137.20000000000073</v>
      </c>
      <c r="J244" s="80"/>
      <c r="K244" s="80"/>
    </row>
    <row r="245" spans="1:11" x14ac:dyDescent="0.25">
      <c r="A245" s="76">
        <v>33029717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SAO PEDRO</v>
      </c>
      <c r="E245" s="43">
        <v>4916.8</v>
      </c>
      <c r="F245" s="43">
        <v>5605.5999999999995</v>
      </c>
      <c r="G245" s="25">
        <f t="shared" si="13"/>
        <v>688.79999999999927</v>
      </c>
      <c r="H245" s="47">
        <f t="shared" si="14"/>
        <v>0.14009111617312059</v>
      </c>
      <c r="I245" s="81">
        <f>G245</f>
        <v>688.79999999999927</v>
      </c>
      <c r="J245" s="80"/>
      <c r="K245" s="80"/>
    </row>
    <row r="246" spans="1:11" x14ac:dyDescent="0.25">
      <c r="A246" s="76">
        <v>33030170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VILA MARIA</v>
      </c>
      <c r="E246" s="43">
        <v>6577.2000000000007</v>
      </c>
      <c r="F246" s="43">
        <v>4922.7999999999993</v>
      </c>
      <c r="G246" s="25">
        <f t="shared" si="13"/>
        <v>-1654.4000000000015</v>
      </c>
      <c r="H246" s="47">
        <f t="shared" si="14"/>
        <v>-0.25153560785744711</v>
      </c>
      <c r="I246" s="80"/>
      <c r="J246" s="81">
        <f>G246</f>
        <v>-1654.4000000000015</v>
      </c>
      <c r="K246" s="80"/>
    </row>
    <row r="247" spans="1:11" x14ac:dyDescent="0.25">
      <c r="A247" s="76">
        <v>33030189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ROSELANDIA</v>
      </c>
      <c r="E247" s="43">
        <v>6470.4</v>
      </c>
      <c r="F247" s="43">
        <v>6667.6</v>
      </c>
      <c r="G247" s="25">
        <f t="shared" si="13"/>
        <v>197.20000000000073</v>
      </c>
      <c r="H247" s="47">
        <f t="shared" si="14"/>
        <v>3.0477250247280034E-2</v>
      </c>
      <c r="I247" s="81">
        <f>G247</f>
        <v>197.20000000000073</v>
      </c>
      <c r="J247" s="80"/>
      <c r="K247" s="80"/>
    </row>
    <row r="248" spans="1:11" x14ac:dyDescent="0.25">
      <c r="A248" s="76">
        <v>33030286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MARECHAL FLORIANO PEIXOTO</v>
      </c>
      <c r="E248" s="43">
        <v>5650.4</v>
      </c>
      <c r="F248" s="43">
        <v>5892</v>
      </c>
      <c r="G248" s="25">
        <f t="shared" si="13"/>
        <v>241.60000000000036</v>
      </c>
      <c r="H248" s="47">
        <f t="shared" si="14"/>
        <v>4.275803482939268E-2</v>
      </c>
      <c r="I248" s="81">
        <f>G248</f>
        <v>241.60000000000036</v>
      </c>
      <c r="J248" s="80"/>
      <c r="K248" s="80"/>
    </row>
    <row r="249" spans="1:11" x14ac:dyDescent="0.25">
      <c r="A249" s="76">
        <v>33030359</v>
      </c>
      <c r="B249" s="77" t="str">
        <f>VLOOKUP($A249,BASE!$A$3:$D$1199,2,0)</f>
        <v>SUL FLUMINENSE</v>
      </c>
      <c r="C249" s="77" t="str">
        <f>VLOOKUP($A249,BASE!$A$3:$D$1199,3,0)</f>
        <v>Barra Mansa</v>
      </c>
      <c r="D249" s="77" t="str">
        <f>VLOOKUP($A249,BASE!$A$3:$D$1199,4,0)</f>
        <v>CE NOSSA SENHORA DO AMPARO</v>
      </c>
      <c r="E249" s="43">
        <v>1351.2</v>
      </c>
      <c r="F249" s="43">
        <v>1290.8000000000002</v>
      </c>
      <c r="G249" s="25">
        <f t="shared" si="13"/>
        <v>-60.399999999999864</v>
      </c>
      <c r="H249" s="47">
        <f t="shared" si="14"/>
        <v>-4.4701006512729326E-2</v>
      </c>
      <c r="I249" s="80"/>
      <c r="J249" s="81">
        <f>G249</f>
        <v>-60.399999999999864</v>
      </c>
      <c r="K249" s="80"/>
    </row>
    <row r="250" spans="1:11" x14ac:dyDescent="0.25">
      <c r="A250" s="76">
        <v>33030456</v>
      </c>
      <c r="B250" s="77" t="str">
        <f>VLOOKUP($A250,BASE!$A$3:$D$1199,2,0)</f>
        <v>SUL FLUMINENSE</v>
      </c>
      <c r="C250" s="77" t="str">
        <f>VLOOKUP($A250,BASE!$A$3:$D$1199,3,0)</f>
        <v>Itatiaia</v>
      </c>
      <c r="D250" s="77" t="str">
        <f>VLOOKUP($A250,BASE!$A$3:$D$1199,4,0)</f>
        <v>CIEP 488 EZEQUIEL FREIRE</v>
      </c>
      <c r="E250" s="43">
        <v>18790.400000000001</v>
      </c>
      <c r="F250" s="43">
        <v>15576</v>
      </c>
      <c r="G250" s="25">
        <f t="shared" si="13"/>
        <v>-3214.4000000000015</v>
      </c>
      <c r="H250" s="47">
        <f t="shared" si="14"/>
        <v>-0.171066076294278</v>
      </c>
      <c r="I250" s="80"/>
      <c r="J250" s="81">
        <f>G250</f>
        <v>-3214.4000000000015</v>
      </c>
      <c r="K250" s="80"/>
    </row>
    <row r="251" spans="1:11" x14ac:dyDescent="0.25">
      <c r="A251" s="76">
        <v>33030626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AFFONSINA MAZZILLO TEIXEIRA CAMPOS</v>
      </c>
      <c r="E251" s="43">
        <v>10499.2</v>
      </c>
      <c r="F251" s="43">
        <v>9280</v>
      </c>
      <c r="G251" s="25">
        <f t="shared" si="13"/>
        <v>-1219.2000000000007</v>
      </c>
      <c r="H251" s="47">
        <f t="shared" si="14"/>
        <v>-0.11612313319110033</v>
      </c>
      <c r="I251" s="80"/>
      <c r="J251" s="81">
        <f>G251</f>
        <v>-1219.2000000000007</v>
      </c>
      <c r="K251" s="80"/>
    </row>
    <row r="252" spans="1:11" x14ac:dyDescent="0.25">
      <c r="A252" s="76">
        <v>33030901</v>
      </c>
      <c r="B252" s="77" t="str">
        <f>VLOOKUP($A252,BASE!$A$3:$D$1199,2,0)</f>
        <v>SUL FLUMINENSE</v>
      </c>
      <c r="C252" s="77" t="str">
        <f>VLOOKUP($A252,BASE!$A$3:$D$1199,3,0)</f>
        <v>Piraí</v>
      </c>
      <c r="D252" s="77" t="str">
        <f>VLOOKUP($A252,BASE!$A$3:$D$1199,4,0)</f>
        <v>CE OCTAVIO TEIXEIRA CAMPOS</v>
      </c>
      <c r="E252" s="43">
        <v>5763.6</v>
      </c>
      <c r="F252" s="43">
        <v>5464.8</v>
      </c>
      <c r="G252" s="25">
        <f t="shared" si="13"/>
        <v>-298.80000000000018</v>
      </c>
      <c r="H252" s="47">
        <f t="shared" si="14"/>
        <v>-5.1842598376015021E-2</v>
      </c>
      <c r="I252" s="80"/>
      <c r="J252" s="81">
        <f>G252</f>
        <v>-298.80000000000018</v>
      </c>
      <c r="K252" s="80"/>
    </row>
    <row r="253" spans="1:11" x14ac:dyDescent="0.25">
      <c r="A253" s="76">
        <v>33030987</v>
      </c>
      <c r="B253" s="77" t="str">
        <f>VLOOKUP($A253,BASE!$A$3:$D$1199,2,0)</f>
        <v>SUL FLUMINENSE</v>
      </c>
      <c r="C253" s="77" t="str">
        <f>VLOOKUP($A253,BASE!$A$3:$D$1199,3,0)</f>
        <v>Pinheiral</v>
      </c>
      <c r="D253" s="77" t="str">
        <f>VLOOKUP($A253,BASE!$A$3:$D$1199,4,0)</f>
        <v>CIEP 291 DOM MARTINHO SCHLUDE</v>
      </c>
      <c r="E253" s="43">
        <v>13309.599999999999</v>
      </c>
      <c r="F253" s="43">
        <v>14169.199999999999</v>
      </c>
      <c r="G253" s="25">
        <f t="shared" si="13"/>
        <v>859.60000000000036</v>
      </c>
      <c r="H253" s="47">
        <f t="shared" si="14"/>
        <v>6.4584961230991195E-2</v>
      </c>
      <c r="I253" s="81">
        <f>G253</f>
        <v>859.60000000000036</v>
      </c>
      <c r="J253" s="80"/>
      <c r="K253" s="80"/>
    </row>
    <row r="254" spans="1:11" x14ac:dyDescent="0.25">
      <c r="A254" s="76">
        <v>33031142</v>
      </c>
      <c r="B254" s="77" t="str">
        <f>VLOOKUP($A254,BASE!$A$3:$D$1199,2,0)</f>
        <v>SUL FLUMINENSE</v>
      </c>
      <c r="C254" s="77" t="str">
        <f>VLOOKUP($A254,BASE!$A$3:$D$1199,3,0)</f>
        <v>Piraí</v>
      </c>
      <c r="D254" s="77" t="str">
        <f>VLOOKUP($A254,BASE!$A$3:$D$1199,4,0)</f>
        <v>CE CORONEL CAMISAO</v>
      </c>
      <c r="E254" s="43">
        <v>3476.4</v>
      </c>
      <c r="F254" s="43">
        <v>3659.2</v>
      </c>
      <c r="G254" s="25">
        <f t="shared" si="13"/>
        <v>182.79999999999973</v>
      </c>
      <c r="H254" s="47">
        <f t="shared" si="14"/>
        <v>5.2583131975606871E-2</v>
      </c>
      <c r="I254" s="81">
        <f>G254</f>
        <v>182.79999999999973</v>
      </c>
      <c r="J254" s="80"/>
      <c r="K254" s="80"/>
    </row>
    <row r="255" spans="1:11" x14ac:dyDescent="0.25">
      <c r="A255" s="76">
        <v>33031185</v>
      </c>
      <c r="B255" s="77" t="str">
        <f>VLOOKUP($A255,BASE!$A$3:$D$1199,2,0)</f>
        <v>SUL FLUMINENSE</v>
      </c>
      <c r="C255" s="77" t="str">
        <f>VLOOKUP($A255,BASE!$A$3:$D$1199,3,0)</f>
        <v>Quatis</v>
      </c>
      <c r="D255" s="77" t="str">
        <f>VLOOKUP($A255,BASE!$A$3:$D$1199,4,0)</f>
        <v>CE AMERICO PIMENTA</v>
      </c>
      <c r="E255" s="43">
        <v>6894.8</v>
      </c>
      <c r="F255" s="43">
        <v>7002.4000000000005</v>
      </c>
      <c r="G255" s="25">
        <f t="shared" si="13"/>
        <v>107.60000000000036</v>
      </c>
      <c r="H255" s="47">
        <f t="shared" si="14"/>
        <v>1.560596391483442E-2</v>
      </c>
      <c r="I255" s="81">
        <f>G255</f>
        <v>107.60000000000036</v>
      </c>
      <c r="J255" s="80"/>
      <c r="K255" s="80"/>
    </row>
    <row r="256" spans="1:11" x14ac:dyDescent="0.25">
      <c r="A256" s="76">
        <v>33031380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ANTONINA RAMOS FREIRE</v>
      </c>
      <c r="E256" s="43">
        <v>11552.800000000001</v>
      </c>
      <c r="F256" s="43">
        <v>10036.800000000003</v>
      </c>
      <c r="G256" s="25">
        <f t="shared" si="13"/>
        <v>-1515.9999999999982</v>
      </c>
      <c r="H256" s="47">
        <f t="shared" si="14"/>
        <v>-0.13122359947372048</v>
      </c>
      <c r="I256" s="80"/>
      <c r="J256" s="81">
        <f>G256</f>
        <v>-1515.9999999999982</v>
      </c>
      <c r="K256" s="80"/>
    </row>
    <row r="257" spans="1:11" x14ac:dyDescent="0.25">
      <c r="A257" s="76">
        <v>33031401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PEDRO BRAILE NETO</v>
      </c>
      <c r="E257" s="43">
        <v>14784.400000000001</v>
      </c>
      <c r="F257" s="43">
        <v>15229.999999999998</v>
      </c>
      <c r="G257" s="25">
        <f t="shared" si="13"/>
        <v>445.59999999999673</v>
      </c>
      <c r="H257" s="47">
        <f t="shared" si="14"/>
        <v>3.0139877167825322E-2</v>
      </c>
      <c r="I257" s="81">
        <f>G257</f>
        <v>445.59999999999673</v>
      </c>
      <c r="J257" s="80"/>
      <c r="K257" s="80"/>
    </row>
    <row r="258" spans="1:11" x14ac:dyDescent="0.25">
      <c r="A258" s="76">
        <v>33031428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MARECHAL SOUZA DANTAS</v>
      </c>
      <c r="E258" s="43">
        <v>15023.2</v>
      </c>
      <c r="F258" s="43">
        <v>15557.600000000002</v>
      </c>
      <c r="G258" s="25">
        <f t="shared" si="13"/>
        <v>534.40000000000146</v>
      </c>
      <c r="H258" s="47">
        <f t="shared" si="14"/>
        <v>3.5571649182597677E-2</v>
      </c>
      <c r="I258" s="81">
        <f>G258</f>
        <v>534.40000000000146</v>
      </c>
      <c r="J258" s="80"/>
      <c r="K258" s="80"/>
    </row>
    <row r="259" spans="1:11" x14ac:dyDescent="0.25">
      <c r="A259" s="76">
        <v>33031479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DOUTOR JOAO MAIA</v>
      </c>
      <c r="E259" s="43">
        <v>7502</v>
      </c>
      <c r="F259" s="43">
        <v>6988.4000000000005</v>
      </c>
      <c r="G259" s="25">
        <f t="shared" si="13"/>
        <v>-513.59999999999945</v>
      </c>
      <c r="H259" s="47">
        <f t="shared" si="14"/>
        <v>-6.846174353505724E-2</v>
      </c>
      <c r="I259" s="80"/>
      <c r="J259" s="81">
        <f>G259</f>
        <v>-513.59999999999945</v>
      </c>
      <c r="K259" s="80"/>
    </row>
    <row r="260" spans="1:11" x14ac:dyDescent="0.25">
      <c r="A260" s="76">
        <v>33031509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OLIVEIRA BOTELHO</v>
      </c>
      <c r="E260" s="43">
        <v>16591.2</v>
      </c>
      <c r="F260" s="43">
        <v>16122.8</v>
      </c>
      <c r="G260" s="25">
        <f t="shared" si="13"/>
        <v>-468.40000000000146</v>
      </c>
      <c r="H260" s="47">
        <f t="shared" si="14"/>
        <v>-2.8231833743189248E-2</v>
      </c>
      <c r="I260" s="80"/>
      <c r="J260" s="81">
        <f>G260</f>
        <v>-468.40000000000146</v>
      </c>
      <c r="K260" s="80"/>
    </row>
    <row r="261" spans="1:11" x14ac:dyDescent="0.25">
      <c r="A261" s="76">
        <v>33031711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ANIBAL BENEVOLO</v>
      </c>
      <c r="E261" s="43">
        <v>6269.6000000000013</v>
      </c>
      <c r="F261" s="43">
        <v>6077.2</v>
      </c>
      <c r="G261" s="25">
        <f t="shared" ref="G261:G324" si="15">F261-E261</f>
        <v>-192.40000000000146</v>
      </c>
      <c r="H261" s="47">
        <f t="shared" ref="H261:H324" si="16">G261/E261</f>
        <v>-3.0687763174684416E-2</v>
      </c>
      <c r="I261" s="80"/>
      <c r="J261" s="81">
        <f>G261</f>
        <v>-192.40000000000146</v>
      </c>
      <c r="K261" s="80"/>
    </row>
    <row r="262" spans="1:11" x14ac:dyDescent="0.25">
      <c r="A262" s="76">
        <v>33031720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OLAVO BILAC</v>
      </c>
      <c r="E262" s="43">
        <v>17663.2</v>
      </c>
      <c r="F262" s="43">
        <v>17121.2</v>
      </c>
      <c r="G262" s="25">
        <f t="shared" si="15"/>
        <v>-542</v>
      </c>
      <c r="H262" s="47">
        <f t="shared" si="16"/>
        <v>-3.0685266542868787E-2</v>
      </c>
      <c r="I262" s="80"/>
      <c r="J262" s="81">
        <f>G262</f>
        <v>-542</v>
      </c>
      <c r="K262" s="80"/>
    </row>
    <row r="263" spans="1:11" x14ac:dyDescent="0.25">
      <c r="A263" s="76">
        <v>33031738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PROFESSOR JOSE MEDEIROS DE CAMARGO</v>
      </c>
      <c r="E263" s="43">
        <v>7126.8</v>
      </c>
      <c r="F263" s="43">
        <v>6670.7999999999993</v>
      </c>
      <c r="G263" s="25">
        <f t="shared" si="15"/>
        <v>-456.00000000000091</v>
      </c>
      <c r="H263" s="47">
        <f t="shared" si="16"/>
        <v>-6.3983835662569585E-2</v>
      </c>
      <c r="I263" s="80"/>
      <c r="J263" s="81">
        <f>G263</f>
        <v>-456.00000000000091</v>
      </c>
      <c r="K263" s="80"/>
    </row>
    <row r="264" spans="1:11" x14ac:dyDescent="0.25">
      <c r="A264" s="76">
        <v>33031843</v>
      </c>
      <c r="B264" s="77" t="str">
        <f>VLOOKUP($A264,BASE!$A$3:$D$1199,2,0)</f>
        <v>SUL FLUMINENSE</v>
      </c>
      <c r="C264" s="77" t="str">
        <f>VLOOKUP($A264,BASE!$A$3:$D$1199,3,0)</f>
        <v>Resende</v>
      </c>
      <c r="D264" s="77" t="str">
        <f>VLOOKUP($A264,BASE!$A$3:$D$1199,4,0)</f>
        <v>CE ENGENHEIRO PASSOS</v>
      </c>
      <c r="E264" s="43">
        <v>5832</v>
      </c>
      <c r="F264" s="43">
        <v>6043.2000000000007</v>
      </c>
      <c r="G264" s="25">
        <f t="shared" si="15"/>
        <v>211.20000000000073</v>
      </c>
      <c r="H264" s="47">
        <f t="shared" si="16"/>
        <v>3.6213991769547448E-2</v>
      </c>
      <c r="I264" s="81">
        <f>G264</f>
        <v>211.20000000000073</v>
      </c>
      <c r="J264" s="80"/>
      <c r="K264" s="80"/>
    </row>
    <row r="265" spans="1:11" x14ac:dyDescent="0.25">
      <c r="A265" s="76">
        <v>33032130</v>
      </c>
      <c r="B265" s="77" t="str">
        <f>VLOOKUP($A265,BASE!$A$3:$D$1199,2,0)</f>
        <v>SUL FLUMINENSE</v>
      </c>
      <c r="C265" s="77" t="str">
        <f>VLOOKUP($A265,BASE!$A$3:$D$1199,3,0)</f>
        <v>Porto Real</v>
      </c>
      <c r="D265" s="77" t="str">
        <f>VLOOKUP($A265,BASE!$A$3:$D$1199,4,0)</f>
        <v>CE REPUBLICA ITALIANA</v>
      </c>
      <c r="E265" s="43">
        <v>13588.800000000001</v>
      </c>
      <c r="F265" s="43">
        <v>11240.8</v>
      </c>
      <c r="G265" s="25">
        <f t="shared" si="15"/>
        <v>-2348.0000000000018</v>
      </c>
      <c r="H265" s="47">
        <f t="shared" si="16"/>
        <v>-0.17278935594018616</v>
      </c>
      <c r="I265" s="80"/>
      <c r="J265" s="81">
        <f>G265</f>
        <v>-2348.0000000000018</v>
      </c>
      <c r="K265" s="80"/>
    </row>
    <row r="266" spans="1:11" x14ac:dyDescent="0.25">
      <c r="A266" s="76">
        <v>33032220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CE FAGUNDES VARELA</v>
      </c>
      <c r="E266" s="43">
        <v>6882</v>
      </c>
      <c r="F266" s="43">
        <v>7873.9999999999991</v>
      </c>
      <c r="G266" s="25">
        <f t="shared" si="15"/>
        <v>991.99999999999909</v>
      </c>
      <c r="H266" s="47">
        <f t="shared" si="16"/>
        <v>0.144144144144144</v>
      </c>
      <c r="I266" s="81">
        <f>G266</f>
        <v>991.99999999999909</v>
      </c>
      <c r="J266" s="80"/>
      <c r="K266" s="80"/>
    </row>
    <row r="267" spans="1:11" x14ac:dyDescent="0.25">
      <c r="A267" s="76">
        <v>33032360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CIEP 296 PRESIDENTE BENES</v>
      </c>
      <c r="E267" s="43">
        <v>9658.7999999999993</v>
      </c>
      <c r="F267" s="43">
        <v>8807.2000000000007</v>
      </c>
      <c r="G267" s="25">
        <f t="shared" si="15"/>
        <v>-851.59999999999854</v>
      </c>
      <c r="H267" s="47">
        <f t="shared" si="16"/>
        <v>-8.8168302480639268E-2</v>
      </c>
      <c r="I267" s="80"/>
      <c r="J267" s="81">
        <f>G267</f>
        <v>-851.59999999999854</v>
      </c>
      <c r="K267" s="80"/>
    </row>
    <row r="268" spans="1:11" x14ac:dyDescent="0.25">
      <c r="A268" s="76">
        <v>33032459</v>
      </c>
      <c r="B268" s="77" t="str">
        <f>VLOOKUP($A268,BASE!$A$3:$D$1199,2,0)</f>
        <v>SUL FLUMINENSE</v>
      </c>
      <c r="C268" s="77" t="str">
        <f>VLOOKUP($A268,BASE!$A$3:$D$1199,3,0)</f>
        <v>Rio Claro</v>
      </c>
      <c r="D268" s="77" t="str">
        <f>VLOOKUP($A268,BASE!$A$3:$D$1199,4,0)</f>
        <v>CE ALFREDO PUJOL</v>
      </c>
      <c r="E268" s="43">
        <v>1245.5999999999999</v>
      </c>
      <c r="F268" s="43">
        <v>1321.6</v>
      </c>
      <c r="G268" s="25">
        <f t="shared" si="15"/>
        <v>76</v>
      </c>
      <c r="H268" s="47">
        <f t="shared" si="16"/>
        <v>6.101477199743096E-2</v>
      </c>
      <c r="I268" s="81">
        <f>G268</f>
        <v>76</v>
      </c>
      <c r="J268" s="80"/>
      <c r="K268" s="80"/>
    </row>
    <row r="269" spans="1:11" x14ac:dyDescent="0.25">
      <c r="A269" s="76">
        <v>33032718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299 JIULIO CARUSO</v>
      </c>
      <c r="E269" s="43">
        <v>4477.2</v>
      </c>
      <c r="F269" s="43">
        <v>2954.8000000000006</v>
      </c>
      <c r="G269" s="25">
        <f t="shared" si="15"/>
        <v>-1522.3999999999992</v>
      </c>
      <c r="H269" s="47">
        <f t="shared" si="16"/>
        <v>-0.3400339497900472</v>
      </c>
      <c r="I269" s="80"/>
      <c r="J269" s="81">
        <f>G269</f>
        <v>-1522.3999999999992</v>
      </c>
      <c r="K269" s="80"/>
    </row>
    <row r="270" spans="1:11" x14ac:dyDescent="0.25">
      <c r="A270" s="76">
        <v>33032734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053 DOUTOR NELSON DOS SANTOS GONCALVES</v>
      </c>
      <c r="E270" s="43">
        <v>7429.2000000000016</v>
      </c>
      <c r="F270" s="43">
        <v>6020.8</v>
      </c>
      <c r="G270" s="25">
        <f t="shared" si="15"/>
        <v>-1408.4000000000015</v>
      </c>
      <c r="H270" s="47">
        <f t="shared" si="16"/>
        <v>-0.18957626662359353</v>
      </c>
      <c r="I270" s="80"/>
      <c r="J270" s="81">
        <f>G270</f>
        <v>-1408.4000000000015</v>
      </c>
      <c r="K270" s="80"/>
    </row>
    <row r="271" spans="1:11" x14ac:dyDescent="0.25">
      <c r="A271" s="76">
        <v>33032742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CIEP 295 PROFESSORA GLORIA ROUSSIM GUEDES PINTO</v>
      </c>
      <c r="E271" s="43">
        <v>18656.8</v>
      </c>
      <c r="F271" s="43">
        <v>17284.400000000001</v>
      </c>
      <c r="G271" s="25">
        <f t="shared" si="15"/>
        <v>-1372.3999999999978</v>
      </c>
      <c r="H271" s="47">
        <f t="shared" si="16"/>
        <v>-7.3560310449809069E-2</v>
      </c>
      <c r="I271" s="80"/>
      <c r="J271" s="81">
        <f>G271</f>
        <v>-1372.3999999999978</v>
      </c>
      <c r="K271" s="80"/>
    </row>
    <row r="272" spans="1:11" x14ac:dyDescent="0.25">
      <c r="A272" s="76">
        <v>33032793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BARAO DE MAUA</v>
      </c>
      <c r="E272" s="43">
        <v>6833.6</v>
      </c>
      <c r="F272" s="43">
        <v>6922.4000000000005</v>
      </c>
      <c r="G272" s="25">
        <f t="shared" si="15"/>
        <v>88.800000000000182</v>
      </c>
      <c r="H272" s="47">
        <f t="shared" si="16"/>
        <v>1.2994614844298785E-2</v>
      </c>
      <c r="I272" s="81">
        <f>G272</f>
        <v>88.800000000000182</v>
      </c>
      <c r="J272" s="80"/>
      <c r="K272" s="80"/>
    </row>
    <row r="273" spans="1:11" x14ac:dyDescent="0.25">
      <c r="A273" s="76">
        <v>33032807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PIAUI</v>
      </c>
      <c r="E273" s="43">
        <v>2324</v>
      </c>
      <c r="F273" s="43">
        <v>2778.7999999999997</v>
      </c>
      <c r="G273" s="25">
        <f t="shared" si="15"/>
        <v>454.79999999999973</v>
      </c>
      <c r="H273" s="47">
        <f t="shared" si="16"/>
        <v>0.1956970740103269</v>
      </c>
      <c r="I273" s="81">
        <f>G273</f>
        <v>454.79999999999973</v>
      </c>
      <c r="J273" s="80"/>
      <c r="K273" s="80"/>
    </row>
    <row r="274" spans="1:11" x14ac:dyDescent="0.25">
      <c r="A274" s="76">
        <v>33032815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PREFEITO FRANCISCO FONTES TORRES</v>
      </c>
      <c r="E274" s="43">
        <v>3190.4</v>
      </c>
      <c r="F274" s="43">
        <v>2888</v>
      </c>
      <c r="G274" s="25">
        <f t="shared" si="15"/>
        <v>-302.40000000000009</v>
      </c>
      <c r="H274" s="47">
        <f t="shared" si="16"/>
        <v>-9.4784353059177553E-2</v>
      </c>
      <c r="I274" s="80"/>
      <c r="J274" s="81">
        <f>G274</f>
        <v>-302.40000000000009</v>
      </c>
      <c r="K274" s="80"/>
    </row>
    <row r="275" spans="1:11" x14ac:dyDescent="0.25">
      <c r="A275" s="76">
        <v>33032823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RIO DE JANEIRO</v>
      </c>
      <c r="E275" s="43">
        <v>3813.6</v>
      </c>
      <c r="F275" s="43">
        <v>3480.0000000000005</v>
      </c>
      <c r="G275" s="25">
        <f t="shared" si="15"/>
        <v>-333.59999999999945</v>
      </c>
      <c r="H275" s="47">
        <f t="shared" si="16"/>
        <v>-8.7476400251730507E-2</v>
      </c>
      <c r="I275" s="80"/>
      <c r="J275" s="81">
        <f>G275</f>
        <v>-333.59999999999945</v>
      </c>
      <c r="K275" s="80"/>
    </row>
    <row r="276" spans="1:11" x14ac:dyDescent="0.25">
      <c r="A276" s="76">
        <v>33032939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SANTOS DUMONT</v>
      </c>
      <c r="E276" s="43">
        <v>6064.0000000000009</v>
      </c>
      <c r="F276" s="43">
        <v>6641.9999999999991</v>
      </c>
      <c r="G276" s="25">
        <f t="shared" si="15"/>
        <v>577.99999999999818</v>
      </c>
      <c r="H276" s="47">
        <f t="shared" si="16"/>
        <v>9.5316622691292568E-2</v>
      </c>
      <c r="I276" s="81">
        <f>G276</f>
        <v>577.99999999999818</v>
      </c>
      <c r="J276" s="80"/>
      <c r="K276" s="80"/>
    </row>
    <row r="277" spans="1:11" x14ac:dyDescent="0.25">
      <c r="A277" s="76">
        <v>33032998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ACACIA AMARELA</v>
      </c>
      <c r="E277" s="43">
        <v>683.19999999999993</v>
      </c>
      <c r="F277" s="43">
        <v>698.4</v>
      </c>
      <c r="G277" s="25">
        <f t="shared" si="15"/>
        <v>15.200000000000045</v>
      </c>
      <c r="H277" s="47">
        <f t="shared" si="16"/>
        <v>2.2248243559719039E-2</v>
      </c>
      <c r="I277" s="81">
        <f>G277</f>
        <v>15.200000000000045</v>
      </c>
      <c r="J277" s="80"/>
      <c r="K277" s="80"/>
    </row>
    <row r="278" spans="1:11" x14ac:dyDescent="0.25">
      <c r="A278" s="76">
        <v>33033030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BRASILIA</v>
      </c>
      <c r="E278" s="43">
        <v>3632.4</v>
      </c>
      <c r="F278" s="43">
        <v>2873.2000000000003</v>
      </c>
      <c r="G278" s="25">
        <f t="shared" si="15"/>
        <v>-759.19999999999982</v>
      </c>
      <c r="H278" s="47">
        <f t="shared" si="16"/>
        <v>-0.20900781852218914</v>
      </c>
      <c r="I278" s="80"/>
      <c r="J278" s="81">
        <f>G278</f>
        <v>-759.19999999999982</v>
      </c>
      <c r="K278" s="80"/>
    </row>
    <row r="279" spans="1:11" x14ac:dyDescent="0.25">
      <c r="A279" s="76">
        <v>33033056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GUANABARA</v>
      </c>
      <c r="E279" s="43">
        <v>7112</v>
      </c>
      <c r="F279" s="43">
        <v>6140</v>
      </c>
      <c r="G279" s="25">
        <f t="shared" si="15"/>
        <v>-972</v>
      </c>
      <c r="H279" s="47">
        <f t="shared" si="16"/>
        <v>-0.13667041619797526</v>
      </c>
      <c r="I279" s="80"/>
      <c r="J279" s="81">
        <f>G279</f>
        <v>-972</v>
      </c>
      <c r="K279" s="80"/>
    </row>
    <row r="280" spans="1:11" x14ac:dyDescent="0.25">
      <c r="A280" s="76">
        <v>33033099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NITEROI</v>
      </c>
      <c r="E280" s="43">
        <v>2854.8</v>
      </c>
      <c r="F280" s="43">
        <v>3544.4</v>
      </c>
      <c r="G280" s="25">
        <f t="shared" si="15"/>
        <v>689.59999999999991</v>
      </c>
      <c r="H280" s="47">
        <f t="shared" si="16"/>
        <v>0.24155807762365133</v>
      </c>
      <c r="I280" s="81">
        <f>G280</f>
        <v>689.59999999999991</v>
      </c>
      <c r="J280" s="80"/>
      <c r="K280" s="80"/>
    </row>
    <row r="281" spans="1:11" x14ac:dyDescent="0.25">
      <c r="A281" s="76">
        <v>33033110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PEDRO RAYMUNDO DE MAGALHAES</v>
      </c>
      <c r="E281" s="43">
        <v>2293.6</v>
      </c>
      <c r="F281" s="43">
        <v>1854.0000000000002</v>
      </c>
      <c r="G281" s="25">
        <f t="shared" si="15"/>
        <v>-439.59999999999968</v>
      </c>
      <c r="H281" s="47">
        <f t="shared" si="16"/>
        <v>-0.19166376002790361</v>
      </c>
      <c r="I281" s="80"/>
      <c r="J281" s="81">
        <f>G281</f>
        <v>-439.59999999999968</v>
      </c>
      <c r="K281" s="80"/>
    </row>
    <row r="282" spans="1:11" x14ac:dyDescent="0.25">
      <c r="A282" s="76">
        <v>33033129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PRESIDENTE ROOSEVELT</v>
      </c>
      <c r="E282" s="43">
        <v>7037.5999999999995</v>
      </c>
      <c r="F282" s="43">
        <v>5895.1999999999989</v>
      </c>
      <c r="G282" s="25">
        <f t="shared" si="15"/>
        <v>-1142.4000000000005</v>
      </c>
      <c r="H282" s="47">
        <f t="shared" si="16"/>
        <v>-0.16232806638626815</v>
      </c>
      <c r="I282" s="80"/>
      <c r="J282" s="81">
        <f>G282</f>
        <v>-1142.4000000000005</v>
      </c>
      <c r="K282" s="80"/>
    </row>
    <row r="283" spans="1:11" x14ac:dyDescent="0.25">
      <c r="A283" s="76">
        <v>33033145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NORTE</v>
      </c>
      <c r="E283" s="43">
        <v>7310</v>
      </c>
      <c r="F283" s="43">
        <v>9057.6</v>
      </c>
      <c r="G283" s="25">
        <f t="shared" si="15"/>
        <v>1747.6000000000004</v>
      </c>
      <c r="H283" s="47">
        <f t="shared" si="16"/>
        <v>0.23906976744186051</v>
      </c>
      <c r="I283" s="81">
        <f>G283</f>
        <v>1747.6000000000004</v>
      </c>
      <c r="J283" s="80"/>
      <c r="K283" s="80"/>
    </row>
    <row r="284" spans="1:11" x14ac:dyDescent="0.25">
      <c r="A284" s="76">
        <v>33033170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RIO GRANDE DO SUL</v>
      </c>
      <c r="E284" s="43">
        <v>8966.7999999999993</v>
      </c>
      <c r="F284" s="43">
        <v>6440.0000000000009</v>
      </c>
      <c r="G284" s="25">
        <f t="shared" si="15"/>
        <v>-2526.7999999999984</v>
      </c>
      <c r="H284" s="47">
        <f t="shared" si="16"/>
        <v>-0.28179506624436795</v>
      </c>
      <c r="I284" s="80"/>
      <c r="J284" s="81">
        <f>G284</f>
        <v>-2526.7999999999984</v>
      </c>
      <c r="K284" s="80"/>
    </row>
    <row r="285" spans="1:11" x14ac:dyDescent="0.25">
      <c r="A285" s="76">
        <v>33033188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RONDONIA</v>
      </c>
      <c r="E285" s="43">
        <v>1595.2</v>
      </c>
      <c r="F285" s="43">
        <v>1488.8</v>
      </c>
      <c r="G285" s="25">
        <f t="shared" si="15"/>
        <v>-106.40000000000009</v>
      </c>
      <c r="H285" s="47">
        <f t="shared" si="16"/>
        <v>-6.6700100300902759E-2</v>
      </c>
      <c r="I285" s="80"/>
      <c r="J285" s="81">
        <f>G285</f>
        <v>-106.40000000000009</v>
      </c>
      <c r="K285" s="80"/>
    </row>
    <row r="286" spans="1:11" x14ac:dyDescent="0.25">
      <c r="A286" s="76">
        <v>33033196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ROTARY</v>
      </c>
      <c r="E286" s="43">
        <v>1745.2000000000003</v>
      </c>
      <c r="F286" s="43">
        <v>1610.4</v>
      </c>
      <c r="G286" s="25">
        <f t="shared" si="15"/>
        <v>-134.80000000000018</v>
      </c>
      <c r="H286" s="47">
        <f t="shared" si="16"/>
        <v>-7.7240430896172455E-2</v>
      </c>
      <c r="I286" s="80"/>
      <c r="J286" s="81">
        <f>G286</f>
        <v>-134.80000000000018</v>
      </c>
      <c r="K286" s="80"/>
    </row>
    <row r="287" spans="1:11" x14ac:dyDescent="0.25">
      <c r="A287" s="76">
        <v>33033200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CE SAO PAULO</v>
      </c>
      <c r="E287" s="43">
        <v>904.4</v>
      </c>
      <c r="F287" s="43">
        <v>1002.3999999999999</v>
      </c>
      <c r="G287" s="25">
        <f t="shared" si="15"/>
        <v>97.999999999999886</v>
      </c>
      <c r="H287" s="47">
        <f t="shared" si="16"/>
        <v>0.10835913312693486</v>
      </c>
      <c r="I287" s="81">
        <f>G287</f>
        <v>97.999999999999886</v>
      </c>
      <c r="J287" s="80"/>
      <c r="K287" s="80"/>
    </row>
    <row r="288" spans="1:11" x14ac:dyDescent="0.25">
      <c r="A288" s="76">
        <v>33033978</v>
      </c>
      <c r="B288" s="77" t="str">
        <f>VLOOKUP($A288,BASE!$A$3:$D$1199,2,0)</f>
        <v>SUL FLUMINENSE</v>
      </c>
      <c r="C288" s="77" t="str">
        <f>VLOOKUP($A288,BASE!$A$3:$D$1199,3,0)</f>
        <v>Volta Redonda</v>
      </c>
      <c r="D288" s="77" t="str">
        <f>VLOOKUP($A288,BASE!$A$3:$D$1199,4,0)</f>
        <v>CIEP BRIZOLAO 484 GP TONINHO MARQUES</v>
      </c>
      <c r="E288" s="43">
        <v>4189.6000000000004</v>
      </c>
      <c r="F288" s="43">
        <v>4485.6000000000004</v>
      </c>
      <c r="G288" s="25">
        <f t="shared" si="15"/>
        <v>296</v>
      </c>
      <c r="H288" s="47">
        <f t="shared" si="16"/>
        <v>7.0651136146648835E-2</v>
      </c>
      <c r="I288" s="81">
        <f>G288</f>
        <v>296</v>
      </c>
      <c r="J288" s="80"/>
      <c r="K288" s="80"/>
    </row>
    <row r="289" spans="1:11" x14ac:dyDescent="0.25">
      <c r="A289" s="76">
        <v>33033994</v>
      </c>
      <c r="B289" s="77" t="e">
        <f>VLOOKUP($A289,BASE!$A$3:$D$1199,2,0)</f>
        <v>#N/A</v>
      </c>
      <c r="C289" s="77" t="e">
        <f>VLOOKUP($A289,BASE!$A$3:$D$1199,3,0)</f>
        <v>#N/A</v>
      </c>
      <c r="D289" s="77" t="e">
        <f>VLOOKUP($A289,BASE!$A$3:$D$1199,4,0)</f>
        <v>#N/A</v>
      </c>
      <c r="E289" s="43">
        <v>34704.800000000003</v>
      </c>
      <c r="F289" s="43">
        <v>34059.199999999997</v>
      </c>
      <c r="G289" s="25">
        <f t="shared" si="15"/>
        <v>-645.60000000000582</v>
      </c>
      <c r="H289" s="47">
        <f t="shared" si="16"/>
        <v>-1.8602614047624703E-2</v>
      </c>
      <c r="I289" s="80"/>
      <c r="J289" s="81">
        <f>G289</f>
        <v>-645.60000000000582</v>
      </c>
      <c r="K289" s="80"/>
    </row>
    <row r="290" spans="1:11" x14ac:dyDescent="0.25">
      <c r="A290" s="76">
        <v>33034273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CIEP 287 ANGELINA TEIXEIRA NETTO SYM</v>
      </c>
      <c r="E290" s="43">
        <v>5662</v>
      </c>
      <c r="F290" s="43">
        <v>5630.4</v>
      </c>
      <c r="G290" s="25">
        <f t="shared" si="15"/>
        <v>-31.600000000000364</v>
      </c>
      <c r="H290" s="47">
        <f t="shared" si="16"/>
        <v>-5.5810667608619507E-3</v>
      </c>
      <c r="I290" s="80"/>
      <c r="J290" s="81">
        <f>G290</f>
        <v>-31.600000000000364</v>
      </c>
      <c r="K290" s="80"/>
    </row>
    <row r="291" spans="1:11" x14ac:dyDescent="0.25">
      <c r="A291" s="76">
        <v>33034311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BARAO DO RIO BONITO</v>
      </c>
      <c r="E291" s="43">
        <v>13993.2</v>
      </c>
      <c r="F291" s="43">
        <v>14186</v>
      </c>
      <c r="G291" s="25">
        <f t="shared" si="15"/>
        <v>192.79999999999927</v>
      </c>
      <c r="H291" s="47">
        <f t="shared" si="16"/>
        <v>1.377812080153212E-2</v>
      </c>
      <c r="I291" s="81">
        <f>G291</f>
        <v>192.79999999999927</v>
      </c>
      <c r="J291" s="80"/>
      <c r="K291" s="80"/>
    </row>
    <row r="292" spans="1:11" x14ac:dyDescent="0.25">
      <c r="A292" s="76">
        <v>33034320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NILO PECANHA</v>
      </c>
      <c r="E292" s="43">
        <v>15670.400000000001</v>
      </c>
      <c r="F292" s="43">
        <v>15247.2</v>
      </c>
      <c r="G292" s="25">
        <f t="shared" si="15"/>
        <v>-423.20000000000073</v>
      </c>
      <c r="H292" s="47">
        <f t="shared" si="16"/>
        <v>-2.7006330406371293E-2</v>
      </c>
      <c r="I292" s="80"/>
      <c r="J292" s="81">
        <f>G292</f>
        <v>-423.20000000000073</v>
      </c>
      <c r="K292" s="80"/>
    </row>
    <row r="293" spans="1:11" x14ac:dyDescent="0.25">
      <c r="A293" s="76">
        <v>33034443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DOUTOR ALVARO ROCHA</v>
      </c>
      <c r="E293" s="43">
        <v>5454.7999999999993</v>
      </c>
      <c r="F293" s="43">
        <v>4861.6000000000004</v>
      </c>
      <c r="G293" s="25">
        <f t="shared" si="15"/>
        <v>-593.19999999999891</v>
      </c>
      <c r="H293" s="47">
        <f t="shared" si="16"/>
        <v>-0.10874825841460713</v>
      </c>
      <c r="I293" s="80"/>
      <c r="J293" s="81">
        <f>G293</f>
        <v>-593.19999999999891</v>
      </c>
      <c r="K293" s="80"/>
    </row>
    <row r="294" spans="1:11" x14ac:dyDescent="0.25">
      <c r="A294" s="76">
        <v>33034494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JOAQUIM DE MACEDO</v>
      </c>
      <c r="E294" s="43">
        <v>16288</v>
      </c>
      <c r="F294" s="43">
        <v>14058</v>
      </c>
      <c r="G294" s="25">
        <f t="shared" si="15"/>
        <v>-2230</v>
      </c>
      <c r="H294" s="47">
        <f t="shared" si="16"/>
        <v>-0.1369106090373281</v>
      </c>
      <c r="I294" s="80"/>
      <c r="J294" s="81">
        <f>G294</f>
        <v>-2230</v>
      </c>
      <c r="K294" s="80"/>
    </row>
    <row r="295" spans="1:11" x14ac:dyDescent="0.25">
      <c r="A295" s="76">
        <v>33034508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CE SENADOR PAULO FERNANDES</v>
      </c>
      <c r="E295" s="43">
        <v>4829.5999999999995</v>
      </c>
      <c r="F295" s="43">
        <v>4450.4000000000005</v>
      </c>
      <c r="G295" s="25">
        <f t="shared" si="15"/>
        <v>-379.19999999999891</v>
      </c>
      <c r="H295" s="47">
        <f t="shared" si="16"/>
        <v>-7.851581911545448E-2</v>
      </c>
      <c r="I295" s="80"/>
      <c r="J295" s="81">
        <f>G295</f>
        <v>-379.19999999999891</v>
      </c>
      <c r="K295" s="80"/>
    </row>
    <row r="296" spans="1:11" x14ac:dyDescent="0.25">
      <c r="A296" s="76">
        <v>33034516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EE PADRE ANTONIO PINTO</v>
      </c>
      <c r="E296" s="43">
        <v>2367.1999999999998</v>
      </c>
      <c r="F296" s="43">
        <v>2580</v>
      </c>
      <c r="G296" s="25">
        <f t="shared" si="15"/>
        <v>212.80000000000018</v>
      </c>
      <c r="H296" s="47">
        <f t="shared" si="16"/>
        <v>8.9895234876647606E-2</v>
      </c>
      <c r="I296" s="81">
        <f>G296</f>
        <v>212.80000000000018</v>
      </c>
      <c r="J296" s="80"/>
      <c r="K296" s="80"/>
    </row>
    <row r="297" spans="1:11" x14ac:dyDescent="0.25">
      <c r="A297" s="76">
        <v>33034540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JOSE ANTONIO MAIA VINAGRE</v>
      </c>
      <c r="E297" s="43">
        <v>6166.8</v>
      </c>
      <c r="F297" s="43">
        <v>5790</v>
      </c>
      <c r="G297" s="25">
        <f t="shared" si="15"/>
        <v>-376.80000000000018</v>
      </c>
      <c r="H297" s="47">
        <f t="shared" si="16"/>
        <v>-6.1101381591749396E-2</v>
      </c>
      <c r="I297" s="80"/>
      <c r="J297" s="81">
        <f>G297</f>
        <v>-376.80000000000018</v>
      </c>
      <c r="K297" s="80"/>
    </row>
    <row r="298" spans="1:11" x14ac:dyDescent="0.25">
      <c r="A298" s="76">
        <v>33034869</v>
      </c>
      <c r="B298" s="77" t="str">
        <f>VLOOKUP($A298,BASE!$A$3:$D$1199,2,0)</f>
        <v>CENTRO SUL</v>
      </c>
      <c r="C298" s="77" t="str">
        <f>VLOOKUP($A298,BASE!$A$3:$D$1199,3,0)</f>
        <v>Barra do Piraí</v>
      </c>
      <c r="D298" s="77" t="str">
        <f>VLOOKUP($A298,BASE!$A$3:$D$1199,4,0)</f>
        <v>CE PROFESSOR ADELINO TERRA</v>
      </c>
      <c r="E298" s="43">
        <v>6300.0000000000009</v>
      </c>
      <c r="F298" s="43">
        <v>5376.4</v>
      </c>
      <c r="G298" s="25">
        <f t="shared" si="15"/>
        <v>-923.60000000000127</v>
      </c>
      <c r="H298" s="47">
        <f t="shared" si="16"/>
        <v>-0.14660317460317479</v>
      </c>
      <c r="I298" s="80"/>
      <c r="J298" s="81">
        <f>G298</f>
        <v>-923.60000000000127</v>
      </c>
      <c r="K298" s="80"/>
    </row>
    <row r="299" spans="1:11" x14ac:dyDescent="0.25">
      <c r="A299" s="76">
        <v>33035059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CIEP 298 MANUEL DUARTE</v>
      </c>
      <c r="E299" s="43">
        <v>6546.0000000000009</v>
      </c>
      <c r="F299" s="43">
        <v>7125.2</v>
      </c>
      <c r="G299" s="25">
        <f t="shared" si="15"/>
        <v>579.19999999999891</v>
      </c>
      <c r="H299" s="47">
        <f t="shared" si="16"/>
        <v>8.8481515429269603E-2</v>
      </c>
      <c r="I299" s="81">
        <f>G299</f>
        <v>579.19999999999891</v>
      </c>
      <c r="J299" s="80"/>
      <c r="K299" s="80"/>
    </row>
    <row r="300" spans="1:11" x14ac:dyDescent="0.25">
      <c r="A300" s="76">
        <v>33035334</v>
      </c>
      <c r="B300" s="77" t="str">
        <f>VLOOKUP($A300,BASE!$A$3:$D$1199,2,0)</f>
        <v>CENTRO SUL</v>
      </c>
      <c r="C300" s="77" t="str">
        <f>VLOOKUP($A300,BASE!$A$3:$D$1199,3,0)</f>
        <v>Rio das Flores</v>
      </c>
      <c r="D300" s="77" t="str">
        <f>VLOOKUP($A300,BASE!$A$3:$D$1199,4,0)</f>
        <v>CE NEPHTALINA CARVALHO AVILA</v>
      </c>
      <c r="E300" s="43">
        <v>1609.2</v>
      </c>
      <c r="F300" s="43">
        <v>1686.3999999999999</v>
      </c>
      <c r="G300" s="25">
        <f t="shared" si="15"/>
        <v>77.199999999999818</v>
      </c>
      <c r="H300" s="47">
        <f t="shared" si="16"/>
        <v>4.7974148645289469E-2</v>
      </c>
      <c r="I300" s="81">
        <f>G300</f>
        <v>77.199999999999818</v>
      </c>
      <c r="J300" s="80"/>
      <c r="K300" s="80"/>
    </row>
    <row r="301" spans="1:11" x14ac:dyDescent="0.25">
      <c r="A301" s="76">
        <v>33035407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CIA MONSENHOR TOMAS TEJERINA DE PRADO</v>
      </c>
      <c r="E301" s="43">
        <v>5179.8</v>
      </c>
      <c r="F301" s="43">
        <v>4864.6000000000004</v>
      </c>
      <c r="G301" s="25">
        <f t="shared" si="15"/>
        <v>-315.19999999999982</v>
      </c>
      <c r="H301" s="47">
        <f t="shared" si="16"/>
        <v>-6.0851770338623073E-2</v>
      </c>
      <c r="I301" s="80"/>
      <c r="J301" s="81">
        <f>G301</f>
        <v>-315.19999999999982</v>
      </c>
      <c r="K301" s="80"/>
    </row>
    <row r="302" spans="1:11" x14ac:dyDescent="0.25">
      <c r="A302" s="76">
        <v>33035458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JOSE FONSECA</v>
      </c>
      <c r="E302" s="43">
        <v>9471.5999999999985</v>
      </c>
      <c r="F302" s="43">
        <v>7823.2</v>
      </c>
      <c r="G302" s="25">
        <f t="shared" si="15"/>
        <v>-1648.3999999999987</v>
      </c>
      <c r="H302" s="47">
        <f t="shared" si="16"/>
        <v>-0.17403606571223437</v>
      </c>
      <c r="I302" s="80"/>
      <c r="J302" s="81">
        <f>G302</f>
        <v>-1648.3999999999987</v>
      </c>
      <c r="K302" s="80"/>
    </row>
    <row r="303" spans="1:11" x14ac:dyDescent="0.25">
      <c r="A303" s="76">
        <v>33035466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THEODORICO FONSECA</v>
      </c>
      <c r="E303" s="43">
        <v>9386.8000000000011</v>
      </c>
      <c r="F303" s="43">
        <v>7894.4</v>
      </c>
      <c r="G303" s="25">
        <f t="shared" si="15"/>
        <v>-1492.4000000000015</v>
      </c>
      <c r="H303" s="47">
        <f t="shared" si="16"/>
        <v>-0.15898921890314072</v>
      </c>
      <c r="I303" s="80"/>
      <c r="J303" s="81">
        <f>G303</f>
        <v>-1492.4000000000015</v>
      </c>
      <c r="K303" s="80"/>
    </row>
    <row r="304" spans="1:11" x14ac:dyDescent="0.25">
      <c r="A304" s="76">
        <v>33035628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ALMIRANTE RODRIGUES SILVA</v>
      </c>
      <c r="E304" s="43">
        <v>4465.6000000000004</v>
      </c>
      <c r="F304" s="43">
        <v>4680.4000000000005</v>
      </c>
      <c r="G304" s="25">
        <f t="shared" si="15"/>
        <v>214.80000000000018</v>
      </c>
      <c r="H304" s="47">
        <f t="shared" si="16"/>
        <v>4.8101039054102512E-2</v>
      </c>
      <c r="I304" s="81">
        <f>G304</f>
        <v>214.80000000000018</v>
      </c>
      <c r="J304" s="80"/>
      <c r="K304" s="80"/>
    </row>
    <row r="305" spans="1:11" x14ac:dyDescent="0.25">
      <c r="A305" s="76">
        <v>33035644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CORONEL BENJAMIN GUIMARAES</v>
      </c>
      <c r="E305" s="43">
        <v>7253.2000000000007</v>
      </c>
      <c r="F305" s="43">
        <v>6473.2000000000007</v>
      </c>
      <c r="G305" s="25">
        <f t="shared" si="15"/>
        <v>-780</v>
      </c>
      <c r="H305" s="47">
        <f t="shared" si="16"/>
        <v>-0.10753874152098383</v>
      </c>
      <c r="I305" s="80"/>
      <c r="J305" s="81">
        <f>G305</f>
        <v>-780</v>
      </c>
      <c r="K305" s="80"/>
    </row>
    <row r="306" spans="1:11" x14ac:dyDescent="0.25">
      <c r="A306" s="76">
        <v>33035679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DOUTOR OSWALDO TERRA</v>
      </c>
      <c r="E306" s="43">
        <v>4121.6000000000004</v>
      </c>
      <c r="F306" s="43">
        <v>4003.2000000000003</v>
      </c>
      <c r="G306" s="25">
        <f t="shared" si="15"/>
        <v>-118.40000000000009</v>
      </c>
      <c r="H306" s="47">
        <f t="shared" si="16"/>
        <v>-2.8726708074534181E-2</v>
      </c>
      <c r="I306" s="80"/>
      <c r="J306" s="81">
        <f>G306</f>
        <v>-118.40000000000009</v>
      </c>
      <c r="K306" s="80"/>
    </row>
    <row r="307" spans="1:11" x14ac:dyDescent="0.25">
      <c r="A307" s="76">
        <v>33035962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PADRE SEBASTIAO DA SILVA PEREIRA</v>
      </c>
      <c r="E307" s="43">
        <v>4717.2000000000007</v>
      </c>
      <c r="F307" s="43">
        <v>4336</v>
      </c>
      <c r="G307" s="25">
        <f t="shared" si="15"/>
        <v>-381.20000000000073</v>
      </c>
      <c r="H307" s="47">
        <f t="shared" si="16"/>
        <v>-8.0810650385822233E-2</v>
      </c>
      <c r="I307" s="80"/>
      <c r="J307" s="81">
        <f>G307</f>
        <v>-381.20000000000073</v>
      </c>
      <c r="K307" s="80"/>
    </row>
    <row r="308" spans="1:11" x14ac:dyDescent="0.25">
      <c r="A308" s="76">
        <v>33036004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BARAO DE JUPARANA</v>
      </c>
      <c r="E308" s="43">
        <v>1271.6000000000001</v>
      </c>
      <c r="F308" s="43">
        <v>1944</v>
      </c>
      <c r="G308" s="25">
        <f t="shared" si="15"/>
        <v>672.39999999999986</v>
      </c>
      <c r="H308" s="47">
        <f t="shared" si="16"/>
        <v>0.52878263604907183</v>
      </c>
      <c r="I308" s="81">
        <f>G308</f>
        <v>672.39999999999986</v>
      </c>
      <c r="J308" s="80"/>
      <c r="K308" s="80"/>
    </row>
    <row r="309" spans="1:11" x14ac:dyDescent="0.25">
      <c r="A309" s="76">
        <v>33036071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ALFREDO GOMES</v>
      </c>
      <c r="E309" s="43">
        <v>2430.7999999999997</v>
      </c>
      <c r="F309" s="43">
        <v>2158</v>
      </c>
      <c r="G309" s="25">
        <f t="shared" si="15"/>
        <v>-272.79999999999973</v>
      </c>
      <c r="H309" s="47">
        <f t="shared" si="16"/>
        <v>-0.11222642751357567</v>
      </c>
      <c r="I309" s="80"/>
      <c r="J309" s="81">
        <f t="shared" ref="J309:J317" si="17">G309</f>
        <v>-272.79999999999973</v>
      </c>
      <c r="K309" s="80"/>
    </row>
    <row r="310" spans="1:11" x14ac:dyDescent="0.25">
      <c r="A310" s="76">
        <v>33036209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ARNOR SILVESTRE VIEIRA</v>
      </c>
      <c r="E310" s="43">
        <v>4814.8000000000011</v>
      </c>
      <c r="F310" s="43">
        <v>4088</v>
      </c>
      <c r="G310" s="25">
        <f t="shared" si="15"/>
        <v>-726.80000000000109</v>
      </c>
      <c r="H310" s="47">
        <f t="shared" si="16"/>
        <v>-0.15095123369610386</v>
      </c>
      <c r="I310" s="80"/>
      <c r="J310" s="81">
        <f t="shared" si="17"/>
        <v>-726.80000000000109</v>
      </c>
      <c r="K310" s="80"/>
    </row>
    <row r="311" spans="1:11" x14ac:dyDescent="0.25">
      <c r="A311" s="76">
        <v>33036519</v>
      </c>
      <c r="B311" s="77" t="str">
        <f>VLOOKUP($A311,BASE!$A$3:$D$1199,2,0)</f>
        <v>CENTRO SUL</v>
      </c>
      <c r="C311" s="77" t="str">
        <f>VLOOKUP($A311,BASE!$A$3:$D$1199,3,0)</f>
        <v>Valença</v>
      </c>
      <c r="D311" s="77" t="str">
        <f>VLOOKUP($A311,BASE!$A$3:$D$1199,4,0)</f>
        <v>CE DOUTOR GUILHERME MILWARD</v>
      </c>
      <c r="E311" s="43">
        <v>4240.8</v>
      </c>
      <c r="F311" s="43">
        <v>3297.2</v>
      </c>
      <c r="G311" s="25">
        <f t="shared" si="15"/>
        <v>-943.60000000000036</v>
      </c>
      <c r="H311" s="47">
        <f t="shared" si="16"/>
        <v>-0.22250518770043395</v>
      </c>
      <c r="I311" s="80"/>
      <c r="J311" s="81">
        <f t="shared" si="17"/>
        <v>-943.60000000000036</v>
      </c>
      <c r="K311" s="80"/>
    </row>
    <row r="312" spans="1:11" x14ac:dyDescent="0.25">
      <c r="A312" s="76">
        <v>33036594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CE NAZIRA SALOMAO</v>
      </c>
      <c r="E312" s="43">
        <v>21538.399999999998</v>
      </c>
      <c r="F312" s="43">
        <v>18582.8</v>
      </c>
      <c r="G312" s="25">
        <f t="shared" si="15"/>
        <v>-2955.5999999999985</v>
      </c>
      <c r="H312" s="47">
        <f t="shared" si="16"/>
        <v>-0.13722467778479361</v>
      </c>
      <c r="I312" s="80"/>
      <c r="J312" s="81">
        <f t="shared" si="17"/>
        <v>-2955.5999999999985</v>
      </c>
      <c r="K312" s="80"/>
    </row>
    <row r="313" spans="1:11" x14ac:dyDescent="0.25">
      <c r="A313" s="76">
        <v>33036632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CIEP 055 JOAO GREGORIO GALINDO</v>
      </c>
      <c r="E313" s="43">
        <v>6579.2000000000007</v>
      </c>
      <c r="F313" s="43">
        <v>4909.2</v>
      </c>
      <c r="G313" s="25">
        <f t="shared" si="15"/>
        <v>-1670.0000000000009</v>
      </c>
      <c r="H313" s="47">
        <f t="shared" si="16"/>
        <v>-0.25383025291828804</v>
      </c>
      <c r="I313" s="80"/>
      <c r="J313" s="81">
        <f t="shared" si="17"/>
        <v>-1670.0000000000009</v>
      </c>
      <c r="K313" s="80"/>
    </row>
    <row r="314" spans="1:11" x14ac:dyDescent="0.25">
      <c r="A314" s="76">
        <v>33036640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DOUTOR ARTUR VARGAS</v>
      </c>
      <c r="E314" s="43">
        <v>31624.400000000001</v>
      </c>
      <c r="F314" s="43">
        <v>23902.400000000001</v>
      </c>
      <c r="G314" s="25">
        <f t="shared" si="15"/>
        <v>-7722</v>
      </c>
      <c r="H314" s="47">
        <f t="shared" si="16"/>
        <v>-0.24417854567991804</v>
      </c>
      <c r="I314" s="80"/>
      <c r="J314" s="81">
        <f t="shared" si="17"/>
        <v>-7722</v>
      </c>
      <c r="K314" s="80"/>
    </row>
    <row r="315" spans="1:11" x14ac:dyDescent="0.25">
      <c r="A315" s="76">
        <v>33036691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CONDE PEREIRA CARNEIRO</v>
      </c>
      <c r="E315" s="43">
        <v>10216</v>
      </c>
      <c r="F315" s="43">
        <v>8931.6</v>
      </c>
      <c r="G315" s="25">
        <f t="shared" si="15"/>
        <v>-1284.3999999999996</v>
      </c>
      <c r="H315" s="47">
        <f t="shared" si="16"/>
        <v>-0.12572435395458101</v>
      </c>
      <c r="I315" s="80"/>
      <c r="J315" s="81">
        <f t="shared" si="17"/>
        <v>-1284.3999999999996</v>
      </c>
      <c r="K315" s="80"/>
    </row>
    <row r="316" spans="1:11" x14ac:dyDescent="0.25">
      <c r="A316" s="76">
        <v>33036713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HONORIO LIMA</v>
      </c>
      <c r="E316" s="43">
        <v>11328.400000000001</v>
      </c>
      <c r="F316" s="43">
        <v>10297.200000000001</v>
      </c>
      <c r="G316" s="25">
        <f t="shared" si="15"/>
        <v>-1031.2000000000007</v>
      </c>
      <c r="H316" s="47">
        <f t="shared" si="16"/>
        <v>-9.1027859185763269E-2</v>
      </c>
      <c r="I316" s="80"/>
      <c r="J316" s="81">
        <f t="shared" si="17"/>
        <v>-1031.2000000000007</v>
      </c>
      <c r="K316" s="80"/>
    </row>
    <row r="317" spans="1:11" x14ac:dyDescent="0.25">
      <c r="A317" s="76">
        <v>33037027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ANTONIO DIAS LIMA</v>
      </c>
      <c r="E317" s="43">
        <v>15906</v>
      </c>
      <c r="F317" s="43">
        <v>14405.6</v>
      </c>
      <c r="G317" s="25">
        <f t="shared" si="15"/>
        <v>-1500.3999999999996</v>
      </c>
      <c r="H317" s="47">
        <f t="shared" si="16"/>
        <v>-9.4329183955739943E-2</v>
      </c>
      <c r="I317" s="80"/>
      <c r="J317" s="81">
        <f t="shared" si="17"/>
        <v>-1500.3999999999996</v>
      </c>
      <c r="K317" s="80"/>
    </row>
    <row r="318" spans="1:11" x14ac:dyDescent="0.25">
      <c r="A318" s="76">
        <v>33037230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LEOPOLDO AMERICO M DE MELLO</v>
      </c>
      <c r="E318" s="43">
        <v>8422.7999999999993</v>
      </c>
      <c r="F318" s="43">
        <v>8581.2000000000007</v>
      </c>
      <c r="G318" s="25">
        <f t="shared" si="15"/>
        <v>158.40000000000146</v>
      </c>
      <c r="H318" s="47">
        <f t="shared" si="16"/>
        <v>1.8806097734720219E-2</v>
      </c>
      <c r="I318" s="81">
        <f>G318</f>
        <v>158.40000000000146</v>
      </c>
      <c r="J318" s="80"/>
      <c r="K318" s="80"/>
    </row>
    <row r="319" spans="1:11" x14ac:dyDescent="0.25">
      <c r="A319" s="76">
        <v>33037337</v>
      </c>
      <c r="B319" s="77" t="str">
        <f>VLOOKUP($A319,BASE!$A$3:$D$1199,2,0)</f>
        <v>SUL FLUMINENSE</v>
      </c>
      <c r="C319" s="77" t="str">
        <f>VLOOKUP($A319,BASE!$A$3:$D$1199,3,0)</f>
        <v>Angra dos Reis</v>
      </c>
      <c r="D319" s="77" t="str">
        <f>VLOOKUP($A319,BASE!$A$3:$D$1199,4,0)</f>
        <v>CE ROBERTO MONTENEGRO</v>
      </c>
      <c r="E319" s="43">
        <v>15293.599999999999</v>
      </c>
      <c r="F319" s="43">
        <v>11934</v>
      </c>
      <c r="G319" s="25">
        <f t="shared" si="15"/>
        <v>-3359.5999999999985</v>
      </c>
      <c r="H319" s="47">
        <f t="shared" si="16"/>
        <v>-0.2196735889522414</v>
      </c>
      <c r="I319" s="80"/>
      <c r="J319" s="81">
        <f t="shared" ref="J319:J324" si="18">G319</f>
        <v>-3359.5999999999985</v>
      </c>
      <c r="K319" s="80"/>
    </row>
    <row r="320" spans="1:11" x14ac:dyDescent="0.25">
      <c r="A320" s="76">
        <v>33037515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CIEP 999 DOM PEDRO DALCANTARA DE BRAGANCA PRIMEIRO IMPERADOR DO BRASIL</v>
      </c>
      <c r="E320" s="43">
        <v>18014.400000000001</v>
      </c>
      <c r="F320" s="43">
        <v>17267.2</v>
      </c>
      <c r="G320" s="25">
        <f t="shared" si="15"/>
        <v>-747.20000000000073</v>
      </c>
      <c r="H320" s="47">
        <f t="shared" si="16"/>
        <v>-4.1477928768096674E-2</v>
      </c>
      <c r="I320" s="80"/>
      <c r="J320" s="81">
        <f t="shared" si="18"/>
        <v>-747.20000000000073</v>
      </c>
      <c r="K320" s="80"/>
    </row>
    <row r="321" spans="1:11" x14ac:dyDescent="0.25">
      <c r="A321" s="76">
        <v>33037523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ENGENHEIRO MARIO MOURA BRASIL DO AMARAL</v>
      </c>
      <c r="E321" s="43">
        <v>18442</v>
      </c>
      <c r="F321" s="43">
        <v>15706.400000000001</v>
      </c>
      <c r="G321" s="25">
        <f t="shared" si="15"/>
        <v>-2735.5999999999985</v>
      </c>
      <c r="H321" s="47">
        <f t="shared" si="16"/>
        <v>-0.1483353215486389</v>
      </c>
      <c r="I321" s="80"/>
      <c r="J321" s="81">
        <f t="shared" si="18"/>
        <v>-2735.5999999999985</v>
      </c>
      <c r="K321" s="80"/>
    </row>
    <row r="322" spans="1:11" x14ac:dyDescent="0.25">
      <c r="A322" s="76">
        <v>33037965</v>
      </c>
      <c r="B322" s="77" t="str">
        <f>VLOOKUP($A322,BASE!$A$3:$D$1199,2,0)</f>
        <v>SUL FLUMINENSE</v>
      </c>
      <c r="C322" s="77" t="str">
        <f>VLOOKUP($A322,BASE!$A$3:$D$1199,3,0)</f>
        <v>Paraty</v>
      </c>
      <c r="D322" s="77" t="str">
        <f>VLOOKUP($A322,BASE!$A$3:$D$1199,4,0)</f>
        <v>CE ALMIRANTE ALVARO ALBERTO</v>
      </c>
      <c r="E322" s="43">
        <v>14572</v>
      </c>
      <c r="F322" s="43">
        <v>12260</v>
      </c>
      <c r="G322" s="25">
        <f t="shared" si="15"/>
        <v>-2312</v>
      </c>
      <c r="H322" s="47">
        <f t="shared" si="16"/>
        <v>-0.15866044468844359</v>
      </c>
      <c r="I322" s="80"/>
      <c r="J322" s="81">
        <f t="shared" si="18"/>
        <v>-2312</v>
      </c>
      <c r="K322" s="80"/>
    </row>
    <row r="323" spans="1:11" x14ac:dyDescent="0.25">
      <c r="A323" s="76">
        <v>33038040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JOAO KOPKE</v>
      </c>
      <c r="E323" s="43">
        <v>8981.6</v>
      </c>
      <c r="F323" s="43">
        <v>8218</v>
      </c>
      <c r="G323" s="25">
        <f t="shared" si="15"/>
        <v>-763.60000000000036</v>
      </c>
      <c r="H323" s="47">
        <f t="shared" si="16"/>
        <v>-8.501825955286367E-2</v>
      </c>
      <c r="I323" s="80"/>
      <c r="J323" s="81">
        <f t="shared" si="18"/>
        <v>-763.60000000000036</v>
      </c>
      <c r="K323" s="80"/>
    </row>
    <row r="324" spans="1:11" x14ac:dyDescent="0.25">
      <c r="A324" s="76">
        <v>33038180</v>
      </c>
      <c r="B324" s="77" t="str">
        <f>VLOOKUP($A324,BASE!$A$3:$D$1199,2,0)</f>
        <v>CENTRO SUL</v>
      </c>
      <c r="C324" s="77" t="str">
        <f>VLOOKUP($A324,BASE!$A$3:$D$1199,3,0)</f>
        <v>Engenheiro Paulo de Frontin</v>
      </c>
      <c r="D324" s="77" t="str">
        <f>VLOOKUP($A324,BASE!$A$3:$D$1199,4,0)</f>
        <v>CE SACRA FAMILIA DO TINGUA</v>
      </c>
      <c r="E324" s="43">
        <v>1731.6</v>
      </c>
      <c r="F324" s="43">
        <v>1656.4</v>
      </c>
      <c r="G324" s="25">
        <f t="shared" si="15"/>
        <v>-75.199999999999818</v>
      </c>
      <c r="H324" s="47">
        <f t="shared" si="16"/>
        <v>-4.3428043428043323E-2</v>
      </c>
      <c r="I324" s="80"/>
      <c r="J324" s="81">
        <f t="shared" si="18"/>
        <v>-75.199999999999818</v>
      </c>
      <c r="K324" s="80"/>
    </row>
    <row r="325" spans="1:11" x14ac:dyDescent="0.25">
      <c r="A325" s="76">
        <v>33038228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PROFESSOR ARAGAO GOMES</v>
      </c>
      <c r="E325" s="43">
        <v>8538.7999999999993</v>
      </c>
      <c r="F325" s="43">
        <v>10004.400000000001</v>
      </c>
      <c r="G325" s="25">
        <f t="shared" ref="G325:G388" si="19">F325-E325</f>
        <v>1465.6000000000022</v>
      </c>
      <c r="H325" s="47">
        <f t="shared" ref="H325:H388" si="20">G325/E325</f>
        <v>0.171640043097391</v>
      </c>
      <c r="I325" s="81">
        <f>G325</f>
        <v>1465.6000000000022</v>
      </c>
      <c r="J325" s="80"/>
      <c r="K325" s="80"/>
    </row>
    <row r="326" spans="1:11" x14ac:dyDescent="0.25">
      <c r="A326" s="76">
        <v>33038260</v>
      </c>
      <c r="B326" s="77" t="str">
        <f>VLOOKUP($A326,BASE!$A$3:$D$1199,2,0)</f>
        <v>CENTRO SUL</v>
      </c>
      <c r="C326" s="77" t="str">
        <f>VLOOKUP($A326,BASE!$A$3:$D$1199,3,0)</f>
        <v>Mendes</v>
      </c>
      <c r="D326" s="77" t="str">
        <f>VLOOKUP($A326,BASE!$A$3:$D$1199,4,0)</f>
        <v>CE DOUTOR JOAO NERY</v>
      </c>
      <c r="E326" s="43">
        <v>5968.4</v>
      </c>
      <c r="F326" s="43">
        <v>5083.6000000000004</v>
      </c>
      <c r="G326" s="25">
        <f t="shared" si="19"/>
        <v>-884.79999999999927</v>
      </c>
      <c r="H326" s="47">
        <f t="shared" si="20"/>
        <v>-0.14824743649889408</v>
      </c>
      <c r="I326" s="80"/>
      <c r="J326" s="81">
        <f>G326</f>
        <v>-884.79999999999927</v>
      </c>
      <c r="K326" s="80"/>
    </row>
    <row r="327" spans="1:11" x14ac:dyDescent="0.25">
      <c r="A327" s="76">
        <v>33038473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DOUTOR ANTONIO FERNANDES</v>
      </c>
      <c r="E327" s="43">
        <v>8660.7999999999993</v>
      </c>
      <c r="F327" s="43">
        <v>8057.5999999999995</v>
      </c>
      <c r="G327" s="25">
        <f t="shared" si="19"/>
        <v>-603.19999999999982</v>
      </c>
      <c r="H327" s="47">
        <f t="shared" si="20"/>
        <v>-6.9647145760206891E-2</v>
      </c>
      <c r="I327" s="80"/>
      <c r="J327" s="81">
        <f>G327</f>
        <v>-603.19999999999982</v>
      </c>
      <c r="K327" s="80"/>
    </row>
    <row r="328" spans="1:11" x14ac:dyDescent="0.25">
      <c r="A328" s="76">
        <v>33038589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VERA CRUZ</v>
      </c>
      <c r="E328" s="43">
        <v>2066</v>
      </c>
      <c r="F328" s="43">
        <v>2324</v>
      </c>
      <c r="G328" s="25">
        <f t="shared" si="19"/>
        <v>258</v>
      </c>
      <c r="H328" s="47">
        <f t="shared" si="20"/>
        <v>0.12487899322362052</v>
      </c>
      <c r="I328" s="81">
        <f>G328</f>
        <v>258</v>
      </c>
      <c r="J328" s="80"/>
      <c r="K328" s="80"/>
    </row>
    <row r="329" spans="1:11" x14ac:dyDescent="0.25">
      <c r="A329" s="76">
        <v>33038724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CARMEM DE LUCA ANDREIOLO</v>
      </c>
      <c r="E329" s="43">
        <v>4093.6000000000004</v>
      </c>
      <c r="F329" s="43">
        <v>2720.8</v>
      </c>
      <c r="G329" s="25">
        <f t="shared" si="19"/>
        <v>-1372.8000000000002</v>
      </c>
      <c r="H329" s="47">
        <f t="shared" si="20"/>
        <v>-0.33535274574946261</v>
      </c>
      <c r="I329" s="80"/>
      <c r="J329" s="81">
        <f>G329</f>
        <v>-1372.8000000000002</v>
      </c>
      <c r="K329" s="80"/>
    </row>
    <row r="330" spans="1:11" x14ac:dyDescent="0.25">
      <c r="A330" s="76">
        <v>33038791</v>
      </c>
      <c r="B330" s="77" t="str">
        <f>VLOOKUP($A330,BASE!$A$3:$D$1199,2,0)</f>
        <v>CENTRO SUL</v>
      </c>
      <c r="C330" s="77" t="str">
        <f>VLOOKUP($A330,BASE!$A$3:$D$1199,3,0)</f>
        <v>Miguel Pereira</v>
      </c>
      <c r="D330" s="77" t="str">
        <f>VLOOKUP($A330,BASE!$A$3:$D$1199,4,0)</f>
        <v>CE ALVARO ALVIM</v>
      </c>
      <c r="E330" s="43">
        <v>5286.8</v>
      </c>
      <c r="F330" s="43">
        <v>4208.4000000000005</v>
      </c>
      <c r="G330" s="25">
        <f t="shared" si="19"/>
        <v>-1078.3999999999996</v>
      </c>
      <c r="H330" s="47">
        <f t="shared" si="20"/>
        <v>-0.20397972308390702</v>
      </c>
      <c r="I330" s="80"/>
      <c r="J330" s="81">
        <f>G330</f>
        <v>-1078.3999999999996</v>
      </c>
      <c r="K330" s="80"/>
    </row>
    <row r="331" spans="1:11" x14ac:dyDescent="0.25">
      <c r="A331" s="76">
        <v>33038872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500 ANTONIO BOTELHO</v>
      </c>
      <c r="E331" s="43">
        <v>3715.2000000000003</v>
      </c>
      <c r="F331" s="43">
        <v>3077.2000000000003</v>
      </c>
      <c r="G331" s="25">
        <f t="shared" si="19"/>
        <v>-638</v>
      </c>
      <c r="H331" s="47">
        <f t="shared" si="20"/>
        <v>-0.17172695951765718</v>
      </c>
      <c r="I331" s="80"/>
      <c r="J331" s="81">
        <f>G331</f>
        <v>-638</v>
      </c>
      <c r="K331" s="80"/>
    </row>
    <row r="332" spans="1:11" x14ac:dyDescent="0.25">
      <c r="A332" s="76">
        <v>33038880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CIEP 152 GARRINCHA ALEGRIA DO POVO</v>
      </c>
      <c r="E332" s="43">
        <v>11122</v>
      </c>
      <c r="F332" s="43">
        <v>10015.200000000001</v>
      </c>
      <c r="G332" s="25">
        <f t="shared" si="19"/>
        <v>-1106.7999999999993</v>
      </c>
      <c r="H332" s="47">
        <f t="shared" si="20"/>
        <v>-9.9514475813702499E-2</v>
      </c>
      <c r="I332" s="80"/>
      <c r="J332" s="81">
        <f>G332</f>
        <v>-1106.7999999999993</v>
      </c>
      <c r="K332" s="80"/>
    </row>
    <row r="333" spans="1:11" x14ac:dyDescent="0.25">
      <c r="A333" s="76">
        <v>33038929</v>
      </c>
      <c r="B333" s="77" t="str">
        <f>VLOOKUP($A333,BASE!$A$3:$D$1199,2,0)</f>
        <v>CENTRO SUL</v>
      </c>
      <c r="C333" s="77" t="str">
        <f>VLOOKUP($A333,BASE!$A$3:$D$1199,3,0)</f>
        <v>Paracambi</v>
      </c>
      <c r="D333" s="77" t="str">
        <f>VLOOKUP($A333,BASE!$A$3:$D$1199,4,0)</f>
        <v>CE PRESIDENTE RODRIGUES ALVES</v>
      </c>
      <c r="E333" s="43">
        <v>11543.6</v>
      </c>
      <c r="F333" s="43">
        <v>11698.400000000001</v>
      </c>
      <c r="G333" s="25">
        <f t="shared" si="19"/>
        <v>154.80000000000109</v>
      </c>
      <c r="H333" s="47">
        <f t="shared" si="20"/>
        <v>1.34100280675007E-2</v>
      </c>
      <c r="I333" s="81">
        <f>G333</f>
        <v>154.80000000000109</v>
      </c>
      <c r="J333" s="80"/>
      <c r="K333" s="80"/>
    </row>
    <row r="334" spans="1:11" x14ac:dyDescent="0.25">
      <c r="A334" s="76">
        <v>33039186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EDMUNDO PERALTA BERNARDES</v>
      </c>
      <c r="E334" s="43">
        <v>9287.5999999999985</v>
      </c>
      <c r="F334" s="43">
        <v>8596.8000000000011</v>
      </c>
      <c r="G334" s="25">
        <f t="shared" si="19"/>
        <v>-690.79999999999745</v>
      </c>
      <c r="H334" s="47">
        <f t="shared" si="20"/>
        <v>-7.4378741547870011E-2</v>
      </c>
      <c r="I334" s="80"/>
      <c r="J334" s="81">
        <f>G334</f>
        <v>-690.79999999999745</v>
      </c>
      <c r="K334" s="80"/>
    </row>
    <row r="335" spans="1:11" x14ac:dyDescent="0.25">
      <c r="A335" s="76">
        <v>33039402</v>
      </c>
      <c r="B335" s="77" t="str">
        <f>VLOOKUP($A335,BASE!$A$3:$D$1199,2,0)</f>
        <v>CENTRO SUL</v>
      </c>
      <c r="C335" s="77" t="str">
        <f>VLOOKUP($A335,BASE!$A$3:$D$1199,3,0)</f>
        <v>Paty do Alferes</v>
      </c>
      <c r="D335" s="77" t="str">
        <f>VLOOKUP($A335,BASE!$A$3:$D$1199,4,0)</f>
        <v>CE RIBEIRO DE AVELAR</v>
      </c>
      <c r="E335" s="43">
        <v>5716.4000000000005</v>
      </c>
      <c r="F335" s="43">
        <v>17990</v>
      </c>
      <c r="G335" s="25">
        <f t="shared" si="19"/>
        <v>12273.599999999999</v>
      </c>
      <c r="H335" s="47">
        <f t="shared" si="20"/>
        <v>2.1470855783360152</v>
      </c>
      <c r="I335" s="81">
        <f>G335</f>
        <v>12273.599999999999</v>
      </c>
      <c r="J335" s="80"/>
      <c r="K335" s="80"/>
    </row>
    <row r="336" spans="1:11" x14ac:dyDescent="0.25">
      <c r="A336" s="76">
        <v>33039569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MINISTRO RAUL FERNANDES</v>
      </c>
      <c r="E336" s="43">
        <v>10239.6</v>
      </c>
      <c r="F336" s="43">
        <v>8593.2000000000007</v>
      </c>
      <c r="G336" s="25">
        <f t="shared" si="19"/>
        <v>-1646.3999999999996</v>
      </c>
      <c r="H336" s="47">
        <f t="shared" si="20"/>
        <v>-0.16078753076292038</v>
      </c>
      <c r="I336" s="80"/>
      <c r="J336" s="81">
        <f t="shared" ref="J336:J342" si="21">G336</f>
        <v>-1646.3999999999996</v>
      </c>
      <c r="K336" s="80"/>
    </row>
    <row r="337" spans="1:11" x14ac:dyDescent="0.25">
      <c r="A337" s="76">
        <v>33039585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ANTONIO DE JESUS GOMES</v>
      </c>
      <c r="E337" s="43">
        <v>3614.8</v>
      </c>
      <c r="F337" s="43">
        <v>2673.6000000000004</v>
      </c>
      <c r="G337" s="25">
        <f t="shared" si="19"/>
        <v>-941.19999999999982</v>
      </c>
      <c r="H337" s="47">
        <f t="shared" si="20"/>
        <v>-0.26037401792630294</v>
      </c>
      <c r="I337" s="80"/>
      <c r="J337" s="81">
        <f t="shared" si="21"/>
        <v>-941.19999999999982</v>
      </c>
      <c r="K337" s="80"/>
    </row>
    <row r="338" spans="1:11" x14ac:dyDescent="0.25">
      <c r="A338" s="76">
        <v>33039593</v>
      </c>
      <c r="B338" s="77" t="str">
        <f>VLOOKUP($A338,BASE!$A$3:$D$1199,2,0)</f>
        <v>CENTRO SUL</v>
      </c>
      <c r="C338" s="77" t="str">
        <f>VLOOKUP($A338,BASE!$A$3:$D$1199,3,0)</f>
        <v>Vassouras</v>
      </c>
      <c r="D338" s="77" t="str">
        <f>VLOOKUP($A338,BASE!$A$3:$D$1199,4,0)</f>
        <v>CE CENTENARIO</v>
      </c>
      <c r="E338" s="43">
        <v>5606</v>
      </c>
      <c r="F338" s="43">
        <v>5166</v>
      </c>
      <c r="G338" s="25">
        <f t="shared" si="19"/>
        <v>-440</v>
      </c>
      <c r="H338" s="47">
        <f t="shared" si="20"/>
        <v>-7.8487334998216196E-2</v>
      </c>
      <c r="I338" s="80"/>
      <c r="J338" s="81">
        <f t="shared" si="21"/>
        <v>-440</v>
      </c>
      <c r="K338" s="80"/>
    </row>
    <row r="339" spans="1:11" x14ac:dyDescent="0.25">
      <c r="A339" s="76">
        <v>33040125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DOM PEDRO II</v>
      </c>
      <c r="E339" s="43">
        <v>36092.000000000007</v>
      </c>
      <c r="F339" s="43">
        <v>35006.399999999994</v>
      </c>
      <c r="G339" s="25">
        <f t="shared" si="19"/>
        <v>-1085.6000000000131</v>
      </c>
      <c r="H339" s="47">
        <f t="shared" si="20"/>
        <v>-3.0078687797850296E-2</v>
      </c>
      <c r="I339" s="80"/>
      <c r="J339" s="81">
        <f t="shared" si="21"/>
        <v>-1085.6000000000131</v>
      </c>
      <c r="K339" s="80"/>
    </row>
    <row r="340" spans="1:11" x14ac:dyDescent="0.25">
      <c r="A340" s="76">
        <v>33040141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PRINCESA ISABEL</v>
      </c>
      <c r="E340" s="43">
        <v>10118.799999999999</v>
      </c>
      <c r="F340" s="43">
        <v>9588</v>
      </c>
      <c r="G340" s="25">
        <f t="shared" si="19"/>
        <v>-530.79999999999927</v>
      </c>
      <c r="H340" s="47">
        <f t="shared" si="20"/>
        <v>-5.2456813060837187E-2</v>
      </c>
      <c r="I340" s="80"/>
      <c r="J340" s="81">
        <f t="shared" si="21"/>
        <v>-530.79999999999927</v>
      </c>
      <c r="K340" s="80"/>
    </row>
    <row r="341" spans="1:11" x14ac:dyDescent="0.25">
      <c r="A341" s="76">
        <v>33040150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RUI BARBOSA</v>
      </c>
      <c r="E341" s="43">
        <v>19166.400000000001</v>
      </c>
      <c r="F341" s="43">
        <v>16144.800000000001</v>
      </c>
      <c r="G341" s="25">
        <f t="shared" si="19"/>
        <v>-3021.6000000000004</v>
      </c>
      <c r="H341" s="47">
        <f t="shared" si="20"/>
        <v>-0.15765088905584773</v>
      </c>
      <c r="I341" s="80"/>
      <c r="J341" s="81">
        <f t="shared" si="21"/>
        <v>-3021.6000000000004</v>
      </c>
      <c r="K341" s="80"/>
    </row>
    <row r="342" spans="1:11" x14ac:dyDescent="0.25">
      <c r="A342" s="76">
        <v>33040400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CE CARDOSO FONTES</v>
      </c>
      <c r="E342" s="43">
        <v>12213.600000000002</v>
      </c>
      <c r="F342" s="43">
        <v>10711.6</v>
      </c>
      <c r="G342" s="25">
        <f t="shared" si="19"/>
        <v>-1502.0000000000018</v>
      </c>
      <c r="H342" s="47">
        <f t="shared" si="20"/>
        <v>-0.12297766424313893</v>
      </c>
      <c r="I342" s="80"/>
      <c r="J342" s="81">
        <f t="shared" si="21"/>
        <v>-1502.0000000000018</v>
      </c>
      <c r="K342" s="80"/>
    </row>
    <row r="343" spans="1:11" x14ac:dyDescent="0.25">
      <c r="A343" s="76">
        <v>33041210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CIEP 137 CECILIA MEIRELES</v>
      </c>
      <c r="E343" s="43">
        <v>12936</v>
      </c>
      <c r="F343" s="43">
        <v>13210.399999999998</v>
      </c>
      <c r="G343" s="25">
        <f t="shared" si="19"/>
        <v>274.39999999999782</v>
      </c>
      <c r="H343" s="47">
        <f t="shared" si="20"/>
        <v>2.1212121212121043E-2</v>
      </c>
      <c r="I343" s="81">
        <f>G343</f>
        <v>274.39999999999782</v>
      </c>
      <c r="J343" s="80"/>
      <c r="K343" s="80"/>
    </row>
    <row r="344" spans="1:11" x14ac:dyDescent="0.25">
      <c r="A344" s="76">
        <v>33041253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IRMA CECILIA JARDIM</v>
      </c>
      <c r="E344" s="43">
        <v>10497.2</v>
      </c>
      <c r="F344" s="43">
        <v>10362.4</v>
      </c>
      <c r="G344" s="25">
        <f t="shared" si="19"/>
        <v>-134.80000000000109</v>
      </c>
      <c r="H344" s="47">
        <f t="shared" si="20"/>
        <v>-1.2841519643333563E-2</v>
      </c>
      <c r="I344" s="80"/>
      <c r="J344" s="81">
        <f>G344</f>
        <v>-134.80000000000109</v>
      </c>
      <c r="K344" s="80"/>
    </row>
    <row r="345" spans="1:11" x14ac:dyDescent="0.25">
      <c r="A345" s="76">
        <v>33041326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CE DE ARARAS</v>
      </c>
      <c r="E345" s="43">
        <v>5764.4</v>
      </c>
      <c r="F345" s="43">
        <v>4486</v>
      </c>
      <c r="G345" s="25">
        <f t="shared" si="19"/>
        <v>-1278.3999999999996</v>
      </c>
      <c r="H345" s="47">
        <f t="shared" si="20"/>
        <v>-0.22177503296093257</v>
      </c>
      <c r="I345" s="80"/>
      <c r="J345" s="81">
        <f>G345</f>
        <v>-1278.3999999999996</v>
      </c>
      <c r="K345" s="80"/>
    </row>
    <row r="346" spans="1:11" x14ac:dyDescent="0.25">
      <c r="A346" s="76">
        <v>33041628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CIEP 472 CANDIDO PORTINARI</v>
      </c>
      <c r="E346" s="43">
        <v>15256.8</v>
      </c>
      <c r="F346" s="43">
        <v>14801.2</v>
      </c>
      <c r="G346" s="25">
        <f t="shared" si="19"/>
        <v>-455.59999999999854</v>
      </c>
      <c r="H346" s="47">
        <f t="shared" si="20"/>
        <v>-2.9862094279272101E-2</v>
      </c>
      <c r="I346" s="80"/>
      <c r="J346" s="81">
        <f>G346</f>
        <v>-455.59999999999854</v>
      </c>
      <c r="K346" s="80"/>
    </row>
    <row r="347" spans="1:11" x14ac:dyDescent="0.25">
      <c r="A347" s="76">
        <v>33041776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CE EMBAIXADOR JOSE BONIFACIO</v>
      </c>
      <c r="E347" s="43">
        <v>6440.8000000000011</v>
      </c>
      <c r="F347" s="43">
        <v>6333.6</v>
      </c>
      <c r="G347" s="25">
        <f t="shared" si="19"/>
        <v>-107.20000000000073</v>
      </c>
      <c r="H347" s="47">
        <f t="shared" si="20"/>
        <v>-1.6643895168302184E-2</v>
      </c>
      <c r="I347" s="80"/>
      <c r="J347" s="81">
        <f>G347</f>
        <v>-107.20000000000073</v>
      </c>
      <c r="K347" s="80"/>
    </row>
    <row r="348" spans="1:11" x14ac:dyDescent="0.25">
      <c r="A348" s="76">
        <v>33041946</v>
      </c>
      <c r="B348" s="77" t="str">
        <f>VLOOKUP($A348,BASE!$A$3:$D$1199,2,0)</f>
        <v>SERRANA I</v>
      </c>
      <c r="C348" s="77" t="str">
        <f>VLOOKUP($A348,BASE!$A$3:$D$1199,3,0)</f>
        <v>Petrópolis</v>
      </c>
      <c r="D348" s="77" t="str">
        <f>VLOOKUP($A348,BASE!$A$3:$D$1199,4,0)</f>
        <v>CIEP 281 GABRIELA MISTRAL</v>
      </c>
      <c r="E348" s="43">
        <v>8854.8000000000011</v>
      </c>
      <c r="F348" s="43">
        <v>10789.2</v>
      </c>
      <c r="G348" s="25">
        <f t="shared" si="19"/>
        <v>1934.3999999999996</v>
      </c>
      <c r="H348" s="47">
        <f t="shared" si="20"/>
        <v>0.21845778560780588</v>
      </c>
      <c r="I348" s="81">
        <f>G348</f>
        <v>1934.3999999999996</v>
      </c>
      <c r="J348" s="80"/>
      <c r="K348" s="80"/>
    </row>
    <row r="349" spans="1:11" x14ac:dyDescent="0.25">
      <c r="A349" s="76">
        <v>33042047</v>
      </c>
      <c r="B349" s="77" t="str">
        <f>VLOOKUP($A349,BASE!$A$3:$D$1199,2,0)</f>
        <v>SERRANA I</v>
      </c>
      <c r="C349" s="77" t="str">
        <f>VLOOKUP($A349,BASE!$A$3:$D$1199,3,0)</f>
        <v>São José do Vale do Rio Preto</v>
      </c>
      <c r="D349" s="77" t="str">
        <f>VLOOKUP($A349,BASE!$A$3:$D$1199,4,0)</f>
        <v>CE CORONEL JOAO LIMONGI</v>
      </c>
      <c r="E349" s="43">
        <v>11148</v>
      </c>
      <c r="F349" s="43">
        <v>10454.799999999999</v>
      </c>
      <c r="G349" s="25">
        <f t="shared" si="19"/>
        <v>-693.20000000000073</v>
      </c>
      <c r="H349" s="47">
        <f t="shared" si="20"/>
        <v>-6.2181557229996479E-2</v>
      </c>
      <c r="I349" s="80"/>
      <c r="J349" s="81">
        <f t="shared" ref="J349:J354" si="22">G349</f>
        <v>-693.20000000000073</v>
      </c>
      <c r="K349" s="80"/>
    </row>
    <row r="350" spans="1:11" x14ac:dyDescent="0.25">
      <c r="A350" s="76">
        <v>33042519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EDMUNDO BITTENCOURT</v>
      </c>
      <c r="E350" s="43">
        <v>21948.400000000001</v>
      </c>
      <c r="F350" s="43">
        <v>16552.799999999996</v>
      </c>
      <c r="G350" s="25">
        <f t="shared" si="19"/>
        <v>-5395.6000000000058</v>
      </c>
      <c r="H350" s="47">
        <f t="shared" si="20"/>
        <v>-0.24583113119862976</v>
      </c>
      <c r="I350" s="80"/>
      <c r="J350" s="81">
        <f t="shared" si="22"/>
        <v>-5395.6000000000058</v>
      </c>
      <c r="K350" s="80"/>
    </row>
    <row r="351" spans="1:11" x14ac:dyDescent="0.25">
      <c r="A351" s="76">
        <v>33042527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EUCLYDES DA CUNHA</v>
      </c>
      <c r="E351" s="43">
        <v>17261.599999999999</v>
      </c>
      <c r="F351" s="43">
        <v>17252</v>
      </c>
      <c r="G351" s="25">
        <f t="shared" si="19"/>
        <v>-9.5999999999985448</v>
      </c>
      <c r="H351" s="47">
        <f t="shared" si="20"/>
        <v>-5.5614774991881086E-4</v>
      </c>
      <c r="I351" s="80"/>
      <c r="J351" s="81">
        <f t="shared" si="22"/>
        <v>-9.5999999999985448</v>
      </c>
      <c r="K351" s="80"/>
    </row>
    <row r="352" spans="1:11" x14ac:dyDescent="0.25">
      <c r="A352" s="76">
        <v>33042543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PRESIDENTE BERNARDES</v>
      </c>
      <c r="E352" s="43">
        <v>5056.0000000000009</v>
      </c>
      <c r="F352" s="43">
        <v>4585.5999999999995</v>
      </c>
      <c r="G352" s="25">
        <f t="shared" si="19"/>
        <v>-470.40000000000146</v>
      </c>
      <c r="H352" s="47">
        <f t="shared" si="20"/>
        <v>-9.3037974683544578E-2</v>
      </c>
      <c r="I352" s="80"/>
      <c r="J352" s="81">
        <f t="shared" si="22"/>
        <v>-470.40000000000146</v>
      </c>
      <c r="K352" s="80"/>
    </row>
    <row r="353" spans="1:11" x14ac:dyDescent="0.25">
      <c r="A353" s="76">
        <v>33042667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CAMPOS SALLES</v>
      </c>
      <c r="E353" s="43">
        <v>9053.6</v>
      </c>
      <c r="F353" s="43">
        <v>8489.6</v>
      </c>
      <c r="G353" s="25">
        <f t="shared" si="19"/>
        <v>-564</v>
      </c>
      <c r="H353" s="47">
        <f t="shared" si="20"/>
        <v>-6.2295661394362462E-2</v>
      </c>
      <c r="I353" s="80"/>
      <c r="J353" s="81">
        <f t="shared" si="22"/>
        <v>-564</v>
      </c>
      <c r="K353" s="80"/>
    </row>
    <row r="354" spans="1:11" x14ac:dyDescent="0.25">
      <c r="A354" s="76">
        <v>33042683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FANY NISKIER</v>
      </c>
      <c r="E354" s="43">
        <v>5818</v>
      </c>
      <c r="F354" s="43">
        <v>5088.8</v>
      </c>
      <c r="G354" s="25">
        <f t="shared" si="19"/>
        <v>-729.19999999999982</v>
      </c>
      <c r="H354" s="47">
        <f t="shared" si="20"/>
        <v>-0.12533516672396008</v>
      </c>
      <c r="I354" s="80"/>
      <c r="J354" s="81">
        <f t="shared" si="22"/>
        <v>-729.19999999999982</v>
      </c>
      <c r="K354" s="80"/>
    </row>
    <row r="355" spans="1:11" x14ac:dyDescent="0.25">
      <c r="A355" s="76">
        <v>33042705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HIGINO DA SILVEIRA</v>
      </c>
      <c r="E355" s="43">
        <v>15156.399999999998</v>
      </c>
      <c r="F355" s="43">
        <v>16083.2</v>
      </c>
      <c r="G355" s="25">
        <f t="shared" si="19"/>
        <v>926.80000000000291</v>
      </c>
      <c r="H355" s="47">
        <f t="shared" si="20"/>
        <v>6.1149085534823774E-2</v>
      </c>
      <c r="I355" s="81">
        <f>G355</f>
        <v>926.80000000000291</v>
      </c>
      <c r="J355" s="80"/>
      <c r="K355" s="80"/>
    </row>
    <row r="356" spans="1:11" x14ac:dyDescent="0.25">
      <c r="A356" s="76">
        <v>33042730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CE LIONS CLUB</v>
      </c>
      <c r="E356" s="43">
        <v>15539.6</v>
      </c>
      <c r="F356" s="43">
        <v>14432.4</v>
      </c>
      <c r="G356" s="25">
        <f t="shared" si="19"/>
        <v>-1107.2000000000007</v>
      </c>
      <c r="H356" s="47">
        <f t="shared" si="20"/>
        <v>-7.1250225231022729E-2</v>
      </c>
      <c r="I356" s="80"/>
      <c r="J356" s="81">
        <f>G356</f>
        <v>-1107.2000000000007</v>
      </c>
      <c r="K356" s="80"/>
    </row>
    <row r="357" spans="1:11" x14ac:dyDescent="0.25">
      <c r="A357" s="76">
        <v>33043132</v>
      </c>
      <c r="B357" s="77" t="str">
        <f>VLOOKUP($A357,BASE!$A$3:$D$1199,2,0)</f>
        <v>SERRANA I</v>
      </c>
      <c r="C357" s="77" t="str">
        <f>VLOOKUP($A357,BASE!$A$3:$D$1199,3,0)</f>
        <v>Teresópolis</v>
      </c>
      <c r="D357" s="77" t="str">
        <f>VLOOKUP($A357,BASE!$A$3:$D$1199,4,0)</f>
        <v>CIA JOSE FRANCISCO LIPPI</v>
      </c>
      <c r="E357" s="43">
        <v>53407.6</v>
      </c>
      <c r="F357" s="43">
        <v>57334.2</v>
      </c>
      <c r="G357" s="25">
        <f t="shared" si="19"/>
        <v>3926.5999999999985</v>
      </c>
      <c r="H357" s="47">
        <f t="shared" si="20"/>
        <v>7.3521371490199869E-2</v>
      </c>
      <c r="I357" s="81">
        <f>G357</f>
        <v>3926.5999999999985</v>
      </c>
      <c r="J357" s="80"/>
      <c r="K357" s="80"/>
    </row>
    <row r="358" spans="1:11" x14ac:dyDescent="0.25">
      <c r="A358" s="76">
        <v>33043515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CIEP 140 MARIO CESAR GOMES DA SILVA</v>
      </c>
      <c r="E358" s="43">
        <v>15593.599999999999</v>
      </c>
      <c r="F358" s="43">
        <v>14464.800000000003</v>
      </c>
      <c r="G358" s="25">
        <f t="shared" si="19"/>
        <v>-1128.7999999999956</v>
      </c>
      <c r="H358" s="47">
        <f t="shared" si="20"/>
        <v>-7.2388672275805185E-2</v>
      </c>
      <c r="I358" s="80"/>
      <c r="J358" s="81">
        <f>G358</f>
        <v>-1128.7999999999956</v>
      </c>
      <c r="K358" s="80"/>
    </row>
    <row r="359" spans="1:11" x14ac:dyDescent="0.25">
      <c r="A359" s="76">
        <v>33043523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MARIA ZULMIRA TORRES</v>
      </c>
      <c r="E359" s="43">
        <v>5908.4000000000015</v>
      </c>
      <c r="F359" s="43">
        <v>6342</v>
      </c>
      <c r="G359" s="25">
        <f t="shared" si="19"/>
        <v>433.59999999999854</v>
      </c>
      <c r="H359" s="47">
        <f t="shared" si="20"/>
        <v>7.3387042177238918E-2</v>
      </c>
      <c r="I359" s="81">
        <f>G359</f>
        <v>433.59999999999854</v>
      </c>
      <c r="J359" s="80"/>
      <c r="K359" s="80"/>
    </row>
    <row r="360" spans="1:11" x14ac:dyDescent="0.25">
      <c r="A360" s="76">
        <v>33043612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CE QUINTINO BOCAIUVA</v>
      </c>
      <c r="E360" s="43">
        <v>3918.8</v>
      </c>
      <c r="F360" s="43">
        <v>4906.8</v>
      </c>
      <c r="G360" s="25">
        <f t="shared" si="19"/>
        <v>988</v>
      </c>
      <c r="H360" s="47">
        <f t="shared" si="20"/>
        <v>0.25211799530468509</v>
      </c>
      <c r="I360" s="81">
        <f>G360</f>
        <v>988</v>
      </c>
      <c r="J360" s="80"/>
      <c r="K360" s="80"/>
    </row>
    <row r="361" spans="1:11" x14ac:dyDescent="0.25">
      <c r="A361" s="76">
        <v>33043655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479 DOUTOR MARIO SIMAO ASSAF</v>
      </c>
      <c r="E361" s="43">
        <v>6195.2000000000007</v>
      </c>
      <c r="F361" s="43">
        <v>4690.3999999999996</v>
      </c>
      <c r="G361" s="25">
        <f t="shared" si="19"/>
        <v>-1504.8000000000011</v>
      </c>
      <c r="H361" s="47">
        <f t="shared" si="20"/>
        <v>-0.24289772727272743</v>
      </c>
      <c r="I361" s="80"/>
      <c r="J361" s="81">
        <f>G361</f>
        <v>-1504.8000000000011</v>
      </c>
      <c r="K361" s="80"/>
    </row>
    <row r="362" spans="1:11" x14ac:dyDescent="0.25">
      <c r="A362" s="76">
        <v>33043736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CIEP 353 BROCHADO DA ROCHA</v>
      </c>
      <c r="E362" s="43">
        <v>14672.8</v>
      </c>
      <c r="F362" s="43">
        <v>17178.400000000001</v>
      </c>
      <c r="G362" s="25">
        <f t="shared" si="19"/>
        <v>2505.6000000000022</v>
      </c>
      <c r="H362" s="47">
        <f t="shared" si="20"/>
        <v>0.1707649528379043</v>
      </c>
      <c r="I362" s="81">
        <f>G362</f>
        <v>2505.6000000000022</v>
      </c>
      <c r="J362" s="80"/>
      <c r="K362" s="80"/>
    </row>
    <row r="363" spans="1:11" x14ac:dyDescent="0.25">
      <c r="A363" s="76">
        <v>33043752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BACCOPARO MARTINS</v>
      </c>
      <c r="E363" s="43">
        <v>6653.2</v>
      </c>
      <c r="F363" s="43">
        <v>6078.8</v>
      </c>
      <c r="G363" s="25">
        <f t="shared" si="19"/>
        <v>-574.39999999999964</v>
      </c>
      <c r="H363" s="47">
        <f t="shared" si="20"/>
        <v>-8.633439547886726E-2</v>
      </c>
      <c r="I363" s="80"/>
      <c r="J363" s="81">
        <f t="shared" ref="J363:J370" si="23">G363</f>
        <v>-574.39999999999964</v>
      </c>
      <c r="K363" s="80"/>
    </row>
    <row r="364" spans="1:11" x14ac:dyDescent="0.25">
      <c r="A364" s="76">
        <v>33043760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SOL NASCENTE</v>
      </c>
      <c r="E364" s="43">
        <v>11078.8</v>
      </c>
      <c r="F364" s="43">
        <v>10100.400000000001</v>
      </c>
      <c r="G364" s="25">
        <f t="shared" si="19"/>
        <v>-978.39999999999782</v>
      </c>
      <c r="H364" s="47">
        <f t="shared" si="20"/>
        <v>-8.8312813662129286E-2</v>
      </c>
      <c r="I364" s="80"/>
      <c r="J364" s="81">
        <f t="shared" si="23"/>
        <v>-978.39999999999782</v>
      </c>
      <c r="K364" s="80"/>
    </row>
    <row r="365" spans="1:11" x14ac:dyDescent="0.25">
      <c r="A365" s="76">
        <v>33043779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MARIA VERALBA FERRAZ</v>
      </c>
      <c r="E365" s="43">
        <v>4770.8</v>
      </c>
      <c r="F365" s="43">
        <v>4128.4000000000005</v>
      </c>
      <c r="G365" s="25">
        <f t="shared" si="19"/>
        <v>-642.39999999999964</v>
      </c>
      <c r="H365" s="47">
        <f t="shared" si="20"/>
        <v>-0.13465246918755755</v>
      </c>
      <c r="I365" s="80"/>
      <c r="J365" s="81">
        <f t="shared" si="23"/>
        <v>-642.39999999999964</v>
      </c>
      <c r="K365" s="80"/>
    </row>
    <row r="366" spans="1:11" x14ac:dyDescent="0.25">
      <c r="A366" s="76">
        <v>33044147</v>
      </c>
      <c r="B366" s="77" t="str">
        <f>VLOOKUP($A366,BASE!$A$3:$D$1199,2,0)</f>
        <v>SERRANA II</v>
      </c>
      <c r="C366" s="77" t="str">
        <f>VLOOKUP($A366,BASE!$A$3:$D$1199,3,0)</f>
        <v>Cachoeiras de Macacu</v>
      </c>
      <c r="D366" s="77" t="str">
        <f>VLOOKUP($A366,BASE!$A$3:$D$1199,4,0)</f>
        <v>CE SAO JOSE</v>
      </c>
      <c r="E366" s="43">
        <v>5928</v>
      </c>
      <c r="F366" s="43">
        <v>4556.3999999999996</v>
      </c>
      <c r="G366" s="25">
        <f t="shared" si="19"/>
        <v>-1371.6000000000004</v>
      </c>
      <c r="H366" s="47">
        <f t="shared" si="20"/>
        <v>-0.23137651821862354</v>
      </c>
      <c r="I366" s="80"/>
      <c r="J366" s="81">
        <f t="shared" si="23"/>
        <v>-1371.6000000000004</v>
      </c>
      <c r="K366" s="80"/>
    </row>
    <row r="367" spans="1:11" x14ac:dyDescent="0.25">
      <c r="A367" s="76">
        <v>33044325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JOSE MATOSO MAIA FORTE</v>
      </c>
      <c r="E367" s="43">
        <v>3707.2000000000003</v>
      </c>
      <c r="F367" s="43">
        <v>2900.4</v>
      </c>
      <c r="G367" s="25">
        <f t="shared" si="19"/>
        <v>-806.80000000000018</v>
      </c>
      <c r="H367" s="47">
        <f t="shared" si="20"/>
        <v>-0.21763055675442386</v>
      </c>
      <c r="I367" s="80"/>
      <c r="J367" s="81">
        <f t="shared" si="23"/>
        <v>-806.80000000000018</v>
      </c>
      <c r="K367" s="80"/>
    </row>
    <row r="368" spans="1:11" x14ac:dyDescent="0.25">
      <c r="A368" s="76">
        <v>33044333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DESEMBARGADOR JOSE AUGUSTO COELHO ROCHA JUNIOR</v>
      </c>
      <c r="E368" s="43">
        <v>20105.2</v>
      </c>
      <c r="F368" s="43">
        <v>19952.400000000001</v>
      </c>
      <c r="G368" s="25">
        <f t="shared" si="19"/>
        <v>-152.79999999999927</v>
      </c>
      <c r="H368" s="47">
        <f t="shared" si="20"/>
        <v>-7.6000238744205117E-3</v>
      </c>
      <c r="I368" s="80"/>
      <c r="J368" s="81">
        <f t="shared" si="23"/>
        <v>-152.79999999999927</v>
      </c>
      <c r="K368" s="80"/>
    </row>
    <row r="369" spans="1:11" x14ac:dyDescent="0.25">
      <c r="A369" s="76">
        <v>33044368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ANTONIO LOPES DE CAMPOS FILHO</v>
      </c>
      <c r="E369" s="43">
        <v>1614</v>
      </c>
      <c r="F369" s="43">
        <v>1321.6</v>
      </c>
      <c r="G369" s="25">
        <f t="shared" si="19"/>
        <v>-292.40000000000009</v>
      </c>
      <c r="H369" s="47">
        <f t="shared" si="20"/>
        <v>-0.18116480793060724</v>
      </c>
      <c r="I369" s="80"/>
      <c r="J369" s="81">
        <f t="shared" si="23"/>
        <v>-292.40000000000009</v>
      </c>
      <c r="K369" s="80"/>
    </row>
    <row r="370" spans="1:11" x14ac:dyDescent="0.25">
      <c r="A370" s="76">
        <v>33044384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BARAO DO RIO BRANCO</v>
      </c>
      <c r="E370" s="43">
        <v>4478</v>
      </c>
      <c r="F370" s="43">
        <v>4112</v>
      </c>
      <c r="G370" s="25">
        <f t="shared" si="19"/>
        <v>-366</v>
      </c>
      <c r="H370" s="47">
        <f t="shared" si="20"/>
        <v>-8.1732916480571682E-2</v>
      </c>
      <c r="I370" s="80"/>
      <c r="J370" s="81">
        <f t="shared" si="23"/>
        <v>-366</v>
      </c>
      <c r="K370" s="80"/>
    </row>
    <row r="371" spans="1:11" x14ac:dyDescent="0.25">
      <c r="A371" s="76">
        <v>33044473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PROFESSOR DYRCEU RODRIGUES DA COSTA</v>
      </c>
      <c r="E371" s="43">
        <v>5058.3999999999996</v>
      </c>
      <c r="F371" s="43">
        <v>5104.4000000000005</v>
      </c>
      <c r="G371" s="25">
        <f t="shared" si="19"/>
        <v>46.000000000000909</v>
      </c>
      <c r="H371" s="47">
        <f t="shared" si="20"/>
        <v>9.0937845959198384E-3</v>
      </c>
      <c r="I371" s="81">
        <f>G371</f>
        <v>46.000000000000909</v>
      </c>
      <c r="J371" s="80"/>
      <c r="K371" s="80"/>
    </row>
    <row r="372" spans="1:11" x14ac:dyDescent="0.25">
      <c r="A372" s="76">
        <v>33044708</v>
      </c>
      <c r="B372" s="77" t="str">
        <f>VLOOKUP($A372,BASE!$A$3:$D$1199,2,0)</f>
        <v>BAIXADAS LITORANEAS</v>
      </c>
      <c r="C372" s="77" t="str">
        <f>VLOOKUP($A372,BASE!$A$3:$D$1199,3,0)</f>
        <v>Rio Bonito</v>
      </c>
      <c r="D372" s="77" t="str">
        <f>VLOOKUP($A372,BASE!$A$3:$D$1199,4,0)</f>
        <v>CE BERNARDINO DA COSTA LOPES</v>
      </c>
      <c r="E372" s="43">
        <v>3080.4000000000005</v>
      </c>
      <c r="F372" s="43">
        <v>2865.6000000000004</v>
      </c>
      <c r="G372" s="25">
        <f t="shared" si="19"/>
        <v>-214.80000000000018</v>
      </c>
      <c r="H372" s="47">
        <f t="shared" si="20"/>
        <v>-6.9731203739774109E-2</v>
      </c>
      <c r="I372" s="80"/>
      <c r="J372" s="81">
        <f>G372</f>
        <v>-214.80000000000018</v>
      </c>
      <c r="K372" s="80"/>
    </row>
    <row r="373" spans="1:11" x14ac:dyDescent="0.25">
      <c r="A373" s="76">
        <v>33044880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498 IRMA DULCE</v>
      </c>
      <c r="E373" s="43">
        <v>15218.400000000003</v>
      </c>
      <c r="F373" s="43">
        <v>15685.999999999998</v>
      </c>
      <c r="G373" s="25">
        <f t="shared" si="19"/>
        <v>467.59999999999491</v>
      </c>
      <c r="H373" s="47">
        <f t="shared" si="20"/>
        <v>3.07259633075747E-2</v>
      </c>
      <c r="I373" s="81">
        <f>G373</f>
        <v>467.59999999999491</v>
      </c>
      <c r="J373" s="80"/>
      <c r="K373" s="80"/>
    </row>
    <row r="374" spans="1:11" x14ac:dyDescent="0.25">
      <c r="A374" s="76">
        <v>33044899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CIEP 048 DJALMA MARANHAO</v>
      </c>
      <c r="E374" s="43">
        <v>6549.1999999999989</v>
      </c>
      <c r="F374" s="43">
        <v>11395.599999999999</v>
      </c>
      <c r="G374" s="25">
        <f t="shared" si="19"/>
        <v>4846.3999999999996</v>
      </c>
      <c r="H374" s="47">
        <f t="shared" si="20"/>
        <v>0.73999877847676054</v>
      </c>
      <c r="I374" s="81">
        <f>G374</f>
        <v>4846.3999999999996</v>
      </c>
      <c r="J374" s="80"/>
      <c r="K374" s="80"/>
    </row>
    <row r="375" spans="1:11" x14ac:dyDescent="0.25">
      <c r="A375" s="76">
        <v>33044929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CLODOMIRO VASCONCELOS</v>
      </c>
      <c r="E375" s="43">
        <v>19330.399999999998</v>
      </c>
      <c r="F375" s="43">
        <v>16470.8</v>
      </c>
      <c r="G375" s="25">
        <f t="shared" si="19"/>
        <v>-2859.5999999999985</v>
      </c>
      <c r="H375" s="47">
        <f t="shared" si="20"/>
        <v>-0.14793278980259067</v>
      </c>
      <c r="I375" s="80"/>
      <c r="J375" s="81">
        <f>G375</f>
        <v>-2859.5999999999985</v>
      </c>
      <c r="K375" s="80"/>
    </row>
    <row r="376" spans="1:11" x14ac:dyDescent="0.25">
      <c r="A376" s="76">
        <v>33044953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 NEY CIDADE PALMEIRO</v>
      </c>
      <c r="E376" s="43">
        <v>3753.6000000000004</v>
      </c>
      <c r="F376" s="43">
        <v>4680.8</v>
      </c>
      <c r="G376" s="25">
        <f t="shared" si="19"/>
        <v>927.19999999999982</v>
      </c>
      <c r="H376" s="47">
        <f t="shared" si="20"/>
        <v>0.24701619778346115</v>
      </c>
      <c r="I376" s="81">
        <f>G376</f>
        <v>927.19999999999982</v>
      </c>
      <c r="J376" s="80"/>
      <c r="K376" s="80"/>
    </row>
    <row r="377" spans="1:11" x14ac:dyDescent="0.25">
      <c r="A377" s="76">
        <v>33044961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PROFESSORA ELIANA DE ALMEIDA SANTOS</v>
      </c>
      <c r="E377" s="43">
        <v>7367.6000000000013</v>
      </c>
      <c r="F377" s="43">
        <v>6809.6000000000013</v>
      </c>
      <c r="G377" s="25">
        <f t="shared" si="19"/>
        <v>-558</v>
      </c>
      <c r="H377" s="47">
        <f t="shared" si="20"/>
        <v>-7.5737010695477489E-2</v>
      </c>
      <c r="I377" s="80"/>
      <c r="J377" s="81">
        <f>G377</f>
        <v>-558</v>
      </c>
      <c r="K377" s="80"/>
    </row>
    <row r="378" spans="1:11" x14ac:dyDescent="0.25">
      <c r="A378" s="76">
        <v>33045062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JOSE MARIA DE BRITO BRASIL JAPAO</v>
      </c>
      <c r="E378" s="43">
        <v>9076.8000000000011</v>
      </c>
      <c r="F378" s="43">
        <v>7481.6</v>
      </c>
      <c r="G378" s="25">
        <f t="shared" si="19"/>
        <v>-1595.2000000000007</v>
      </c>
      <c r="H378" s="47">
        <f t="shared" si="20"/>
        <v>-0.17574475586109647</v>
      </c>
      <c r="I378" s="80"/>
      <c r="J378" s="81">
        <f>G378</f>
        <v>-1595.2000000000007</v>
      </c>
      <c r="K378" s="80"/>
    </row>
    <row r="379" spans="1:11" x14ac:dyDescent="0.25">
      <c r="A379" s="76">
        <v>33045070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PIRANEMA</v>
      </c>
      <c r="E379" s="43">
        <v>4128.4000000000005</v>
      </c>
      <c r="F379" s="43">
        <v>3681.2000000000003</v>
      </c>
      <c r="G379" s="25">
        <f t="shared" si="19"/>
        <v>-447.20000000000027</v>
      </c>
      <c r="H379" s="47">
        <f t="shared" si="20"/>
        <v>-0.10832283693440563</v>
      </c>
      <c r="I379" s="80"/>
      <c r="J379" s="81">
        <f>G379</f>
        <v>-447.20000000000027</v>
      </c>
      <c r="K379" s="80"/>
    </row>
    <row r="380" spans="1:11" x14ac:dyDescent="0.25">
      <c r="A380" s="76">
        <v>33045089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CE SANDRA ROLDAN BARBOZA</v>
      </c>
      <c r="E380" s="43">
        <v>3615.2000000000003</v>
      </c>
      <c r="F380" s="43">
        <v>4071.2000000000003</v>
      </c>
      <c r="G380" s="25">
        <f t="shared" si="19"/>
        <v>456</v>
      </c>
      <c r="H380" s="47">
        <f t="shared" si="20"/>
        <v>0.12613410046470458</v>
      </c>
      <c r="I380" s="81">
        <f>G380</f>
        <v>456</v>
      </c>
      <c r="J380" s="80"/>
      <c r="K380" s="80"/>
    </row>
    <row r="381" spans="1:11" x14ac:dyDescent="0.25">
      <c r="A381" s="76">
        <v>33045291</v>
      </c>
      <c r="B381" s="77" t="str">
        <f>VLOOKUP($A381,BASE!$A$3:$D$1199,2,0)</f>
        <v>METROPOLITANA IV</v>
      </c>
      <c r="C381" s="77" t="str">
        <f>VLOOKUP($A381,BASE!$A$3:$D$1199,3,0)</f>
        <v>Itaguaí</v>
      </c>
      <c r="D381" s="77" t="str">
        <f>VLOOKUP($A381,BASE!$A$3:$D$1199,4,0)</f>
        <v>CIEP 368 JOAO CONCEICAO CANUTO</v>
      </c>
      <c r="E381" s="43">
        <v>5579.6</v>
      </c>
      <c r="F381" s="43">
        <v>5638.4000000000005</v>
      </c>
      <c r="G381" s="25">
        <f t="shared" si="19"/>
        <v>58.800000000000182</v>
      </c>
      <c r="H381" s="47">
        <f t="shared" si="20"/>
        <v>1.0538389848734708E-2</v>
      </c>
      <c r="I381" s="81">
        <f>G381</f>
        <v>58.800000000000182</v>
      </c>
      <c r="J381" s="80"/>
      <c r="K381" s="80"/>
    </row>
    <row r="382" spans="1:11" x14ac:dyDescent="0.25">
      <c r="A382" s="76">
        <v>33045437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155 MARIA JOAQUINA DE OLIVEIRA</v>
      </c>
      <c r="E382" s="43">
        <v>9114.7999999999993</v>
      </c>
      <c r="F382" s="43">
        <v>8827.6</v>
      </c>
      <c r="G382" s="25">
        <f t="shared" si="19"/>
        <v>-287.19999999999891</v>
      </c>
      <c r="H382" s="47">
        <f t="shared" si="20"/>
        <v>-3.1509193838592062E-2</v>
      </c>
      <c r="I382" s="80"/>
      <c r="J382" s="81">
        <f>G382</f>
        <v>-287.19999999999891</v>
      </c>
      <c r="K382" s="80"/>
    </row>
    <row r="383" spans="1:11" x14ac:dyDescent="0.25">
      <c r="A383" s="76">
        <v>33045445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CIEP 156 DOUTOR ALBERTO SABIN</v>
      </c>
      <c r="E383" s="43">
        <v>15469.2</v>
      </c>
      <c r="F383" s="43">
        <v>13631.600000000002</v>
      </c>
      <c r="G383" s="25">
        <f t="shared" si="19"/>
        <v>-1837.5999999999985</v>
      </c>
      <c r="H383" s="47">
        <f t="shared" si="20"/>
        <v>-0.11879088769942844</v>
      </c>
      <c r="I383" s="80"/>
      <c r="J383" s="81">
        <f>G383</f>
        <v>-1837.5999999999985</v>
      </c>
      <c r="K383" s="80"/>
    </row>
    <row r="384" spans="1:11" x14ac:dyDescent="0.25">
      <c r="A384" s="76">
        <v>33045470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BARAO DE TEFE</v>
      </c>
      <c r="E384" s="43">
        <v>16776</v>
      </c>
      <c r="F384" s="43">
        <v>16952.8</v>
      </c>
      <c r="G384" s="25">
        <f t="shared" si="19"/>
        <v>176.79999999999927</v>
      </c>
      <c r="H384" s="47">
        <f t="shared" si="20"/>
        <v>1.053886504530277E-2</v>
      </c>
      <c r="I384" s="81">
        <f>G384</f>
        <v>176.79999999999927</v>
      </c>
      <c r="J384" s="80"/>
      <c r="K384" s="80"/>
    </row>
    <row r="385" spans="1:11" x14ac:dyDescent="0.25">
      <c r="A385" s="76">
        <v>33045496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PRESIDENTE DUTRA</v>
      </c>
      <c r="E385" s="43">
        <v>12125.6</v>
      </c>
      <c r="F385" s="43">
        <v>12028.400000000001</v>
      </c>
      <c r="G385" s="25">
        <f t="shared" si="19"/>
        <v>-97.199999999998909</v>
      </c>
      <c r="H385" s="47">
        <f t="shared" si="20"/>
        <v>-8.0160981724614784E-3</v>
      </c>
      <c r="I385" s="80"/>
      <c r="J385" s="81">
        <f>G385</f>
        <v>-97.199999999998909</v>
      </c>
      <c r="K385" s="80"/>
    </row>
    <row r="386" spans="1:11" x14ac:dyDescent="0.25">
      <c r="A386" s="76">
        <v>33045542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ALICE DE SOUZA BRUNO</v>
      </c>
      <c r="E386" s="43">
        <v>2173.6</v>
      </c>
      <c r="F386" s="43">
        <v>2218.4</v>
      </c>
      <c r="G386" s="25">
        <f t="shared" si="19"/>
        <v>44.800000000000182</v>
      </c>
      <c r="H386" s="47">
        <f t="shared" si="20"/>
        <v>2.0610967979389116E-2</v>
      </c>
      <c r="I386" s="81">
        <f>G386</f>
        <v>44.800000000000182</v>
      </c>
      <c r="J386" s="80"/>
      <c r="K386" s="80"/>
    </row>
    <row r="387" spans="1:11" x14ac:dyDescent="0.25">
      <c r="A387" s="76">
        <v>33045550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ALVARINA DE CARVALHO JANOTTI</v>
      </c>
      <c r="E387" s="43">
        <v>2644.4</v>
      </c>
      <c r="F387" s="43">
        <v>2446.7999999999997</v>
      </c>
      <c r="G387" s="25">
        <f t="shared" si="19"/>
        <v>-197.60000000000036</v>
      </c>
      <c r="H387" s="47">
        <f t="shared" si="20"/>
        <v>-7.4723944940251238E-2</v>
      </c>
      <c r="I387" s="80"/>
      <c r="J387" s="81">
        <f>G387</f>
        <v>-197.60000000000036</v>
      </c>
      <c r="K387" s="80"/>
    </row>
    <row r="388" spans="1:11" x14ac:dyDescent="0.25">
      <c r="A388" s="76">
        <v>33045569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ROBERTO LYRA</v>
      </c>
      <c r="E388" s="43">
        <v>6471.6</v>
      </c>
      <c r="F388" s="43">
        <v>7992</v>
      </c>
      <c r="G388" s="25">
        <f t="shared" si="19"/>
        <v>1520.3999999999996</v>
      </c>
      <c r="H388" s="47">
        <f t="shared" si="20"/>
        <v>0.23493417392916738</v>
      </c>
      <c r="I388" s="81">
        <f>G388</f>
        <v>1520.3999999999996</v>
      </c>
      <c r="J388" s="80"/>
      <c r="K388" s="80"/>
    </row>
    <row r="389" spans="1:11" x14ac:dyDescent="0.25">
      <c r="A389" s="76">
        <v>33045577</v>
      </c>
      <c r="B389" s="77" t="str">
        <f>VLOOKUP($A389,BASE!$A$3:$D$1199,2,0)</f>
        <v>METROPOLITANA IV</v>
      </c>
      <c r="C389" s="77" t="str">
        <f>VLOOKUP($A389,BASE!$A$3:$D$1199,3,0)</f>
        <v>Seropédica</v>
      </c>
      <c r="D389" s="77" t="str">
        <f>VLOOKUP($A389,BASE!$A$3:$D$1199,4,0)</f>
        <v>CE PROFESSOR WALDEMAR RAYTHE</v>
      </c>
      <c r="E389" s="43">
        <v>3069.6000000000004</v>
      </c>
      <c r="F389" s="43">
        <v>3282.4000000000005</v>
      </c>
      <c r="G389" s="25">
        <f t="shared" ref="G389:G452" si="24">F389-E389</f>
        <v>212.80000000000018</v>
      </c>
      <c r="H389" s="47">
        <f t="shared" ref="H389:H452" si="25">G389/E389</f>
        <v>6.9324993484493141E-2</v>
      </c>
      <c r="I389" s="81">
        <f>G389</f>
        <v>212.80000000000018</v>
      </c>
      <c r="J389" s="80"/>
      <c r="K389" s="80"/>
    </row>
    <row r="390" spans="1:11" x14ac:dyDescent="0.25">
      <c r="A390" s="76">
        <v>33045844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JOAO PAULO II</v>
      </c>
      <c r="E390" s="43">
        <v>17584.400000000001</v>
      </c>
      <c r="F390" s="43">
        <v>14910.800000000001</v>
      </c>
      <c r="G390" s="25">
        <f t="shared" si="24"/>
        <v>-2673.6000000000004</v>
      </c>
      <c r="H390" s="47">
        <f t="shared" si="25"/>
        <v>-0.15204385705511705</v>
      </c>
      <c r="I390" s="80"/>
      <c r="J390" s="81">
        <f>G390</f>
        <v>-2673.6000000000004</v>
      </c>
      <c r="K390" s="80"/>
    </row>
    <row r="391" spans="1:11" x14ac:dyDescent="0.25">
      <c r="A391" s="76">
        <v>33046174</v>
      </c>
      <c r="B391" s="77" t="str">
        <f>VLOOKUP($A391,BASE!$A$3:$D$1199,2,0)</f>
        <v>SUL FLUMINENSE</v>
      </c>
      <c r="C391" s="77" t="str">
        <f>VLOOKUP($A391,BASE!$A$3:$D$1199,3,0)</f>
        <v>Mangaratiba</v>
      </c>
      <c r="D391" s="77" t="str">
        <f>VLOOKUP($A391,BASE!$A$3:$D$1199,4,0)</f>
        <v>CE MONTEBELLO BONDIM</v>
      </c>
      <c r="E391" s="43">
        <v>7475.2</v>
      </c>
      <c r="F391" s="43">
        <v>6836.4</v>
      </c>
      <c r="G391" s="25">
        <f t="shared" si="24"/>
        <v>-638.80000000000018</v>
      </c>
      <c r="H391" s="47">
        <f t="shared" si="25"/>
        <v>-8.5455907534246603E-2</v>
      </c>
      <c r="I391" s="80"/>
      <c r="J391" s="81">
        <f>G391</f>
        <v>-638.80000000000018</v>
      </c>
      <c r="K391" s="80"/>
    </row>
    <row r="392" spans="1:11" x14ac:dyDescent="0.25">
      <c r="A392" s="76">
        <v>33046247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CE GUSTAVO BARROSO</v>
      </c>
      <c r="E392" s="43">
        <v>9419.6</v>
      </c>
      <c r="F392" s="43">
        <v>9146.7999999999993</v>
      </c>
      <c r="G392" s="25">
        <f t="shared" si="24"/>
        <v>-272.80000000000109</v>
      </c>
      <c r="H392" s="47">
        <f t="shared" si="25"/>
        <v>-2.8960890059025975E-2</v>
      </c>
      <c r="I392" s="80"/>
      <c r="J392" s="81">
        <f>G392</f>
        <v>-272.80000000000109</v>
      </c>
      <c r="K392" s="80"/>
    </row>
    <row r="393" spans="1:11" x14ac:dyDescent="0.25">
      <c r="A393" s="76">
        <v>33046263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CAIC 1003 DONA DARCY VARGAS</v>
      </c>
      <c r="E393" s="43">
        <v>9100.8000000000011</v>
      </c>
      <c r="F393" s="43">
        <v>8919.6</v>
      </c>
      <c r="G393" s="25">
        <f t="shared" si="24"/>
        <v>-181.20000000000073</v>
      </c>
      <c r="H393" s="47">
        <f t="shared" si="25"/>
        <v>-1.9910337552742692E-2</v>
      </c>
      <c r="I393" s="80"/>
      <c r="J393" s="81">
        <f>G393</f>
        <v>-181.20000000000073</v>
      </c>
      <c r="K393" s="80"/>
    </row>
    <row r="394" spans="1:11" x14ac:dyDescent="0.25">
      <c r="A394" s="76">
        <v>33046514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178 JOAO SALDANHA</v>
      </c>
      <c r="E394" s="43">
        <v>13907.599999999999</v>
      </c>
      <c r="F394" s="43">
        <v>17680.400000000001</v>
      </c>
      <c r="G394" s="25">
        <f t="shared" si="24"/>
        <v>3772.8000000000029</v>
      </c>
      <c r="H394" s="47">
        <f t="shared" si="25"/>
        <v>0.27127613678851875</v>
      </c>
      <c r="I394" s="81">
        <f>G394</f>
        <v>3772.8000000000029</v>
      </c>
      <c r="J394" s="80"/>
      <c r="K394" s="80"/>
    </row>
    <row r="395" spans="1:11" x14ac:dyDescent="0.25">
      <c r="A395" s="76">
        <v>33046522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314 GALILEU GALILEI</v>
      </c>
      <c r="E395" s="43">
        <v>6348.4</v>
      </c>
      <c r="F395" s="43">
        <v>5696.7999999999993</v>
      </c>
      <c r="G395" s="25">
        <f t="shared" si="24"/>
        <v>-651.60000000000036</v>
      </c>
      <c r="H395" s="47">
        <f t="shared" si="25"/>
        <v>-0.10264003528448119</v>
      </c>
      <c r="I395" s="80"/>
      <c r="J395" s="81">
        <f t="shared" ref="J395:J400" si="26">G395</f>
        <v>-651.60000000000036</v>
      </c>
      <c r="K395" s="80"/>
    </row>
    <row r="396" spans="1:11" x14ac:dyDescent="0.25">
      <c r="A396" s="76">
        <v>33046530</v>
      </c>
      <c r="B396" s="77" t="str">
        <f>VLOOKUP($A396,BASE!$A$3:$D$1199,2,0)</f>
        <v>METROPOLITANA VII</v>
      </c>
      <c r="C396" s="77" t="str">
        <f>VLOOKUP($A396,BASE!$A$3:$D$1199,3,0)</f>
        <v>Belford Roxo</v>
      </c>
      <c r="D396" s="77" t="str">
        <f>VLOOKUP($A396,BASE!$A$3:$D$1199,4,0)</f>
        <v>CIEP 316 GENERAL LADARIO PEREIRA TELLES</v>
      </c>
      <c r="E396" s="43">
        <v>21522</v>
      </c>
      <c r="F396" s="43">
        <v>19647.2</v>
      </c>
      <c r="G396" s="25">
        <f t="shared" si="24"/>
        <v>-1874.7999999999993</v>
      </c>
      <c r="H396" s="47">
        <f t="shared" si="25"/>
        <v>-8.7110863302666999E-2</v>
      </c>
      <c r="I396" s="80"/>
      <c r="J396" s="81">
        <f t="shared" si="26"/>
        <v>-1874.7999999999993</v>
      </c>
      <c r="K396" s="80"/>
    </row>
    <row r="397" spans="1:11" x14ac:dyDescent="0.25">
      <c r="A397" s="76">
        <v>33046549</v>
      </c>
      <c r="B397" s="77" t="str">
        <f>VLOOKUP($A397,BASE!$A$3:$D$1199,2,0)</f>
        <v>METROPOLITANA I</v>
      </c>
      <c r="C397" s="77" t="str">
        <f>VLOOKUP($A397,BASE!$A$3:$D$1199,3,0)</f>
        <v>Nova Iguaçu</v>
      </c>
      <c r="D397" s="77" t="str">
        <f>VLOOKUP($A397,BASE!$A$3:$D$1199,4,0)</f>
        <v>CIEP 351 MINISTRO SALGADO FILHO</v>
      </c>
      <c r="E397" s="43">
        <v>12382.399999999998</v>
      </c>
      <c r="F397" s="43">
        <v>11652.8</v>
      </c>
      <c r="G397" s="25">
        <f t="shared" si="24"/>
        <v>-729.59999999999854</v>
      </c>
      <c r="H397" s="47">
        <f t="shared" si="25"/>
        <v>-5.8922341387776092E-2</v>
      </c>
      <c r="I397" s="80"/>
      <c r="J397" s="81">
        <f t="shared" si="26"/>
        <v>-729.59999999999854</v>
      </c>
      <c r="K397" s="80"/>
    </row>
    <row r="398" spans="1:11" x14ac:dyDescent="0.25">
      <c r="A398" s="76">
        <v>33046565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375 WILSON GREY</v>
      </c>
      <c r="E398" s="43">
        <v>20973.599999999999</v>
      </c>
      <c r="F398" s="43">
        <v>18390.8</v>
      </c>
      <c r="G398" s="25">
        <f t="shared" si="24"/>
        <v>-2582.7999999999993</v>
      </c>
      <c r="H398" s="47">
        <f t="shared" si="25"/>
        <v>-0.12314528740893312</v>
      </c>
      <c r="I398" s="80"/>
      <c r="J398" s="81">
        <f t="shared" si="26"/>
        <v>-2582.7999999999993</v>
      </c>
      <c r="K398" s="80"/>
    </row>
    <row r="399" spans="1:11" x14ac:dyDescent="0.25">
      <c r="A399" s="76">
        <v>33046573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376 CLAUDIO COUTINHO</v>
      </c>
      <c r="E399" s="43">
        <v>10602</v>
      </c>
      <c r="F399" s="43">
        <v>8222.7999999999993</v>
      </c>
      <c r="G399" s="25">
        <f t="shared" si="24"/>
        <v>-2379.2000000000007</v>
      </c>
      <c r="H399" s="47">
        <f t="shared" si="25"/>
        <v>-0.22441048858705911</v>
      </c>
      <c r="I399" s="80"/>
      <c r="J399" s="81">
        <f t="shared" si="26"/>
        <v>-2379.2000000000007</v>
      </c>
      <c r="K399" s="80"/>
    </row>
    <row r="400" spans="1:11" x14ac:dyDescent="0.25">
      <c r="A400" s="76">
        <v>33046581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377 CARMEM DA SILVA</v>
      </c>
      <c r="E400" s="43">
        <v>8858.7999999999993</v>
      </c>
      <c r="F400" s="43">
        <v>8072</v>
      </c>
      <c r="G400" s="25">
        <f t="shared" si="24"/>
        <v>-786.79999999999927</v>
      </c>
      <c r="H400" s="47">
        <f t="shared" si="25"/>
        <v>-8.8815640944597388E-2</v>
      </c>
      <c r="I400" s="80"/>
      <c r="J400" s="81">
        <f t="shared" si="26"/>
        <v>-786.79999999999927</v>
      </c>
      <c r="K400" s="80"/>
    </row>
    <row r="401" spans="1:11" x14ac:dyDescent="0.25">
      <c r="A401" s="76">
        <v>33046603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037 ERNESTO GUEVARA</v>
      </c>
      <c r="E401" s="43">
        <v>15118.400000000001</v>
      </c>
      <c r="F401" s="43">
        <v>17321.599999999999</v>
      </c>
      <c r="G401" s="25">
        <f t="shared" si="24"/>
        <v>2203.1999999999971</v>
      </c>
      <c r="H401" s="47">
        <f t="shared" si="25"/>
        <v>0.14572970684728523</v>
      </c>
      <c r="I401" s="81">
        <f>G401</f>
        <v>2203.1999999999971</v>
      </c>
      <c r="J401" s="80"/>
      <c r="K401" s="80"/>
    </row>
    <row r="402" spans="1:11" x14ac:dyDescent="0.25">
      <c r="A402" s="76">
        <v>33046620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374 AUGUSTO RODRIGUES</v>
      </c>
      <c r="E402" s="43">
        <v>5546.8000000000011</v>
      </c>
      <c r="F402" s="43">
        <v>5318.8</v>
      </c>
      <c r="G402" s="25">
        <f t="shared" si="24"/>
        <v>-228.00000000000091</v>
      </c>
      <c r="H402" s="47">
        <f t="shared" si="25"/>
        <v>-4.1104781135069025E-2</v>
      </c>
      <c r="I402" s="80"/>
      <c r="J402" s="81">
        <f>G402</f>
        <v>-228.00000000000091</v>
      </c>
      <c r="K402" s="80"/>
    </row>
    <row r="403" spans="1:11" x14ac:dyDescent="0.25">
      <c r="A403" s="76">
        <v>33046646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197 MINISTRO MARCOS DE BARROS FREIRE</v>
      </c>
      <c r="E403" s="43">
        <v>7182.4</v>
      </c>
      <c r="F403" s="43">
        <v>6213.6</v>
      </c>
      <c r="G403" s="25">
        <f t="shared" si="24"/>
        <v>-968.79999999999927</v>
      </c>
      <c r="H403" s="47">
        <f t="shared" si="25"/>
        <v>-0.13488527511695245</v>
      </c>
      <c r="I403" s="80"/>
      <c r="J403" s="81">
        <f>G403</f>
        <v>-968.79999999999927</v>
      </c>
      <c r="K403" s="80"/>
    </row>
    <row r="404" spans="1:11" x14ac:dyDescent="0.25">
      <c r="A404" s="76">
        <v>33046654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112 MONSENHOR SOLANO DANTAS MENEZES</v>
      </c>
      <c r="E404" s="43">
        <v>17742.400000000001</v>
      </c>
      <c r="F404" s="43">
        <v>16971.2</v>
      </c>
      <c r="G404" s="25">
        <f t="shared" si="24"/>
        <v>-771.20000000000073</v>
      </c>
      <c r="H404" s="47">
        <f t="shared" si="25"/>
        <v>-4.3466498331680078E-2</v>
      </c>
      <c r="I404" s="80"/>
      <c r="J404" s="81">
        <f>G404</f>
        <v>-771.20000000000073</v>
      </c>
      <c r="K404" s="80"/>
    </row>
    <row r="405" spans="1:11" x14ac:dyDescent="0.25">
      <c r="A405" s="76">
        <v>33046662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CIEP 116 VILA MAIA</v>
      </c>
      <c r="E405" s="43">
        <v>11254.400000000001</v>
      </c>
      <c r="F405" s="43">
        <v>15274.8</v>
      </c>
      <c r="G405" s="25">
        <f t="shared" si="24"/>
        <v>4020.3999999999978</v>
      </c>
      <c r="H405" s="47">
        <f t="shared" si="25"/>
        <v>0.35722917259027559</v>
      </c>
      <c r="I405" s="81">
        <f>G405</f>
        <v>4020.3999999999978</v>
      </c>
      <c r="J405" s="80"/>
      <c r="K405" s="80"/>
    </row>
    <row r="406" spans="1:11" x14ac:dyDescent="0.25">
      <c r="A406" s="76">
        <v>33046743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ALICE PACCINI GELIO</v>
      </c>
      <c r="E406" s="43">
        <v>12460</v>
      </c>
      <c r="F406" s="43">
        <v>11716.4</v>
      </c>
      <c r="G406" s="25">
        <f t="shared" si="24"/>
        <v>-743.60000000000036</v>
      </c>
      <c r="H406" s="47">
        <f t="shared" si="25"/>
        <v>-5.9678972712680606E-2</v>
      </c>
      <c r="I406" s="80"/>
      <c r="J406" s="81">
        <f t="shared" ref="J406:J415" si="27">G406</f>
        <v>-743.60000000000036</v>
      </c>
      <c r="K406" s="80"/>
    </row>
    <row r="407" spans="1:11" x14ac:dyDescent="0.25">
      <c r="A407" s="76">
        <v>33046751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BAIRRO NOVA AURORA</v>
      </c>
      <c r="E407" s="43">
        <v>13780</v>
      </c>
      <c r="F407" s="43">
        <v>13326.4</v>
      </c>
      <c r="G407" s="25">
        <f t="shared" si="24"/>
        <v>-453.60000000000036</v>
      </c>
      <c r="H407" s="47">
        <f t="shared" si="25"/>
        <v>-3.291727140783747E-2</v>
      </c>
      <c r="I407" s="80"/>
      <c r="J407" s="81">
        <f t="shared" si="27"/>
        <v>-453.60000000000036</v>
      </c>
      <c r="K407" s="80"/>
    </row>
    <row r="408" spans="1:11" x14ac:dyDescent="0.25">
      <c r="A408" s="76">
        <v>33046778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JARDIM GLAUCIA</v>
      </c>
      <c r="E408" s="43">
        <v>10831.2</v>
      </c>
      <c r="F408" s="43">
        <v>10393.200000000001</v>
      </c>
      <c r="G408" s="25">
        <f t="shared" si="24"/>
        <v>-438</v>
      </c>
      <c r="H408" s="47">
        <f t="shared" si="25"/>
        <v>-4.0438732550409924E-2</v>
      </c>
      <c r="I408" s="80"/>
      <c r="J408" s="81">
        <f t="shared" si="27"/>
        <v>-438</v>
      </c>
      <c r="K408" s="80"/>
    </row>
    <row r="409" spans="1:11" x14ac:dyDescent="0.25">
      <c r="A409" s="76">
        <v>33046786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PRESIDENTE KENNEDY</v>
      </c>
      <c r="E409" s="43">
        <v>28318.399999999998</v>
      </c>
      <c r="F409" s="43">
        <v>19676.400000000001</v>
      </c>
      <c r="G409" s="25">
        <f t="shared" si="24"/>
        <v>-8641.9999999999964</v>
      </c>
      <c r="H409" s="47">
        <f t="shared" si="25"/>
        <v>-0.30517260862195594</v>
      </c>
      <c r="I409" s="80"/>
      <c r="J409" s="81">
        <f t="shared" si="27"/>
        <v>-8641.9999999999964</v>
      </c>
      <c r="K409" s="80"/>
    </row>
    <row r="410" spans="1:11" x14ac:dyDescent="0.25">
      <c r="A410" s="76">
        <v>33046794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RICARDA LEON</v>
      </c>
      <c r="E410" s="43">
        <v>13902</v>
      </c>
      <c r="F410" s="43">
        <v>12732.4</v>
      </c>
      <c r="G410" s="25">
        <f t="shared" si="24"/>
        <v>-1169.6000000000004</v>
      </c>
      <c r="H410" s="47">
        <f t="shared" si="25"/>
        <v>-8.4131779600057577E-2</v>
      </c>
      <c r="I410" s="80"/>
      <c r="J410" s="81">
        <f t="shared" si="27"/>
        <v>-1169.6000000000004</v>
      </c>
      <c r="K410" s="80"/>
    </row>
    <row r="411" spans="1:11" x14ac:dyDescent="0.25">
      <c r="A411" s="76">
        <v>33046808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SARGENTO WOLFF</v>
      </c>
      <c r="E411" s="43">
        <v>13023.2</v>
      </c>
      <c r="F411" s="43">
        <v>11594.8</v>
      </c>
      <c r="G411" s="25">
        <f t="shared" si="24"/>
        <v>-1428.4000000000015</v>
      </c>
      <c r="H411" s="47">
        <f t="shared" si="25"/>
        <v>-0.10968118434793303</v>
      </c>
      <c r="I411" s="80"/>
      <c r="J411" s="81">
        <f t="shared" si="27"/>
        <v>-1428.4000000000015</v>
      </c>
      <c r="K411" s="80"/>
    </row>
    <row r="412" spans="1:11" x14ac:dyDescent="0.25">
      <c r="A412" s="76">
        <v>33046816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PROFESSOR ANDRE CAVALCANTE DE CARVALHO</v>
      </c>
      <c r="E412" s="43">
        <v>10330.800000000001</v>
      </c>
      <c r="F412" s="43">
        <v>9238.4000000000015</v>
      </c>
      <c r="G412" s="25">
        <f t="shared" si="24"/>
        <v>-1092.3999999999996</v>
      </c>
      <c r="H412" s="47">
        <f t="shared" si="25"/>
        <v>-0.10574205289038599</v>
      </c>
      <c r="I412" s="80"/>
      <c r="J412" s="81">
        <f t="shared" si="27"/>
        <v>-1092.3999999999996</v>
      </c>
      <c r="K412" s="80"/>
    </row>
    <row r="413" spans="1:11" x14ac:dyDescent="0.25">
      <c r="A413" s="76">
        <v>33046824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TENENTE OTAVIO PINHEIRO BRASILRUSSIA</v>
      </c>
      <c r="E413" s="43">
        <v>8319.6</v>
      </c>
      <c r="F413" s="43">
        <v>8009.2000000000007</v>
      </c>
      <c r="G413" s="25">
        <f t="shared" si="24"/>
        <v>-310.39999999999964</v>
      </c>
      <c r="H413" s="47">
        <f t="shared" si="25"/>
        <v>-3.7309486032982307E-2</v>
      </c>
      <c r="I413" s="80"/>
      <c r="J413" s="81">
        <f t="shared" si="27"/>
        <v>-310.39999999999964</v>
      </c>
      <c r="K413" s="80"/>
    </row>
    <row r="414" spans="1:11" x14ac:dyDescent="0.25">
      <c r="A414" s="76">
        <v>33046867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BOM PASTOR</v>
      </c>
      <c r="E414" s="43">
        <v>9057.2000000000007</v>
      </c>
      <c r="F414" s="43">
        <v>8828.7999999999993</v>
      </c>
      <c r="G414" s="25">
        <f t="shared" si="24"/>
        <v>-228.40000000000146</v>
      </c>
      <c r="H414" s="47">
        <f t="shared" si="25"/>
        <v>-2.5217506514154643E-2</v>
      </c>
      <c r="I414" s="80"/>
      <c r="J414" s="81">
        <f t="shared" si="27"/>
        <v>-228.40000000000146</v>
      </c>
      <c r="K414" s="80"/>
    </row>
    <row r="415" spans="1:11" x14ac:dyDescent="0.25">
      <c r="A415" s="76">
        <v>33047243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CE BAIRRO JARDIM AMERICA</v>
      </c>
      <c r="E415" s="43">
        <v>12744.8</v>
      </c>
      <c r="F415" s="43">
        <v>11760.4</v>
      </c>
      <c r="G415" s="25">
        <f t="shared" si="24"/>
        <v>-984.39999999999964</v>
      </c>
      <c r="H415" s="47">
        <f t="shared" si="25"/>
        <v>-7.7239344673906196E-2</v>
      </c>
      <c r="I415" s="80"/>
      <c r="J415" s="81">
        <f t="shared" si="27"/>
        <v>-984.39999999999964</v>
      </c>
      <c r="K415" s="80"/>
    </row>
    <row r="416" spans="1:11" x14ac:dyDescent="0.25">
      <c r="A416" s="76">
        <v>33047251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EE CASTRO ALVES</v>
      </c>
      <c r="E416" s="43">
        <v>4300.0000000000009</v>
      </c>
      <c r="F416" s="43">
        <v>4437.2000000000007</v>
      </c>
      <c r="G416" s="25">
        <f t="shared" si="24"/>
        <v>137.19999999999982</v>
      </c>
      <c r="H416" s="47">
        <f t="shared" si="25"/>
        <v>3.1906976744185994E-2</v>
      </c>
      <c r="I416" s="81">
        <f>G416</f>
        <v>137.19999999999982</v>
      </c>
      <c r="J416" s="80"/>
      <c r="K416" s="80"/>
    </row>
    <row r="417" spans="1:11" x14ac:dyDescent="0.25">
      <c r="A417" s="76">
        <v>33047278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CE MARCILIO DIAS</v>
      </c>
      <c r="E417" s="43">
        <v>8828.4</v>
      </c>
      <c r="F417" s="43">
        <v>8751.2000000000007</v>
      </c>
      <c r="G417" s="25">
        <f t="shared" si="24"/>
        <v>-77.199999999998909</v>
      </c>
      <c r="H417" s="47">
        <f t="shared" si="25"/>
        <v>-8.7445063658192785E-3</v>
      </c>
      <c r="I417" s="80"/>
      <c r="J417" s="81">
        <f>G417</f>
        <v>-77.199999999998909</v>
      </c>
      <c r="K417" s="80"/>
    </row>
    <row r="418" spans="1:11" x14ac:dyDescent="0.25">
      <c r="A418" s="76">
        <v>33047286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CIEP 210 MARIO ALVES DE SOUZA VIEIRA</v>
      </c>
      <c r="E418" s="43">
        <v>17461.600000000002</v>
      </c>
      <c r="F418" s="43">
        <v>17761.199999999997</v>
      </c>
      <c r="G418" s="25">
        <f t="shared" si="24"/>
        <v>299.59999999999491</v>
      </c>
      <c r="H418" s="47">
        <f t="shared" si="25"/>
        <v>1.7157648783616329E-2</v>
      </c>
      <c r="I418" s="81">
        <f>G418</f>
        <v>299.59999999999491</v>
      </c>
      <c r="J418" s="80"/>
      <c r="K418" s="80"/>
    </row>
    <row r="419" spans="1:11" x14ac:dyDescent="0.25">
      <c r="A419" s="76">
        <v>33047294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NOVA ALVORADA</v>
      </c>
      <c r="E419" s="43">
        <v>8340.4</v>
      </c>
      <c r="F419" s="43">
        <v>7476.4</v>
      </c>
      <c r="G419" s="25">
        <f t="shared" si="24"/>
        <v>-864</v>
      </c>
      <c r="H419" s="47">
        <f t="shared" si="25"/>
        <v>-0.10359215385353221</v>
      </c>
      <c r="I419" s="80"/>
      <c r="J419" s="81">
        <f>G419</f>
        <v>-864</v>
      </c>
      <c r="K419" s="80"/>
    </row>
    <row r="420" spans="1:11" x14ac:dyDescent="0.25">
      <c r="A420" s="76">
        <v>33047308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PAULINO BARBOSA</v>
      </c>
      <c r="E420" s="43">
        <v>10925.2</v>
      </c>
      <c r="F420" s="43">
        <v>10378.000000000002</v>
      </c>
      <c r="G420" s="25">
        <f t="shared" si="24"/>
        <v>-547.19999999999891</v>
      </c>
      <c r="H420" s="47">
        <f t="shared" si="25"/>
        <v>-5.008603961483532E-2</v>
      </c>
      <c r="I420" s="80"/>
      <c r="J420" s="81">
        <f>G420</f>
        <v>-547.19999999999891</v>
      </c>
      <c r="K420" s="80"/>
    </row>
    <row r="421" spans="1:11" x14ac:dyDescent="0.25">
      <c r="A421" s="76">
        <v>33047316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PRESIDENTE JOAO GOULART</v>
      </c>
      <c r="E421" s="43">
        <v>8537.6</v>
      </c>
      <c r="F421" s="43">
        <v>7598.8000000000011</v>
      </c>
      <c r="G421" s="25">
        <f t="shared" si="24"/>
        <v>-938.79999999999927</v>
      </c>
      <c r="H421" s="47">
        <f t="shared" si="25"/>
        <v>-0.10996064467766108</v>
      </c>
      <c r="I421" s="80"/>
      <c r="J421" s="81">
        <f>G421</f>
        <v>-938.79999999999927</v>
      </c>
      <c r="K421" s="80"/>
    </row>
    <row r="422" spans="1:11" x14ac:dyDescent="0.25">
      <c r="A422" s="76">
        <v>33047324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SAO BERNARDO</v>
      </c>
      <c r="E422" s="43">
        <v>16454.400000000001</v>
      </c>
      <c r="F422" s="43">
        <v>15756.4</v>
      </c>
      <c r="G422" s="25">
        <f t="shared" si="24"/>
        <v>-698.00000000000182</v>
      </c>
      <c r="H422" s="47">
        <f t="shared" si="25"/>
        <v>-4.2420264488525969E-2</v>
      </c>
      <c r="I422" s="80"/>
      <c r="J422" s="81">
        <f>G422</f>
        <v>-698.00000000000182</v>
      </c>
      <c r="K422" s="80"/>
    </row>
    <row r="423" spans="1:11" x14ac:dyDescent="0.25">
      <c r="A423" s="76">
        <v>33047332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CE SANTA TEREZA</v>
      </c>
      <c r="E423" s="43">
        <v>10347.600000000002</v>
      </c>
      <c r="F423" s="43">
        <v>10683.2</v>
      </c>
      <c r="G423" s="25">
        <f t="shared" si="24"/>
        <v>335.59999999999854</v>
      </c>
      <c r="H423" s="47">
        <f t="shared" si="25"/>
        <v>3.2432641385441885E-2</v>
      </c>
      <c r="I423" s="81">
        <f>G423</f>
        <v>335.59999999999854</v>
      </c>
      <c r="J423" s="80"/>
      <c r="K423" s="80"/>
    </row>
    <row r="424" spans="1:11" x14ac:dyDescent="0.25">
      <c r="A424" s="76">
        <v>33047340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EE VITAL BRASIL</v>
      </c>
      <c r="E424" s="43">
        <v>7490.4000000000005</v>
      </c>
      <c r="F424" s="43">
        <v>7901.2</v>
      </c>
      <c r="G424" s="25">
        <f t="shared" si="24"/>
        <v>410.79999999999927</v>
      </c>
      <c r="H424" s="47">
        <f t="shared" si="25"/>
        <v>5.4843533055644454E-2</v>
      </c>
      <c r="I424" s="81">
        <f>G424</f>
        <v>410.79999999999927</v>
      </c>
      <c r="J424" s="80"/>
      <c r="K424" s="80"/>
    </row>
    <row r="425" spans="1:11" x14ac:dyDescent="0.25">
      <c r="A425" s="76">
        <v>33047910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BRANDAO MONTEIRO</v>
      </c>
      <c r="E425" s="43">
        <v>17169.599999999999</v>
      </c>
      <c r="F425" s="43">
        <v>16516</v>
      </c>
      <c r="G425" s="25">
        <f t="shared" si="24"/>
        <v>-653.59999999999854</v>
      </c>
      <c r="H425" s="47">
        <f t="shared" si="25"/>
        <v>-3.8067281707203346E-2</v>
      </c>
      <c r="I425" s="80"/>
      <c r="J425" s="81">
        <f>G425</f>
        <v>-653.59999999999854</v>
      </c>
      <c r="K425" s="80"/>
    </row>
    <row r="426" spans="1:11" x14ac:dyDescent="0.25">
      <c r="A426" s="76">
        <v>33047928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VARZEA DA ALEGRIA</v>
      </c>
      <c r="E426" s="43">
        <v>9987.2000000000007</v>
      </c>
      <c r="F426" s="43">
        <v>9285.6</v>
      </c>
      <c r="G426" s="25">
        <f t="shared" si="24"/>
        <v>-701.60000000000036</v>
      </c>
      <c r="H426" s="47">
        <f t="shared" si="25"/>
        <v>-7.0249919897468788E-2</v>
      </c>
      <c r="I426" s="80"/>
      <c r="J426" s="81">
        <f>G426</f>
        <v>-701.60000000000036</v>
      </c>
      <c r="K426" s="80"/>
    </row>
    <row r="427" spans="1:11" x14ac:dyDescent="0.25">
      <c r="A427" s="76">
        <v>33047936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JARDIM IPE</v>
      </c>
      <c r="E427" s="43">
        <v>13036</v>
      </c>
      <c r="F427" s="43">
        <v>13096</v>
      </c>
      <c r="G427" s="25">
        <f t="shared" si="24"/>
        <v>60</v>
      </c>
      <c r="H427" s="47">
        <f t="shared" si="25"/>
        <v>4.6026388462718625E-3</v>
      </c>
      <c r="I427" s="81">
        <f>G427</f>
        <v>60</v>
      </c>
      <c r="J427" s="80"/>
      <c r="K427" s="80"/>
    </row>
    <row r="428" spans="1:11" x14ac:dyDescent="0.25">
      <c r="A428" s="76">
        <v>33047944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CE PARQUE AMORIM</v>
      </c>
      <c r="E428" s="43">
        <v>4208.8</v>
      </c>
      <c r="F428" s="43">
        <v>4179.2000000000007</v>
      </c>
      <c r="G428" s="25">
        <f t="shared" si="24"/>
        <v>-29.599999999999454</v>
      </c>
      <c r="H428" s="47">
        <f t="shared" si="25"/>
        <v>-7.0328834822275836E-3</v>
      </c>
      <c r="I428" s="80"/>
      <c r="J428" s="81">
        <f t="shared" ref="J428:J434" si="28">G428</f>
        <v>-29.599999999999454</v>
      </c>
      <c r="K428" s="80"/>
    </row>
    <row r="429" spans="1:11" x14ac:dyDescent="0.25">
      <c r="A429" s="76">
        <v>33047960</v>
      </c>
      <c r="B429" s="77" t="str">
        <f>VLOOKUP($A429,BASE!$A$3:$D$1199,2,0)</f>
        <v>METROPOLITANA VII</v>
      </c>
      <c r="C429" s="77" t="str">
        <f>VLOOKUP($A429,BASE!$A$3:$D$1199,3,0)</f>
        <v>Belford Roxo</v>
      </c>
      <c r="D429" s="77" t="str">
        <f>VLOOKUP($A429,BASE!$A$3:$D$1199,4,0)</f>
        <v>CIEP 380 JORACY CAMARGO</v>
      </c>
      <c r="E429" s="43">
        <v>11692.8</v>
      </c>
      <c r="F429" s="43">
        <v>11616.000000000002</v>
      </c>
      <c r="G429" s="25">
        <f t="shared" si="24"/>
        <v>-76.799999999997453</v>
      </c>
      <c r="H429" s="47">
        <f t="shared" si="25"/>
        <v>-6.5681444991787649E-3</v>
      </c>
      <c r="I429" s="80"/>
      <c r="J429" s="81">
        <f t="shared" si="28"/>
        <v>-76.799999999997453</v>
      </c>
      <c r="K429" s="80"/>
    </row>
    <row r="430" spans="1:11" x14ac:dyDescent="0.25">
      <c r="A430" s="76">
        <v>33047979</v>
      </c>
      <c r="B430" s="77" t="str">
        <f>VLOOKUP($A430,BASE!$A$3:$D$1199,2,0)</f>
        <v>METROPOLITANA VII</v>
      </c>
      <c r="C430" s="77" t="str">
        <f>VLOOKUP($A430,BASE!$A$3:$D$1199,3,0)</f>
        <v>São João de Meriti</v>
      </c>
      <c r="D430" s="77" t="str">
        <f>VLOOKUP($A430,BASE!$A$3:$D$1199,4,0)</f>
        <v>CIEP 398 MARIO LIMA</v>
      </c>
      <c r="E430" s="43">
        <v>16748.800000000003</v>
      </c>
      <c r="F430" s="43">
        <v>12647.2</v>
      </c>
      <c r="G430" s="25">
        <f t="shared" si="24"/>
        <v>-4101.6000000000022</v>
      </c>
      <c r="H430" s="47">
        <f t="shared" si="25"/>
        <v>-0.24488918609094393</v>
      </c>
      <c r="I430" s="80"/>
      <c r="J430" s="81">
        <f t="shared" si="28"/>
        <v>-4101.6000000000022</v>
      </c>
      <c r="K430" s="80"/>
    </row>
    <row r="431" spans="1:11" x14ac:dyDescent="0.25">
      <c r="A431" s="76">
        <v>33048282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087 CLEMENTINA DE JESUS</v>
      </c>
      <c r="E431" s="43">
        <v>16933.199999999997</v>
      </c>
      <c r="F431" s="43">
        <v>15260</v>
      </c>
      <c r="G431" s="25">
        <f t="shared" si="24"/>
        <v>-1673.1999999999971</v>
      </c>
      <c r="H431" s="47">
        <f t="shared" si="25"/>
        <v>-9.8811801667729515E-2</v>
      </c>
      <c r="I431" s="80"/>
      <c r="J431" s="81">
        <f t="shared" si="28"/>
        <v>-1673.1999999999971</v>
      </c>
      <c r="K431" s="80"/>
    </row>
    <row r="432" spans="1:11" x14ac:dyDescent="0.25">
      <c r="A432" s="76">
        <v>33048304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031 LIRIO DO LAGUNA</v>
      </c>
      <c r="E432" s="43">
        <v>19084.000000000004</v>
      </c>
      <c r="F432" s="43">
        <v>14558.800000000003</v>
      </c>
      <c r="G432" s="25">
        <f t="shared" si="24"/>
        <v>-4525.2000000000007</v>
      </c>
      <c r="H432" s="47">
        <f t="shared" si="25"/>
        <v>-0.23712010060783903</v>
      </c>
      <c r="I432" s="80"/>
      <c r="J432" s="81">
        <f t="shared" si="28"/>
        <v>-4525.2000000000007</v>
      </c>
      <c r="K432" s="80"/>
    </row>
    <row r="433" spans="1:11" x14ac:dyDescent="0.25">
      <c r="A433" s="76">
        <v>33048312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226 PORTO DA ESTRELA</v>
      </c>
      <c r="E433" s="43">
        <v>6714.8</v>
      </c>
      <c r="F433" s="43">
        <v>5647.2000000000007</v>
      </c>
      <c r="G433" s="25">
        <f t="shared" si="24"/>
        <v>-1067.5999999999995</v>
      </c>
      <c r="H433" s="47">
        <f t="shared" si="25"/>
        <v>-0.15899207720259717</v>
      </c>
      <c r="I433" s="80"/>
      <c r="J433" s="81">
        <f t="shared" si="28"/>
        <v>-1067.5999999999995</v>
      </c>
      <c r="K433" s="80"/>
    </row>
    <row r="434" spans="1:11" x14ac:dyDescent="0.25">
      <c r="A434" s="76">
        <v>33048320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131 PROFESSORA ARMANDA ALVARO ALBERTO</v>
      </c>
      <c r="E434" s="43">
        <v>16247.6</v>
      </c>
      <c r="F434" s="43">
        <v>12424.4</v>
      </c>
      <c r="G434" s="25">
        <f t="shared" si="24"/>
        <v>-3823.2000000000007</v>
      </c>
      <c r="H434" s="47">
        <f t="shared" si="25"/>
        <v>-0.23530859942391497</v>
      </c>
      <c r="I434" s="80"/>
      <c r="J434" s="81">
        <f t="shared" si="28"/>
        <v>-3823.2000000000007</v>
      </c>
      <c r="K434" s="80"/>
    </row>
    <row r="435" spans="1:11" x14ac:dyDescent="0.25">
      <c r="A435" s="76">
        <v>33048339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098 PROFESSORA HILDA DO CARMO SIQUEIRA</v>
      </c>
      <c r="E435" s="43">
        <v>8726.7999999999993</v>
      </c>
      <c r="F435" s="43">
        <v>9528</v>
      </c>
      <c r="G435" s="25">
        <f t="shared" si="24"/>
        <v>801.20000000000073</v>
      </c>
      <c r="H435" s="47">
        <f t="shared" si="25"/>
        <v>9.1809139661731765E-2</v>
      </c>
      <c r="I435" s="81">
        <f>G435</f>
        <v>801.20000000000073</v>
      </c>
      <c r="J435" s="80"/>
      <c r="K435" s="80"/>
    </row>
    <row r="436" spans="1:11" x14ac:dyDescent="0.25">
      <c r="A436" s="76">
        <v>33048347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CIEP 198 PROFESSORA ROZA FERREIRA DE MATTOS</v>
      </c>
      <c r="E436" s="43">
        <v>8907.2000000000007</v>
      </c>
      <c r="F436" s="43">
        <v>7505.2000000000007</v>
      </c>
      <c r="G436" s="25">
        <f t="shared" si="24"/>
        <v>-1402</v>
      </c>
      <c r="H436" s="47">
        <f t="shared" si="25"/>
        <v>-0.15740075444584156</v>
      </c>
      <c r="I436" s="80"/>
      <c r="J436" s="81">
        <f>G436</f>
        <v>-1402</v>
      </c>
      <c r="K436" s="80"/>
    </row>
    <row r="437" spans="1:11" x14ac:dyDescent="0.25">
      <c r="A437" s="76">
        <v>33048444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ALVARO NEGROMONTE</v>
      </c>
      <c r="E437" s="43">
        <v>12156.8</v>
      </c>
      <c r="F437" s="43">
        <v>12172</v>
      </c>
      <c r="G437" s="25">
        <f t="shared" si="24"/>
        <v>15.200000000000728</v>
      </c>
      <c r="H437" s="47">
        <f t="shared" si="25"/>
        <v>1.2503290339563643E-3</v>
      </c>
      <c r="I437" s="81">
        <f>G437</f>
        <v>15.200000000000728</v>
      </c>
      <c r="J437" s="80"/>
      <c r="K437" s="80"/>
    </row>
    <row r="438" spans="1:11" x14ac:dyDescent="0.25">
      <c r="A438" s="76">
        <v>33048452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AURA BARRETO</v>
      </c>
      <c r="E438" s="43">
        <v>11742</v>
      </c>
      <c r="F438" s="43">
        <v>9509.6</v>
      </c>
      <c r="G438" s="25">
        <f t="shared" si="24"/>
        <v>-2232.3999999999996</v>
      </c>
      <c r="H438" s="47">
        <f t="shared" si="25"/>
        <v>-0.1901209334014648</v>
      </c>
      <c r="I438" s="80"/>
      <c r="J438" s="81">
        <f t="shared" ref="J438:J446" si="29">G438</f>
        <v>-2232.3999999999996</v>
      </c>
      <c r="K438" s="80"/>
    </row>
    <row r="439" spans="1:11" x14ac:dyDescent="0.25">
      <c r="A439" s="76">
        <v>33048460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DULCE PETRI</v>
      </c>
      <c r="E439" s="43">
        <v>8556.4000000000015</v>
      </c>
      <c r="F439" s="43">
        <v>7781.6</v>
      </c>
      <c r="G439" s="25">
        <f t="shared" si="24"/>
        <v>-774.80000000000109</v>
      </c>
      <c r="H439" s="47">
        <f t="shared" si="25"/>
        <v>-9.0552101351035599E-2</v>
      </c>
      <c r="I439" s="80"/>
      <c r="J439" s="81">
        <f t="shared" si="29"/>
        <v>-774.80000000000109</v>
      </c>
      <c r="K439" s="80"/>
    </row>
    <row r="440" spans="1:11" x14ac:dyDescent="0.25">
      <c r="A440" s="76">
        <v>33048479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DUQUE DE CAXIAS</v>
      </c>
      <c r="E440" s="43">
        <v>23000.799999999999</v>
      </c>
      <c r="F440" s="43">
        <v>21395.200000000001</v>
      </c>
      <c r="G440" s="25">
        <f t="shared" si="24"/>
        <v>-1605.5999999999985</v>
      </c>
      <c r="H440" s="47">
        <f t="shared" si="25"/>
        <v>-6.9806267608083131E-2</v>
      </c>
      <c r="I440" s="80"/>
      <c r="J440" s="81">
        <f t="shared" si="29"/>
        <v>-1605.5999999999985</v>
      </c>
      <c r="K440" s="80"/>
    </row>
    <row r="441" spans="1:11" x14ac:dyDescent="0.25">
      <c r="A441" s="76">
        <v>33048487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FIDELIS MEDEIROS</v>
      </c>
      <c r="E441" s="43">
        <v>7869.6</v>
      </c>
      <c r="F441" s="43">
        <v>7354.7999999999993</v>
      </c>
      <c r="G441" s="25">
        <f t="shared" si="24"/>
        <v>-514.80000000000109</v>
      </c>
      <c r="H441" s="47">
        <f t="shared" si="25"/>
        <v>-6.5416285452882111E-2</v>
      </c>
      <c r="I441" s="80"/>
      <c r="J441" s="81">
        <f t="shared" si="29"/>
        <v>-514.80000000000109</v>
      </c>
      <c r="K441" s="80"/>
    </row>
    <row r="442" spans="1:11" x14ac:dyDescent="0.25">
      <c r="A442" s="76">
        <v>33048495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GUADALAJARA</v>
      </c>
      <c r="E442" s="43">
        <v>11886.400000000001</v>
      </c>
      <c r="F442" s="43">
        <v>10282</v>
      </c>
      <c r="G442" s="25">
        <f t="shared" si="24"/>
        <v>-1604.4000000000015</v>
      </c>
      <c r="H442" s="47">
        <f t="shared" si="25"/>
        <v>-0.13497778974289956</v>
      </c>
      <c r="I442" s="80"/>
      <c r="J442" s="81">
        <f t="shared" si="29"/>
        <v>-1604.4000000000015</v>
      </c>
      <c r="K442" s="80"/>
    </row>
    <row r="443" spans="1:11" x14ac:dyDescent="0.25">
      <c r="A443" s="76">
        <v>33048509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IRINEU MARINHO</v>
      </c>
      <c r="E443" s="43">
        <v>6568.4000000000005</v>
      </c>
      <c r="F443" s="43">
        <v>5638.4</v>
      </c>
      <c r="G443" s="25">
        <f t="shared" si="24"/>
        <v>-930.00000000000091</v>
      </c>
      <c r="H443" s="47">
        <f t="shared" si="25"/>
        <v>-0.14158699226600097</v>
      </c>
      <c r="I443" s="80"/>
      <c r="J443" s="81">
        <f t="shared" si="29"/>
        <v>-930.00000000000091</v>
      </c>
      <c r="K443" s="80"/>
    </row>
    <row r="444" spans="1:11" x14ac:dyDescent="0.25">
      <c r="A444" s="76">
        <v>33048517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RUI BARBOSA</v>
      </c>
      <c r="E444" s="43">
        <v>8767.5999999999985</v>
      </c>
      <c r="F444" s="43">
        <v>7750</v>
      </c>
      <c r="G444" s="25">
        <f t="shared" si="24"/>
        <v>-1017.5999999999985</v>
      </c>
      <c r="H444" s="47">
        <f t="shared" si="25"/>
        <v>-0.11606368903690847</v>
      </c>
      <c r="I444" s="80"/>
      <c r="J444" s="81">
        <f t="shared" si="29"/>
        <v>-1017.5999999999985</v>
      </c>
      <c r="K444" s="80"/>
    </row>
    <row r="445" spans="1:11" x14ac:dyDescent="0.25">
      <c r="A445" s="76">
        <v>33048797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CE PROFESSORA NORMA TOOP URUGUAY</v>
      </c>
      <c r="E445" s="43">
        <v>5972.8000000000011</v>
      </c>
      <c r="F445" s="43">
        <v>5348</v>
      </c>
      <c r="G445" s="25">
        <f t="shared" si="24"/>
        <v>-624.80000000000109</v>
      </c>
      <c r="H445" s="47">
        <f t="shared" si="25"/>
        <v>-0.10460755424591497</v>
      </c>
      <c r="I445" s="80"/>
      <c r="J445" s="81">
        <f t="shared" si="29"/>
        <v>-624.80000000000109</v>
      </c>
      <c r="K445" s="80"/>
    </row>
    <row r="446" spans="1:11" x14ac:dyDescent="0.25">
      <c r="A446" s="76">
        <v>33048835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ARARIBOIA</v>
      </c>
      <c r="E446" s="43">
        <v>3964.8</v>
      </c>
      <c r="F446" s="43">
        <v>3342.8</v>
      </c>
      <c r="G446" s="25">
        <f t="shared" si="24"/>
        <v>-622</v>
      </c>
      <c r="H446" s="47">
        <f t="shared" si="25"/>
        <v>-0.15688054882970137</v>
      </c>
      <c r="I446" s="80"/>
      <c r="J446" s="81">
        <f t="shared" si="29"/>
        <v>-622</v>
      </c>
      <c r="K446" s="80"/>
    </row>
    <row r="447" spans="1:11" x14ac:dyDescent="0.25">
      <c r="A447" s="76">
        <v>33048843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EE BAIRRO SENHOR DO BONFIM</v>
      </c>
      <c r="E447" s="43">
        <v>2568</v>
      </c>
      <c r="F447" s="43">
        <v>3161.6000000000004</v>
      </c>
      <c r="G447" s="25">
        <f t="shared" si="24"/>
        <v>593.60000000000036</v>
      </c>
      <c r="H447" s="47">
        <f t="shared" si="25"/>
        <v>0.23115264797507803</v>
      </c>
      <c r="I447" s="81">
        <f>G447</f>
        <v>593.60000000000036</v>
      </c>
      <c r="J447" s="80"/>
      <c r="K447" s="80"/>
    </row>
    <row r="448" spans="1:11" x14ac:dyDescent="0.25">
      <c r="A448" s="76">
        <v>33048860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DOUTOR IGNACIO BEZERRA DE MENEZES</v>
      </c>
      <c r="E448" s="43">
        <v>11804.800000000001</v>
      </c>
      <c r="F448" s="43">
        <v>10212.4</v>
      </c>
      <c r="G448" s="25">
        <f t="shared" si="24"/>
        <v>-1592.4000000000015</v>
      </c>
      <c r="H448" s="47">
        <f t="shared" si="25"/>
        <v>-0.13489428029276238</v>
      </c>
      <c r="I448" s="80"/>
      <c r="J448" s="81">
        <f>G448</f>
        <v>-1592.4000000000015</v>
      </c>
      <c r="K448" s="80"/>
    </row>
    <row r="449" spans="1:11" x14ac:dyDescent="0.25">
      <c r="A449" s="76">
        <v>33048878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EUCLIDES DA CUNHA</v>
      </c>
      <c r="E449" s="43">
        <v>6121.2</v>
      </c>
      <c r="F449" s="43">
        <v>5530.8000000000011</v>
      </c>
      <c r="G449" s="25">
        <f t="shared" si="24"/>
        <v>-590.39999999999873</v>
      </c>
      <c r="H449" s="47">
        <f t="shared" si="25"/>
        <v>-9.6451676141932743E-2</v>
      </c>
      <c r="I449" s="80"/>
      <c r="J449" s="81">
        <f>G449</f>
        <v>-590.39999999999873</v>
      </c>
      <c r="K449" s="80"/>
    </row>
    <row r="450" spans="1:11" x14ac:dyDescent="0.25">
      <c r="A450" s="76">
        <v>33048886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EVANGELINA PORTO DA MOTTA</v>
      </c>
      <c r="E450" s="43">
        <v>8964</v>
      </c>
      <c r="F450" s="43">
        <v>8691.5999999999985</v>
      </c>
      <c r="G450" s="25">
        <f t="shared" si="24"/>
        <v>-272.40000000000146</v>
      </c>
      <c r="H450" s="47">
        <f t="shared" si="25"/>
        <v>-3.0388219544846214E-2</v>
      </c>
      <c r="I450" s="80"/>
      <c r="J450" s="81">
        <f>G450</f>
        <v>-272.40000000000146</v>
      </c>
      <c r="K450" s="80"/>
    </row>
    <row r="451" spans="1:11" x14ac:dyDescent="0.25">
      <c r="A451" s="76">
        <v>33048908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CE GETULIO VARGAS</v>
      </c>
      <c r="E451" s="43">
        <v>7855.2</v>
      </c>
      <c r="F451" s="43">
        <v>7931.2</v>
      </c>
      <c r="G451" s="25">
        <f t="shared" si="24"/>
        <v>76</v>
      </c>
      <c r="H451" s="47">
        <f t="shared" si="25"/>
        <v>9.6751196659537637E-3</v>
      </c>
      <c r="I451" s="81">
        <f>G451</f>
        <v>76</v>
      </c>
      <c r="J451" s="80"/>
      <c r="K451" s="80"/>
    </row>
    <row r="452" spans="1:11" x14ac:dyDescent="0.25">
      <c r="A452" s="76">
        <v>33048916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EE GILBERTO FREIRE</v>
      </c>
      <c r="E452" s="43">
        <v>6320.4</v>
      </c>
      <c r="F452" s="43">
        <v>5987.6</v>
      </c>
      <c r="G452" s="25">
        <f t="shared" si="24"/>
        <v>-332.79999999999927</v>
      </c>
      <c r="H452" s="47">
        <f t="shared" si="25"/>
        <v>-5.2654895259793569E-2</v>
      </c>
      <c r="I452" s="80"/>
      <c r="J452" s="81">
        <f>G452</f>
        <v>-332.79999999999927</v>
      </c>
      <c r="K452" s="80"/>
    </row>
    <row r="453" spans="1:11" x14ac:dyDescent="0.25">
      <c r="A453" s="76">
        <v>33048932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HERBERT MOSES</v>
      </c>
      <c r="E453" s="43">
        <v>8387.2000000000007</v>
      </c>
      <c r="F453" s="43">
        <v>7917.2</v>
      </c>
      <c r="G453" s="25">
        <f t="shared" ref="G453:G516" si="30">F453-E453</f>
        <v>-470.00000000000091</v>
      </c>
      <c r="H453" s="47">
        <f t="shared" ref="H453:H516" si="31">G453/E453</f>
        <v>-5.6037771842808191E-2</v>
      </c>
      <c r="I453" s="80"/>
      <c r="J453" s="81">
        <f>G453</f>
        <v>-470.00000000000091</v>
      </c>
      <c r="K453" s="80"/>
    </row>
    <row r="454" spans="1:11" x14ac:dyDescent="0.25">
      <c r="A454" s="76">
        <v>33048940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LARA VILLELA</v>
      </c>
      <c r="E454" s="43">
        <v>8402.7999999999993</v>
      </c>
      <c r="F454" s="43">
        <v>6927.6</v>
      </c>
      <c r="G454" s="25">
        <f t="shared" si="30"/>
        <v>-1475.1999999999989</v>
      </c>
      <c r="H454" s="47">
        <f t="shared" si="31"/>
        <v>-0.17556052744323308</v>
      </c>
      <c r="I454" s="80"/>
      <c r="J454" s="81">
        <f>G454</f>
        <v>-1475.1999999999989</v>
      </c>
      <c r="K454" s="80"/>
    </row>
    <row r="455" spans="1:11" x14ac:dyDescent="0.25">
      <c r="A455" s="76">
        <v>33048959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LIA MARCIA GONCALVES PANARO</v>
      </c>
      <c r="E455" s="43">
        <v>12536</v>
      </c>
      <c r="F455" s="43">
        <v>12672.4</v>
      </c>
      <c r="G455" s="25">
        <f t="shared" si="30"/>
        <v>136.39999999999964</v>
      </c>
      <c r="H455" s="47">
        <f t="shared" si="31"/>
        <v>1.088066368857687E-2</v>
      </c>
      <c r="I455" s="81">
        <f>G455</f>
        <v>136.39999999999964</v>
      </c>
      <c r="J455" s="80"/>
      <c r="K455" s="80"/>
    </row>
    <row r="456" spans="1:11" x14ac:dyDescent="0.25">
      <c r="A456" s="76">
        <v>33048975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MIGUEL COUTO</v>
      </c>
      <c r="E456" s="43">
        <v>5012.4000000000005</v>
      </c>
      <c r="F456" s="43">
        <v>4816</v>
      </c>
      <c r="G456" s="25">
        <f t="shared" si="30"/>
        <v>-196.40000000000055</v>
      </c>
      <c r="H456" s="47">
        <f t="shared" si="31"/>
        <v>-3.9182826590056764E-2</v>
      </c>
      <c r="I456" s="80"/>
      <c r="J456" s="81">
        <f>G456</f>
        <v>-196.40000000000055</v>
      </c>
      <c r="K456" s="80"/>
    </row>
    <row r="457" spans="1:11" x14ac:dyDescent="0.25">
      <c r="A457" s="76">
        <v>33048991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PROFESSOR JOSE DE SOUZA HERDY</v>
      </c>
      <c r="E457" s="43">
        <v>11866.400000000001</v>
      </c>
      <c r="F457" s="43">
        <v>11002.4</v>
      </c>
      <c r="G457" s="25">
        <f t="shared" si="30"/>
        <v>-864.00000000000182</v>
      </c>
      <c r="H457" s="47">
        <f t="shared" si="31"/>
        <v>-7.2810624957864362E-2</v>
      </c>
      <c r="I457" s="80"/>
      <c r="J457" s="81">
        <f>G457</f>
        <v>-864.00000000000182</v>
      </c>
      <c r="K457" s="80"/>
    </row>
    <row r="458" spans="1:11" x14ac:dyDescent="0.25">
      <c r="A458" s="76">
        <v>33049017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SAO BENTO</v>
      </c>
      <c r="E458" s="43">
        <v>14463.600000000002</v>
      </c>
      <c r="F458" s="43">
        <v>14038.8</v>
      </c>
      <c r="G458" s="25">
        <f t="shared" si="30"/>
        <v>-424.80000000000291</v>
      </c>
      <c r="H458" s="47">
        <f t="shared" si="31"/>
        <v>-2.9370281257778342E-2</v>
      </c>
      <c r="I458" s="80"/>
      <c r="J458" s="81">
        <f>G458</f>
        <v>-424.80000000000291</v>
      </c>
      <c r="K458" s="80"/>
    </row>
    <row r="459" spans="1:11" x14ac:dyDescent="0.25">
      <c r="A459" s="76">
        <v>33049025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VINICIUS DE MORAES</v>
      </c>
      <c r="E459" s="43">
        <v>5181.6000000000004</v>
      </c>
      <c r="F459" s="43">
        <v>5440.7999999999993</v>
      </c>
      <c r="G459" s="25">
        <f t="shared" si="30"/>
        <v>259.19999999999891</v>
      </c>
      <c r="H459" s="47">
        <f t="shared" si="31"/>
        <v>5.0023158869846936E-2</v>
      </c>
      <c r="I459" s="81">
        <f>G459</f>
        <v>259.19999999999891</v>
      </c>
      <c r="J459" s="80"/>
      <c r="K459" s="80"/>
    </row>
    <row r="460" spans="1:11" x14ac:dyDescent="0.25">
      <c r="A460" s="76">
        <v>33049033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CE ZUMBI DOS PALMARES</v>
      </c>
      <c r="E460" s="43">
        <v>6624.8</v>
      </c>
      <c r="F460" s="43">
        <v>5058.4000000000005</v>
      </c>
      <c r="G460" s="25">
        <f t="shared" si="30"/>
        <v>-1566.3999999999996</v>
      </c>
      <c r="H460" s="47">
        <f t="shared" si="31"/>
        <v>-0.23644487380751111</v>
      </c>
      <c r="I460" s="80"/>
      <c r="J460" s="81">
        <f t="shared" ref="J460:J466" si="32">G460</f>
        <v>-1566.3999999999996</v>
      </c>
      <c r="K460" s="80"/>
    </row>
    <row r="461" spans="1:11" x14ac:dyDescent="0.25">
      <c r="A461" s="76">
        <v>33049475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IE GOVERNADOR ROBERTO SILVEIRA</v>
      </c>
      <c r="E461" s="43">
        <v>35129.599999999999</v>
      </c>
      <c r="F461" s="43">
        <v>34044.400000000001</v>
      </c>
      <c r="G461" s="25">
        <f t="shared" si="30"/>
        <v>-1085.1999999999971</v>
      </c>
      <c r="H461" s="47">
        <f t="shared" si="31"/>
        <v>-3.0891328110766909E-2</v>
      </c>
      <c r="I461" s="80"/>
      <c r="J461" s="81">
        <f t="shared" si="32"/>
        <v>-1085.1999999999971</v>
      </c>
      <c r="K461" s="80"/>
    </row>
    <row r="462" spans="1:11" x14ac:dyDescent="0.25">
      <c r="A462" s="76">
        <v>33049688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032 CORA CORALINA</v>
      </c>
      <c r="E462" s="43">
        <v>16436.8</v>
      </c>
      <c r="F462" s="43">
        <v>15455.2</v>
      </c>
      <c r="G462" s="25">
        <f t="shared" si="30"/>
        <v>-981.59999999999854</v>
      </c>
      <c r="H462" s="47">
        <f t="shared" si="31"/>
        <v>-5.971965346052751E-2</v>
      </c>
      <c r="I462" s="80"/>
      <c r="J462" s="81">
        <f t="shared" si="32"/>
        <v>-981.59999999999854</v>
      </c>
      <c r="K462" s="80"/>
    </row>
    <row r="463" spans="1:11" x14ac:dyDescent="0.25">
      <c r="A463" s="76">
        <v>33049696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369 JORNALISTA SANDRO MOREYRA</v>
      </c>
      <c r="E463" s="43">
        <v>15074</v>
      </c>
      <c r="F463" s="43">
        <v>13054.800000000003</v>
      </c>
      <c r="G463" s="25">
        <f t="shared" si="30"/>
        <v>-2019.1999999999971</v>
      </c>
      <c r="H463" s="47">
        <f t="shared" si="31"/>
        <v>-0.13395250099509068</v>
      </c>
      <c r="I463" s="80"/>
      <c r="J463" s="81">
        <f t="shared" si="32"/>
        <v>-2019.1999999999971</v>
      </c>
      <c r="K463" s="80"/>
    </row>
    <row r="464" spans="1:11" x14ac:dyDescent="0.25">
      <c r="A464" s="76">
        <v>33049700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208 ALCEU AMOROSO LIMA</v>
      </c>
      <c r="E464" s="43">
        <v>13271.6</v>
      </c>
      <c r="F464" s="43">
        <v>12640</v>
      </c>
      <c r="G464" s="25">
        <f t="shared" si="30"/>
        <v>-631.60000000000036</v>
      </c>
      <c r="H464" s="47">
        <f t="shared" si="31"/>
        <v>-4.7590343289430084E-2</v>
      </c>
      <c r="I464" s="80"/>
      <c r="J464" s="81">
        <f t="shared" si="32"/>
        <v>-631.60000000000036</v>
      </c>
      <c r="K464" s="80"/>
    </row>
    <row r="465" spans="1:11" x14ac:dyDescent="0.25">
      <c r="A465" s="76">
        <v>33049718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228 DARCY VARGAS</v>
      </c>
      <c r="E465" s="43">
        <v>19391.2</v>
      </c>
      <c r="F465" s="43">
        <v>15536.8</v>
      </c>
      <c r="G465" s="25">
        <f t="shared" si="30"/>
        <v>-3854.4000000000015</v>
      </c>
      <c r="H465" s="47">
        <f t="shared" si="31"/>
        <v>-0.19877057634390866</v>
      </c>
      <c r="I465" s="80"/>
      <c r="J465" s="81">
        <f t="shared" si="32"/>
        <v>-3854.4000000000015</v>
      </c>
      <c r="K465" s="80"/>
    </row>
    <row r="466" spans="1:11" x14ac:dyDescent="0.25">
      <c r="A466" s="76">
        <v>33049726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089 GRACILIANO RAMOS</v>
      </c>
      <c r="E466" s="43">
        <v>19555.599999999999</v>
      </c>
      <c r="F466" s="43">
        <v>17930</v>
      </c>
      <c r="G466" s="25">
        <f t="shared" si="30"/>
        <v>-1625.5999999999985</v>
      </c>
      <c r="H466" s="47">
        <f t="shared" si="31"/>
        <v>-8.3127083802082197E-2</v>
      </c>
      <c r="I466" s="80"/>
      <c r="J466" s="81">
        <f t="shared" si="32"/>
        <v>-1625.5999999999985</v>
      </c>
      <c r="K466" s="80"/>
    </row>
    <row r="467" spans="1:11" x14ac:dyDescent="0.25">
      <c r="A467" s="76">
        <v>33049734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035 MARECHAL HENRIQUE TEIXEIRA LOTT</v>
      </c>
      <c r="E467" s="43">
        <v>14167.600000000002</v>
      </c>
      <c r="F467" s="43">
        <v>18155.599999999999</v>
      </c>
      <c r="G467" s="25">
        <f t="shared" si="30"/>
        <v>3987.9999999999964</v>
      </c>
      <c r="H467" s="47">
        <f t="shared" si="31"/>
        <v>0.2814873373048361</v>
      </c>
      <c r="I467" s="81">
        <f>G467</f>
        <v>3987.9999999999964</v>
      </c>
      <c r="J467" s="80"/>
      <c r="K467" s="80"/>
    </row>
    <row r="468" spans="1:11" x14ac:dyDescent="0.25">
      <c r="A468" s="76">
        <v>33049742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CIEP 118 VEREADOR VILSON CAMPOS DE MACEDO</v>
      </c>
      <c r="E468" s="43">
        <v>23491.200000000001</v>
      </c>
      <c r="F468" s="43">
        <v>21094</v>
      </c>
      <c r="G468" s="25">
        <f t="shared" si="30"/>
        <v>-2397.2000000000007</v>
      </c>
      <c r="H468" s="47">
        <f t="shared" si="31"/>
        <v>-0.10204672387958047</v>
      </c>
      <c r="I468" s="80"/>
      <c r="J468" s="81">
        <f t="shared" ref="J468:J481" si="33">G468</f>
        <v>-2397.2000000000007</v>
      </c>
      <c r="K468" s="80"/>
    </row>
    <row r="469" spans="1:11" x14ac:dyDescent="0.25">
      <c r="A469" s="76">
        <v>33049785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ADELINA CASTRO</v>
      </c>
      <c r="E469" s="43">
        <v>13507.2</v>
      </c>
      <c r="F469" s="43">
        <v>12565.6</v>
      </c>
      <c r="G469" s="25">
        <f t="shared" si="30"/>
        <v>-941.60000000000036</v>
      </c>
      <c r="H469" s="47">
        <f t="shared" si="31"/>
        <v>-6.9710968964700332E-2</v>
      </c>
      <c r="I469" s="80"/>
      <c r="J469" s="81">
        <f t="shared" si="33"/>
        <v>-941.60000000000036</v>
      </c>
      <c r="K469" s="80"/>
    </row>
    <row r="470" spans="1:11" x14ac:dyDescent="0.25">
      <c r="A470" s="76">
        <v>33049793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ALEXANDER GRAHAM BELL</v>
      </c>
      <c r="E470" s="43">
        <v>15831.599999999999</v>
      </c>
      <c r="F470" s="43">
        <v>15588.400000000001</v>
      </c>
      <c r="G470" s="25">
        <f t="shared" si="30"/>
        <v>-243.19999999999709</v>
      </c>
      <c r="H470" s="47">
        <f t="shared" si="31"/>
        <v>-1.5361681699891175E-2</v>
      </c>
      <c r="I470" s="80"/>
      <c r="J470" s="81">
        <f t="shared" si="33"/>
        <v>-243.19999999999709</v>
      </c>
      <c r="K470" s="80"/>
    </row>
    <row r="471" spans="1:11" x14ac:dyDescent="0.25">
      <c r="A471" s="76">
        <v>33049807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FREI HENRIQUE DE COIMBRA</v>
      </c>
      <c r="E471" s="43">
        <v>8904.4</v>
      </c>
      <c r="F471" s="43">
        <v>8312.4000000000015</v>
      </c>
      <c r="G471" s="25">
        <f t="shared" si="30"/>
        <v>-591.99999999999818</v>
      </c>
      <c r="H471" s="47">
        <f t="shared" si="31"/>
        <v>-6.6483985445397575E-2</v>
      </c>
      <c r="I471" s="80"/>
      <c r="J471" s="81">
        <f t="shared" si="33"/>
        <v>-591.99999999999818</v>
      </c>
      <c r="K471" s="80"/>
    </row>
    <row r="472" spans="1:11" x14ac:dyDescent="0.25">
      <c r="A472" s="76">
        <v>33049815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SANTO INACIO</v>
      </c>
      <c r="E472" s="43">
        <v>9573.2000000000007</v>
      </c>
      <c r="F472" s="43">
        <v>9316.4000000000015</v>
      </c>
      <c r="G472" s="25">
        <f t="shared" si="30"/>
        <v>-256.79999999999927</v>
      </c>
      <c r="H472" s="47">
        <f t="shared" si="31"/>
        <v>-2.6824886140475415E-2</v>
      </c>
      <c r="I472" s="80"/>
      <c r="J472" s="81">
        <f t="shared" si="33"/>
        <v>-256.79999999999927</v>
      </c>
      <c r="K472" s="80"/>
    </row>
    <row r="473" spans="1:11" x14ac:dyDescent="0.25">
      <c r="A473" s="76">
        <v>33049920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CE ABDALA CHAMA</v>
      </c>
      <c r="E473" s="43">
        <v>5972</v>
      </c>
      <c r="F473" s="43">
        <v>5789.5999999999995</v>
      </c>
      <c r="G473" s="25">
        <f t="shared" si="30"/>
        <v>-182.40000000000055</v>
      </c>
      <c r="H473" s="47">
        <f t="shared" si="31"/>
        <v>-3.05425318151374E-2</v>
      </c>
      <c r="I473" s="80"/>
      <c r="J473" s="81">
        <f t="shared" si="33"/>
        <v>-182.40000000000055</v>
      </c>
      <c r="K473" s="80"/>
    </row>
    <row r="474" spans="1:11" x14ac:dyDescent="0.25">
      <c r="A474" s="76">
        <v>33049947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EE ASSIS CHATEAUBRIAND</v>
      </c>
      <c r="E474" s="43">
        <v>10256.399999999998</v>
      </c>
      <c r="F474" s="43">
        <v>9678.4</v>
      </c>
      <c r="G474" s="25">
        <f t="shared" si="30"/>
        <v>-577.99999999999818</v>
      </c>
      <c r="H474" s="47">
        <f t="shared" si="31"/>
        <v>-5.6355056355056186E-2</v>
      </c>
      <c r="I474" s="80"/>
      <c r="J474" s="81">
        <f t="shared" si="33"/>
        <v>-577.99999999999818</v>
      </c>
      <c r="K474" s="80"/>
    </row>
    <row r="475" spans="1:11" x14ac:dyDescent="0.25">
      <c r="A475" s="76">
        <v>33049963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EMBAIXADOR RAUL FERNANDES</v>
      </c>
      <c r="E475" s="43">
        <v>7640</v>
      </c>
      <c r="F475" s="43">
        <v>6988.4</v>
      </c>
      <c r="G475" s="25">
        <f t="shared" si="30"/>
        <v>-651.60000000000036</v>
      </c>
      <c r="H475" s="47">
        <f t="shared" si="31"/>
        <v>-8.5287958115183291E-2</v>
      </c>
      <c r="I475" s="80"/>
      <c r="J475" s="81">
        <f t="shared" si="33"/>
        <v>-651.60000000000036</v>
      </c>
      <c r="K475" s="80"/>
    </row>
    <row r="476" spans="1:11" x14ac:dyDescent="0.25">
      <c r="A476" s="76">
        <v>33049980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CE HELIO RANGEL</v>
      </c>
      <c r="E476" s="43">
        <v>9069.6</v>
      </c>
      <c r="F476" s="43">
        <v>8137.2</v>
      </c>
      <c r="G476" s="25">
        <f t="shared" si="30"/>
        <v>-932.40000000000055</v>
      </c>
      <c r="H476" s="47">
        <f t="shared" si="31"/>
        <v>-0.10280497486107441</v>
      </c>
      <c r="I476" s="80"/>
      <c r="J476" s="81">
        <f t="shared" si="33"/>
        <v>-932.40000000000055</v>
      </c>
      <c r="K476" s="80"/>
    </row>
    <row r="477" spans="1:11" x14ac:dyDescent="0.25">
      <c r="A477" s="76">
        <v>33049998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EE JOAO XXIII</v>
      </c>
      <c r="E477" s="43">
        <v>4329.2</v>
      </c>
      <c r="F477" s="43">
        <v>3358.8000000000006</v>
      </c>
      <c r="G477" s="25">
        <f t="shared" si="30"/>
        <v>-970.39999999999918</v>
      </c>
      <c r="H477" s="47">
        <f t="shared" si="31"/>
        <v>-0.22415226831747187</v>
      </c>
      <c r="I477" s="80"/>
      <c r="J477" s="81">
        <f t="shared" si="33"/>
        <v>-970.39999999999918</v>
      </c>
      <c r="K477" s="80"/>
    </row>
    <row r="478" spans="1:11" x14ac:dyDescent="0.25">
      <c r="A478" s="76">
        <v>33050015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MARECHAL RONDON</v>
      </c>
      <c r="E478" s="43">
        <v>9038.4</v>
      </c>
      <c r="F478" s="43">
        <v>8232.4</v>
      </c>
      <c r="G478" s="25">
        <f t="shared" si="30"/>
        <v>-806</v>
      </c>
      <c r="H478" s="47">
        <f t="shared" si="31"/>
        <v>-8.9175075234554799E-2</v>
      </c>
      <c r="I478" s="80"/>
      <c r="J478" s="81">
        <f t="shared" si="33"/>
        <v>-806</v>
      </c>
      <c r="K478" s="80"/>
    </row>
    <row r="479" spans="1:11" x14ac:dyDescent="0.25">
      <c r="A479" s="76">
        <v>33050023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MINAS GERAIS</v>
      </c>
      <c r="E479" s="43">
        <v>12550.8</v>
      </c>
      <c r="F479" s="43">
        <v>11016.8</v>
      </c>
      <c r="G479" s="25">
        <f t="shared" si="30"/>
        <v>-1534</v>
      </c>
      <c r="H479" s="47">
        <f t="shared" si="31"/>
        <v>-0.12222328457150143</v>
      </c>
      <c r="I479" s="80"/>
      <c r="J479" s="81">
        <f t="shared" si="33"/>
        <v>-1534</v>
      </c>
      <c r="K479" s="80"/>
    </row>
    <row r="480" spans="1:11" x14ac:dyDescent="0.25">
      <c r="A480" s="76">
        <v>33050031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CE PROFESSORA VERA LUCIA TAVARES ROMAO</v>
      </c>
      <c r="E480" s="43">
        <v>6852</v>
      </c>
      <c r="F480" s="43">
        <v>6746.0000000000009</v>
      </c>
      <c r="G480" s="25">
        <f t="shared" si="30"/>
        <v>-105.99999999999909</v>
      </c>
      <c r="H480" s="47">
        <f t="shared" si="31"/>
        <v>-1.5469935785172079E-2</v>
      </c>
      <c r="I480" s="80"/>
      <c r="J480" s="81">
        <f t="shared" si="33"/>
        <v>-105.99999999999909</v>
      </c>
      <c r="K480" s="80"/>
    </row>
    <row r="481" spans="1:11" x14ac:dyDescent="0.25">
      <c r="A481" s="76">
        <v>33050040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CORDELIA PAIVA</v>
      </c>
      <c r="E481" s="43">
        <v>6609.6</v>
      </c>
      <c r="F481" s="43">
        <v>6306.8000000000011</v>
      </c>
      <c r="G481" s="25">
        <f t="shared" si="30"/>
        <v>-302.79999999999927</v>
      </c>
      <c r="H481" s="47">
        <f t="shared" si="31"/>
        <v>-4.5812152021302233E-2</v>
      </c>
      <c r="I481" s="80"/>
      <c r="J481" s="81">
        <f t="shared" si="33"/>
        <v>-302.79999999999927</v>
      </c>
      <c r="K481" s="80"/>
    </row>
    <row r="482" spans="1:11" x14ac:dyDescent="0.25">
      <c r="A482" s="76">
        <v>33050058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EE PROFESSORA SARAH FARIA BRAZ</v>
      </c>
      <c r="E482" s="43">
        <v>5228.0000000000009</v>
      </c>
      <c r="F482" s="43">
        <v>5562.4</v>
      </c>
      <c r="G482" s="25">
        <f t="shared" si="30"/>
        <v>334.39999999999873</v>
      </c>
      <c r="H482" s="47">
        <f t="shared" si="31"/>
        <v>6.3963274674827597E-2</v>
      </c>
      <c r="I482" s="81">
        <f>G482</f>
        <v>334.39999999999873</v>
      </c>
      <c r="J482" s="80"/>
      <c r="K482" s="80"/>
    </row>
    <row r="483" spans="1:11" x14ac:dyDescent="0.25">
      <c r="A483" s="76">
        <v>33050422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FERNANDO FIGUEIREDO</v>
      </c>
      <c r="E483" s="43">
        <v>21409.600000000002</v>
      </c>
      <c r="F483" s="43">
        <v>19294.8</v>
      </c>
      <c r="G483" s="25">
        <f t="shared" si="30"/>
        <v>-2114.8000000000029</v>
      </c>
      <c r="H483" s="47">
        <f t="shared" si="31"/>
        <v>-9.8778118227337397E-2</v>
      </c>
      <c r="I483" s="80"/>
      <c r="J483" s="81">
        <f>G483</f>
        <v>-2114.8000000000029</v>
      </c>
      <c r="K483" s="80"/>
    </row>
    <row r="484" spans="1:11" x14ac:dyDescent="0.25">
      <c r="A484" s="76">
        <v>33050430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PADRE ANCHIETA</v>
      </c>
      <c r="E484" s="43">
        <v>13414.8</v>
      </c>
      <c r="F484" s="43">
        <v>13807.2</v>
      </c>
      <c r="G484" s="25">
        <f t="shared" si="30"/>
        <v>392.40000000000146</v>
      </c>
      <c r="H484" s="47">
        <f t="shared" si="31"/>
        <v>2.9251274711512766E-2</v>
      </c>
      <c r="I484" s="81">
        <f>G484</f>
        <v>392.40000000000146</v>
      </c>
      <c r="J484" s="80"/>
      <c r="K484" s="80"/>
    </row>
    <row r="485" spans="1:11" x14ac:dyDescent="0.25">
      <c r="A485" s="76">
        <v>33050490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DOUTOR ALFREDO BACKER</v>
      </c>
      <c r="E485" s="43">
        <v>10720.800000000001</v>
      </c>
      <c r="F485" s="43">
        <v>12470</v>
      </c>
      <c r="G485" s="25">
        <f t="shared" si="30"/>
        <v>1749.1999999999989</v>
      </c>
      <c r="H485" s="47">
        <f t="shared" si="31"/>
        <v>0.16315946571151393</v>
      </c>
      <c r="I485" s="81">
        <f>G485</f>
        <v>1749.1999999999989</v>
      </c>
      <c r="J485" s="80"/>
      <c r="K485" s="80"/>
    </row>
    <row r="486" spans="1:11" x14ac:dyDescent="0.25">
      <c r="A486" s="76">
        <v>33050503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MANOEL BANDEIRA</v>
      </c>
      <c r="E486" s="43">
        <v>5516</v>
      </c>
      <c r="F486" s="43">
        <v>5699.2</v>
      </c>
      <c r="G486" s="25">
        <f t="shared" si="30"/>
        <v>183.19999999999982</v>
      </c>
      <c r="H486" s="47">
        <f t="shared" si="31"/>
        <v>3.3212472806381406E-2</v>
      </c>
      <c r="I486" s="81">
        <f>G486</f>
        <v>183.19999999999982</v>
      </c>
      <c r="J486" s="80"/>
      <c r="K486" s="80"/>
    </row>
    <row r="487" spans="1:11" x14ac:dyDescent="0.25">
      <c r="A487" s="76">
        <v>33050511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NOVA AMERICA</v>
      </c>
      <c r="E487" s="43">
        <v>8493.6</v>
      </c>
      <c r="F487" s="43">
        <v>9162.4</v>
      </c>
      <c r="G487" s="25">
        <f t="shared" si="30"/>
        <v>668.79999999999927</v>
      </c>
      <c r="H487" s="47">
        <f t="shared" si="31"/>
        <v>7.8741640764811063E-2</v>
      </c>
      <c r="I487" s="81">
        <f>G487</f>
        <v>668.79999999999927</v>
      </c>
      <c r="J487" s="80"/>
      <c r="K487" s="80"/>
    </row>
    <row r="488" spans="1:11" x14ac:dyDescent="0.25">
      <c r="A488" s="76">
        <v>33050538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OPERARIO JOAO VICENTE</v>
      </c>
      <c r="E488" s="43">
        <v>5224.3999999999996</v>
      </c>
      <c r="F488" s="43">
        <v>4163.6000000000004</v>
      </c>
      <c r="G488" s="25">
        <f t="shared" si="30"/>
        <v>-1060.7999999999993</v>
      </c>
      <c r="H488" s="47">
        <f t="shared" si="31"/>
        <v>-0.20304723987443521</v>
      </c>
      <c r="I488" s="80"/>
      <c r="J488" s="81">
        <f>G488</f>
        <v>-1060.7999999999993</v>
      </c>
      <c r="K488" s="80"/>
    </row>
    <row r="489" spans="1:11" x14ac:dyDescent="0.25">
      <c r="A489" s="76">
        <v>33050546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PARADA ANGELICA</v>
      </c>
      <c r="E489" s="43">
        <v>11217.600000000002</v>
      </c>
      <c r="F489" s="43">
        <v>9398.8000000000011</v>
      </c>
      <c r="G489" s="25">
        <f t="shared" si="30"/>
        <v>-1818.8000000000011</v>
      </c>
      <c r="H489" s="47">
        <f t="shared" si="31"/>
        <v>-0.1621380687491086</v>
      </c>
      <c r="I489" s="80"/>
      <c r="J489" s="81">
        <f>G489</f>
        <v>-1818.8000000000011</v>
      </c>
      <c r="K489" s="80"/>
    </row>
    <row r="490" spans="1:11" x14ac:dyDescent="0.25">
      <c r="A490" s="76">
        <v>33050554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 FRANCISCO PORTUGAL NEVES</v>
      </c>
      <c r="E490" s="43">
        <v>8858.0000000000018</v>
      </c>
      <c r="F490" s="43">
        <v>9191.1999999999989</v>
      </c>
      <c r="G490" s="25">
        <f t="shared" si="30"/>
        <v>333.19999999999709</v>
      </c>
      <c r="H490" s="47">
        <f t="shared" si="31"/>
        <v>3.7615714608263379E-2</v>
      </c>
      <c r="I490" s="81">
        <f>G490</f>
        <v>333.19999999999709</v>
      </c>
      <c r="J490" s="80"/>
      <c r="K490" s="80"/>
    </row>
    <row r="491" spans="1:11" x14ac:dyDescent="0.25">
      <c r="A491" s="76">
        <v>33050570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PROFESSORA MINERVINA BARBOSA DE CASTRO</v>
      </c>
      <c r="E491" s="43">
        <v>10713.2</v>
      </c>
      <c r="F491" s="43">
        <v>10562.400000000001</v>
      </c>
      <c r="G491" s="25">
        <f t="shared" si="30"/>
        <v>-150.79999999999927</v>
      </c>
      <c r="H491" s="47">
        <f t="shared" si="31"/>
        <v>-1.4076093044095066E-2</v>
      </c>
      <c r="I491" s="80"/>
      <c r="J491" s="81">
        <f t="shared" ref="J491:J504" si="34">G491</f>
        <v>-150.79999999999927</v>
      </c>
      <c r="K491" s="80"/>
    </row>
    <row r="492" spans="1:11" x14ac:dyDescent="0.25">
      <c r="A492" s="76">
        <v>33050759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BARAO DE MAUA</v>
      </c>
      <c r="E492" s="43">
        <v>19182.400000000001</v>
      </c>
      <c r="F492" s="43">
        <v>18745.2</v>
      </c>
      <c r="G492" s="25">
        <f t="shared" si="30"/>
        <v>-437.20000000000073</v>
      </c>
      <c r="H492" s="47">
        <f t="shared" si="31"/>
        <v>-2.2791725748602921E-2</v>
      </c>
      <c r="I492" s="80"/>
      <c r="J492" s="81">
        <f t="shared" si="34"/>
        <v>-437.20000000000073</v>
      </c>
      <c r="K492" s="80"/>
    </row>
    <row r="493" spans="1:11" x14ac:dyDescent="0.25">
      <c r="A493" s="76">
        <v>33050767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CIRCULO OPERARIO</v>
      </c>
      <c r="E493" s="43">
        <v>23251.599999999999</v>
      </c>
      <c r="F493" s="43">
        <v>18595.599999999999</v>
      </c>
      <c r="G493" s="25">
        <f t="shared" si="30"/>
        <v>-4656</v>
      </c>
      <c r="H493" s="47">
        <f t="shared" si="31"/>
        <v>-0.20024428426430871</v>
      </c>
      <c r="I493" s="80"/>
      <c r="J493" s="81">
        <f t="shared" si="34"/>
        <v>-4656</v>
      </c>
      <c r="K493" s="80"/>
    </row>
    <row r="494" spans="1:11" x14ac:dyDescent="0.25">
      <c r="A494" s="76">
        <v>33050791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ALEMY TAVARES DA SILVA</v>
      </c>
      <c r="E494" s="43">
        <v>7114.4</v>
      </c>
      <c r="F494" s="43">
        <v>5587.6</v>
      </c>
      <c r="G494" s="25">
        <f t="shared" si="30"/>
        <v>-1526.7999999999993</v>
      </c>
      <c r="H494" s="47">
        <f t="shared" si="31"/>
        <v>-0.21460699426515228</v>
      </c>
      <c r="I494" s="80"/>
      <c r="J494" s="81">
        <f t="shared" si="34"/>
        <v>-1526.7999999999993</v>
      </c>
      <c r="K494" s="80"/>
    </row>
    <row r="495" spans="1:11" x14ac:dyDescent="0.25">
      <c r="A495" s="76">
        <v>33050805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HERVALINA DINIZ PIRES</v>
      </c>
      <c r="E495" s="43">
        <v>5954.8</v>
      </c>
      <c r="F495" s="43">
        <v>4816.8</v>
      </c>
      <c r="G495" s="25">
        <f t="shared" si="30"/>
        <v>-1138</v>
      </c>
      <c r="H495" s="47">
        <f t="shared" si="31"/>
        <v>-0.19110633438570565</v>
      </c>
      <c r="I495" s="80"/>
      <c r="J495" s="81">
        <f t="shared" si="34"/>
        <v>-1138</v>
      </c>
      <c r="K495" s="80"/>
    </row>
    <row r="496" spans="1:11" x14ac:dyDescent="0.25">
      <c r="A496" s="76">
        <v>33050813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MONTEIRO LOBATO</v>
      </c>
      <c r="E496" s="43">
        <v>9978.8000000000011</v>
      </c>
      <c r="F496" s="43">
        <v>9656</v>
      </c>
      <c r="G496" s="25">
        <f t="shared" si="30"/>
        <v>-322.80000000000109</v>
      </c>
      <c r="H496" s="47">
        <f t="shared" si="31"/>
        <v>-3.2348578987453504E-2</v>
      </c>
      <c r="I496" s="80"/>
      <c r="J496" s="81">
        <f t="shared" si="34"/>
        <v>-322.80000000000109</v>
      </c>
      <c r="K496" s="80"/>
    </row>
    <row r="497" spans="1:11" x14ac:dyDescent="0.25">
      <c r="A497" s="76">
        <v>33050848</v>
      </c>
      <c r="B497" s="77" t="str">
        <f>VLOOKUP($A497,BASE!$A$3:$D$1199,2,0)</f>
        <v>METROPOLITANA V</v>
      </c>
      <c r="C497" s="77" t="str">
        <f>VLOOKUP($A497,BASE!$A$3:$D$1199,3,0)</f>
        <v>Duque de Caxias</v>
      </c>
      <c r="D497" s="77" t="str">
        <f>VLOOKUP($A497,BASE!$A$3:$D$1199,4,0)</f>
        <v>CE SANTO ANTONIO</v>
      </c>
      <c r="E497" s="43">
        <v>17122.400000000001</v>
      </c>
      <c r="F497" s="43">
        <v>15179.6</v>
      </c>
      <c r="G497" s="25">
        <f t="shared" si="30"/>
        <v>-1942.8000000000011</v>
      </c>
      <c r="H497" s="47">
        <f t="shared" si="31"/>
        <v>-0.11346540204644213</v>
      </c>
      <c r="I497" s="80"/>
      <c r="J497" s="81">
        <f t="shared" si="34"/>
        <v>-1942.8000000000011</v>
      </c>
      <c r="K497" s="80"/>
    </row>
    <row r="498" spans="1:11" x14ac:dyDescent="0.25">
      <c r="A498" s="76">
        <v>33051070</v>
      </c>
      <c r="B498" s="77" t="str">
        <f>VLOOKUP($A498,BASE!$A$3:$D$1199,2,0)</f>
        <v>SERRANA I</v>
      </c>
      <c r="C498" s="77" t="str">
        <f>VLOOKUP($A498,BASE!$A$3:$D$1199,3,0)</f>
        <v>Magé</v>
      </c>
      <c r="D498" s="77" t="str">
        <f>VLOOKUP($A498,BASE!$A$3:$D$1199,4,0)</f>
        <v>CIEP 444 ISRAEL JACOB AVERBACH</v>
      </c>
      <c r="E498" s="43">
        <v>3022.4</v>
      </c>
      <c r="F498" s="43">
        <v>2234.0000000000005</v>
      </c>
      <c r="G498" s="25">
        <f t="shared" si="30"/>
        <v>-788.39999999999964</v>
      </c>
      <c r="H498" s="47">
        <f t="shared" si="31"/>
        <v>-0.2608523028057172</v>
      </c>
      <c r="I498" s="80"/>
      <c r="J498" s="81">
        <f t="shared" si="34"/>
        <v>-788.39999999999964</v>
      </c>
      <c r="K498" s="80"/>
    </row>
    <row r="499" spans="1:11" x14ac:dyDescent="0.25">
      <c r="A499" s="76">
        <v>33051097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ALCINDO GUANABARA</v>
      </c>
      <c r="E499" s="43">
        <v>16813.599999999999</v>
      </c>
      <c r="F499" s="43">
        <v>15940</v>
      </c>
      <c r="G499" s="25">
        <f t="shared" si="30"/>
        <v>-873.59999999999854</v>
      </c>
      <c r="H499" s="47">
        <f t="shared" si="31"/>
        <v>-5.195793881143828E-2</v>
      </c>
      <c r="I499" s="80"/>
      <c r="J499" s="81">
        <f t="shared" si="34"/>
        <v>-873.59999999999854</v>
      </c>
      <c r="K499" s="80"/>
    </row>
    <row r="500" spans="1:11" x14ac:dyDescent="0.25">
      <c r="A500" s="76">
        <v>33051100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PROFESSORA ALVINA VALERIO DA SILVA</v>
      </c>
      <c r="E500" s="43">
        <v>10390.799999999999</v>
      </c>
      <c r="F500" s="43">
        <v>9448.8000000000011</v>
      </c>
      <c r="G500" s="25">
        <f t="shared" si="30"/>
        <v>-941.99999999999818</v>
      </c>
      <c r="H500" s="47">
        <f t="shared" si="31"/>
        <v>-9.0657119759787338E-2</v>
      </c>
      <c r="I500" s="80"/>
      <c r="J500" s="81">
        <f t="shared" si="34"/>
        <v>-941.99999999999818</v>
      </c>
      <c r="K500" s="80"/>
    </row>
    <row r="501" spans="1:11" x14ac:dyDescent="0.25">
      <c r="A501" s="76">
        <v>33051127</v>
      </c>
      <c r="B501" s="77" t="str">
        <f>VLOOKUP($A501,BASE!$A$3:$D$1199,2,0)</f>
        <v>SERRANA I</v>
      </c>
      <c r="C501" s="77" t="str">
        <f>VLOOKUP($A501,BASE!$A$3:$D$1199,3,0)</f>
        <v>Guapimirim</v>
      </c>
      <c r="D501" s="77" t="str">
        <f>VLOOKUP($A501,BASE!$A$3:$D$1199,4,0)</f>
        <v>CE CORTUME CARIOCA</v>
      </c>
      <c r="E501" s="43">
        <v>8620</v>
      </c>
      <c r="F501" s="43">
        <v>8116.8</v>
      </c>
      <c r="G501" s="25">
        <f t="shared" si="30"/>
        <v>-503.19999999999982</v>
      </c>
      <c r="H501" s="47">
        <f t="shared" si="31"/>
        <v>-5.8375870069605547E-2</v>
      </c>
      <c r="I501" s="80"/>
      <c r="J501" s="81">
        <f t="shared" si="34"/>
        <v>-503.19999999999982</v>
      </c>
      <c r="K501" s="80"/>
    </row>
    <row r="502" spans="1:11" x14ac:dyDescent="0.25">
      <c r="A502" s="76">
        <v>33051321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130 DOUTOR ELIAS DE MIRANDA SARAIVA</v>
      </c>
      <c r="E502" s="43">
        <v>19279.599999999999</v>
      </c>
      <c r="F502" s="43">
        <v>18903.2</v>
      </c>
      <c r="G502" s="25">
        <f t="shared" si="30"/>
        <v>-376.39999999999782</v>
      </c>
      <c r="H502" s="47">
        <f t="shared" si="31"/>
        <v>-1.952322662295887E-2</v>
      </c>
      <c r="I502" s="80"/>
      <c r="J502" s="81">
        <f t="shared" si="34"/>
        <v>-376.39999999999782</v>
      </c>
      <c r="K502" s="80"/>
    </row>
    <row r="503" spans="1:11" x14ac:dyDescent="0.25">
      <c r="A503" s="76">
        <v>33051330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CIEP 129 JOSE MARIA NANCI</v>
      </c>
      <c r="E503" s="43">
        <v>8431.2000000000007</v>
      </c>
      <c r="F503" s="43">
        <v>7436.8</v>
      </c>
      <c r="G503" s="25">
        <f t="shared" si="30"/>
        <v>-994.40000000000055</v>
      </c>
      <c r="H503" s="47">
        <f t="shared" si="31"/>
        <v>-0.11794287883100869</v>
      </c>
      <c r="I503" s="80"/>
      <c r="J503" s="81">
        <f t="shared" si="34"/>
        <v>-994.40000000000055</v>
      </c>
      <c r="K503" s="80"/>
    </row>
    <row r="504" spans="1:11" x14ac:dyDescent="0.25">
      <c r="A504" s="76">
        <v>33051380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VISCONDE DE ITABORAI</v>
      </c>
      <c r="E504" s="43">
        <v>37947.200000000004</v>
      </c>
      <c r="F504" s="43">
        <v>36926.400000000001</v>
      </c>
      <c r="G504" s="25">
        <f t="shared" si="30"/>
        <v>-1020.8000000000029</v>
      </c>
      <c r="H504" s="47">
        <f t="shared" si="31"/>
        <v>-2.6900535480878767E-2</v>
      </c>
      <c r="I504" s="80"/>
      <c r="J504" s="81">
        <f t="shared" si="34"/>
        <v>-1020.8000000000029</v>
      </c>
      <c r="K504" s="80"/>
    </row>
    <row r="505" spans="1:11" x14ac:dyDescent="0.25">
      <c r="A505" s="76">
        <v>33051518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SALVADOR DE MENDONCA</v>
      </c>
      <c r="E505" s="43">
        <v>7730.8</v>
      </c>
      <c r="F505" s="43">
        <v>8189.5999999999995</v>
      </c>
      <c r="G505" s="25">
        <f t="shared" si="30"/>
        <v>458.79999999999927</v>
      </c>
      <c r="H505" s="47">
        <f t="shared" si="31"/>
        <v>5.9347027474517422E-2</v>
      </c>
      <c r="I505" s="81">
        <f>G505</f>
        <v>458.79999999999927</v>
      </c>
      <c r="J505" s="80"/>
      <c r="K505" s="80"/>
    </row>
    <row r="506" spans="1:11" x14ac:dyDescent="0.25">
      <c r="A506" s="76">
        <v>33051739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FRANCESCA CAREY</v>
      </c>
      <c r="E506" s="43">
        <v>3905.6000000000004</v>
      </c>
      <c r="F506" s="43">
        <v>2406.7999999999997</v>
      </c>
      <c r="G506" s="25">
        <f t="shared" si="30"/>
        <v>-1498.8000000000006</v>
      </c>
      <c r="H506" s="47">
        <f t="shared" si="31"/>
        <v>-0.38375665710774287</v>
      </c>
      <c r="I506" s="80"/>
      <c r="J506" s="81">
        <f>G506</f>
        <v>-1498.8000000000006</v>
      </c>
      <c r="K506" s="80"/>
    </row>
    <row r="507" spans="1:11" x14ac:dyDescent="0.25">
      <c r="A507" s="76">
        <v>33051844</v>
      </c>
      <c r="B507" s="77" t="str">
        <f>VLOOKUP($A507,BASE!$A$3:$D$1199,2,0)</f>
        <v>METROPOLITANA II</v>
      </c>
      <c r="C507" s="77" t="str">
        <f>VLOOKUP($A507,BASE!$A$3:$D$1199,3,0)</f>
        <v>Itaboraí</v>
      </c>
      <c r="D507" s="77" t="str">
        <f>VLOOKUP($A507,BASE!$A$3:$D$1199,4,0)</f>
        <v>CE HILKA DE ARAUJO PECANHA</v>
      </c>
      <c r="E507" s="43">
        <v>5899.6</v>
      </c>
      <c r="F507" s="43">
        <v>6653.5999999999995</v>
      </c>
      <c r="G507" s="25">
        <f t="shared" si="30"/>
        <v>753.99999999999909</v>
      </c>
      <c r="H507" s="47">
        <f t="shared" si="31"/>
        <v>0.12780527493389365</v>
      </c>
      <c r="I507" s="81">
        <f>G507</f>
        <v>753.99999999999909</v>
      </c>
      <c r="J507" s="80"/>
      <c r="K507" s="80"/>
    </row>
    <row r="508" spans="1:11" x14ac:dyDescent="0.25">
      <c r="A508" s="76">
        <v>33051879</v>
      </c>
      <c r="B508" s="77" t="str">
        <f>VLOOKUP($A508,BASE!$A$3:$D$1199,2,0)</f>
        <v>METROPOLITANA II</v>
      </c>
      <c r="C508" s="77" t="str">
        <f>VLOOKUP($A508,BASE!$A$3:$D$1199,3,0)</f>
        <v>São Gonçalo</v>
      </c>
      <c r="D508" s="77" t="str">
        <f>VLOOKUP($A508,BASE!$A$3:$D$1199,4,0)</f>
        <v>CE DOUTOR MOACYR MEIRELLES PADILHA</v>
      </c>
      <c r="E508" s="43">
        <v>6016.8</v>
      </c>
      <c r="F508" s="43">
        <v>6047.2</v>
      </c>
      <c r="G508" s="25">
        <f t="shared" si="30"/>
        <v>30.399999999999636</v>
      </c>
      <c r="H508" s="47">
        <f t="shared" si="31"/>
        <v>5.0525196117536956E-3</v>
      </c>
      <c r="I508" s="81">
        <f>G508</f>
        <v>30.399999999999636</v>
      </c>
      <c r="J508" s="80"/>
      <c r="K508" s="80"/>
    </row>
    <row r="509" spans="1:11" x14ac:dyDescent="0.25">
      <c r="A509" s="76">
        <v>33052069</v>
      </c>
      <c r="B509" s="77" t="str">
        <f>VLOOKUP($A509,BASE!$A$3:$D$1199,2,0)</f>
        <v>METROPOLITANA II</v>
      </c>
      <c r="C509" s="77" t="str">
        <f>VLOOKUP($A509,BASE!$A$3:$D$1199,3,0)</f>
        <v>Itaboraí</v>
      </c>
      <c r="D509" s="77" t="str">
        <f>VLOOKUP($A509,BASE!$A$3:$D$1199,4,0)</f>
        <v>CE PROFESSORA MARIA INOCENCIA FERREIRA</v>
      </c>
      <c r="E509" s="43">
        <v>3311.2000000000003</v>
      </c>
      <c r="F509" s="43">
        <v>3554.8</v>
      </c>
      <c r="G509" s="25">
        <f t="shared" si="30"/>
        <v>243.59999999999991</v>
      </c>
      <c r="H509" s="47">
        <f t="shared" si="31"/>
        <v>7.3568494805508547E-2</v>
      </c>
      <c r="I509" s="81">
        <f>G509</f>
        <v>243.59999999999991</v>
      </c>
      <c r="J509" s="80"/>
      <c r="K509" s="80"/>
    </row>
    <row r="510" spans="1:11" x14ac:dyDescent="0.25">
      <c r="A510" s="76">
        <v>33052182</v>
      </c>
      <c r="B510" s="77" t="str">
        <f>VLOOKUP($A510,BASE!$A$3:$D$1199,2,0)</f>
        <v>METROPOLITANA II</v>
      </c>
      <c r="C510" s="77" t="str">
        <f>VLOOKUP($A510,BASE!$A$3:$D$1199,3,0)</f>
        <v>Tanguá</v>
      </c>
      <c r="D510" s="77" t="str">
        <f>VLOOKUP($A510,BASE!$A$3:$D$1199,4,0)</f>
        <v>CE ANTONIO FRANCISCO LEAL</v>
      </c>
      <c r="E510" s="43">
        <v>9221.2000000000007</v>
      </c>
      <c r="F510" s="43">
        <v>7841.2000000000007</v>
      </c>
      <c r="G510" s="25">
        <f t="shared" si="30"/>
        <v>-1380</v>
      </c>
      <c r="H510" s="47">
        <f t="shared" si="31"/>
        <v>-0.14965514249772263</v>
      </c>
      <c r="I510" s="80"/>
      <c r="J510" s="81">
        <f>G510</f>
        <v>-1380</v>
      </c>
      <c r="K510" s="80"/>
    </row>
    <row r="511" spans="1:11" x14ac:dyDescent="0.25">
      <c r="A511" s="76">
        <v>33052255</v>
      </c>
      <c r="B511" s="77" t="str">
        <f>VLOOKUP($A511,BASE!$A$3:$D$1199,2,0)</f>
        <v>METROPOLITANA II</v>
      </c>
      <c r="C511" s="77" t="str">
        <f>VLOOKUP($A511,BASE!$A$3:$D$1199,3,0)</f>
        <v>Itaboraí</v>
      </c>
      <c r="D511" s="77" t="str">
        <f>VLOOKUP($A511,BASE!$A$3:$D$1199,4,0)</f>
        <v>CE JOVINA AMARAL DE OLIVEIRA</v>
      </c>
      <c r="E511" s="43">
        <v>3647.2000000000003</v>
      </c>
      <c r="F511" s="43">
        <v>3237.2</v>
      </c>
      <c r="G511" s="25">
        <f t="shared" si="30"/>
        <v>-410.00000000000045</v>
      </c>
      <c r="H511" s="47">
        <f t="shared" si="31"/>
        <v>-0.11241500329019534</v>
      </c>
      <c r="I511" s="80"/>
      <c r="J511" s="81">
        <f>G511</f>
        <v>-410.00000000000045</v>
      </c>
      <c r="K511" s="80"/>
    </row>
    <row r="512" spans="1:11" x14ac:dyDescent="0.25">
      <c r="A512" s="76">
        <v>33052433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ARMANDO DIAS</v>
      </c>
      <c r="E512" s="43">
        <v>2152.8000000000002</v>
      </c>
      <c r="F512" s="43">
        <v>2556</v>
      </c>
      <c r="G512" s="25">
        <f t="shared" si="30"/>
        <v>403.19999999999982</v>
      </c>
      <c r="H512" s="47">
        <f t="shared" si="31"/>
        <v>0.18729096989966545</v>
      </c>
      <c r="I512" s="81">
        <f>G512</f>
        <v>403.19999999999982</v>
      </c>
      <c r="J512" s="80"/>
      <c r="K512" s="80"/>
    </row>
    <row r="513" spans="1:11" x14ac:dyDescent="0.25">
      <c r="A513" s="76">
        <v>33052441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JOAO SANTOS SOUTO</v>
      </c>
      <c r="E513" s="43">
        <v>6633.5999999999995</v>
      </c>
      <c r="F513" s="43">
        <v>4665.2</v>
      </c>
      <c r="G513" s="25">
        <f t="shared" si="30"/>
        <v>-1968.3999999999996</v>
      </c>
      <c r="H513" s="47">
        <f t="shared" si="31"/>
        <v>-0.29673178967679686</v>
      </c>
      <c r="I513" s="80"/>
      <c r="J513" s="81">
        <f>G513</f>
        <v>-1968.3999999999996</v>
      </c>
      <c r="K513" s="80"/>
    </row>
    <row r="514" spans="1:11" x14ac:dyDescent="0.25">
      <c r="A514" s="76">
        <v>33052492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ALMIRANTE TAMANDARE</v>
      </c>
      <c r="E514" s="43">
        <v>6778.0000000000009</v>
      </c>
      <c r="F514" s="43">
        <v>6778.4000000000005</v>
      </c>
      <c r="G514" s="25">
        <f t="shared" si="30"/>
        <v>0.3999999999996362</v>
      </c>
      <c r="H514" s="47">
        <f t="shared" si="31"/>
        <v>5.9014458542289196E-5</v>
      </c>
      <c r="I514" s="81">
        <f>G514</f>
        <v>0.3999999999996362</v>
      </c>
      <c r="J514" s="80"/>
      <c r="K514" s="80"/>
    </row>
    <row r="515" spans="1:11" x14ac:dyDescent="0.25">
      <c r="A515" s="76">
        <v>33052514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BARAO DO RIO BRANCO</v>
      </c>
      <c r="E515" s="43">
        <v>5268.4000000000005</v>
      </c>
      <c r="F515" s="43">
        <v>5063.2</v>
      </c>
      <c r="G515" s="25">
        <f t="shared" si="30"/>
        <v>-205.20000000000073</v>
      </c>
      <c r="H515" s="47">
        <f t="shared" si="31"/>
        <v>-3.8949206590236256E-2</v>
      </c>
      <c r="I515" s="80"/>
      <c r="J515" s="81">
        <f>G515</f>
        <v>-205.20000000000073</v>
      </c>
      <c r="K515" s="80"/>
    </row>
    <row r="516" spans="1:11" x14ac:dyDescent="0.25">
      <c r="A516" s="76">
        <v>33052530</v>
      </c>
      <c r="B516" s="77" t="str">
        <f>VLOOKUP($A516,BASE!$A$3:$D$1199,2,0)</f>
        <v>METROPOLITANA I</v>
      </c>
      <c r="C516" s="77" t="str">
        <f>VLOOKUP($A516,BASE!$A$3:$D$1199,3,0)</f>
        <v>Japeri</v>
      </c>
      <c r="D516" s="77" t="str">
        <f>VLOOKUP($A516,BASE!$A$3:$D$1199,4,0)</f>
        <v>CE ENGENHEIRO PEDREIRA</v>
      </c>
      <c r="E516" s="43">
        <v>16666.000000000004</v>
      </c>
      <c r="F516" s="43">
        <v>13964.8</v>
      </c>
      <c r="G516" s="25">
        <f t="shared" si="30"/>
        <v>-2701.2000000000044</v>
      </c>
      <c r="H516" s="47">
        <f t="shared" si="31"/>
        <v>-0.1620784831393258</v>
      </c>
      <c r="I516" s="80"/>
      <c r="J516" s="81">
        <f>G516</f>
        <v>-2701.2000000000044</v>
      </c>
      <c r="K516" s="80"/>
    </row>
    <row r="517" spans="1:11" x14ac:dyDescent="0.25">
      <c r="A517" s="76">
        <v>33052786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CIEP 128 MAGEPE MIRIM</v>
      </c>
      <c r="E517" s="43">
        <v>20673.2</v>
      </c>
      <c r="F517" s="43">
        <v>19599.2</v>
      </c>
      <c r="G517" s="25">
        <f t="shared" ref="G517:G580" si="35">F517-E517</f>
        <v>-1074</v>
      </c>
      <c r="H517" s="47">
        <f t="shared" ref="H517:H580" si="36">G517/E517</f>
        <v>-5.1951318615405452E-2</v>
      </c>
      <c r="I517" s="80"/>
      <c r="J517" s="81">
        <f>G517</f>
        <v>-1074</v>
      </c>
      <c r="K517" s="80"/>
    </row>
    <row r="518" spans="1:11" x14ac:dyDescent="0.25">
      <c r="A518" s="76">
        <v>33052808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CEI AGROECOLOGICO BARAO DE LANGSDORFF</v>
      </c>
      <c r="E518" s="43">
        <v>15249.6</v>
      </c>
      <c r="F518" s="43">
        <v>15256.2</v>
      </c>
      <c r="G518" s="25">
        <f t="shared" si="35"/>
        <v>6.6000000000003638</v>
      </c>
      <c r="H518" s="47">
        <f t="shared" si="36"/>
        <v>4.3279823733083909E-4</v>
      </c>
      <c r="I518" s="81">
        <f>G518</f>
        <v>6.6000000000003638</v>
      </c>
      <c r="J518" s="80"/>
      <c r="K518" s="80"/>
    </row>
    <row r="519" spans="1:11" x14ac:dyDescent="0.25">
      <c r="A519" s="76">
        <v>33052816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DE MAGE</v>
      </c>
      <c r="E519" s="43">
        <v>17515.999999999996</v>
      </c>
      <c r="F519" s="43">
        <v>17884.400000000001</v>
      </c>
      <c r="G519" s="25">
        <f t="shared" si="35"/>
        <v>368.40000000000509</v>
      </c>
      <c r="H519" s="47">
        <f t="shared" si="36"/>
        <v>2.1032199132222262E-2</v>
      </c>
      <c r="I519" s="81">
        <f>G519</f>
        <v>368.40000000000509</v>
      </c>
      <c r="J519" s="80"/>
      <c r="K519" s="80"/>
    </row>
    <row r="520" spans="1:11" x14ac:dyDescent="0.25">
      <c r="A520" s="76">
        <v>33052891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PROFESSORA SONIA MARIA PIEDADE DE MOURA</v>
      </c>
      <c r="E520" s="43">
        <v>8552.7999999999993</v>
      </c>
      <c r="F520" s="43">
        <v>8050</v>
      </c>
      <c r="G520" s="25">
        <f t="shared" si="35"/>
        <v>-502.79999999999927</v>
      </c>
      <c r="H520" s="47">
        <f t="shared" si="36"/>
        <v>-5.8787765410157997E-2</v>
      </c>
      <c r="I520" s="80"/>
      <c r="J520" s="81">
        <f>G520</f>
        <v>-502.79999999999927</v>
      </c>
      <c r="K520" s="80"/>
    </row>
    <row r="521" spans="1:11" x14ac:dyDescent="0.25">
      <c r="A521" s="76">
        <v>33052913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SAO FRANCISCO DE ASSIS</v>
      </c>
      <c r="E521" s="43">
        <v>5025.2</v>
      </c>
      <c r="F521" s="43">
        <v>4050</v>
      </c>
      <c r="G521" s="25">
        <f t="shared" si="35"/>
        <v>-975.19999999999982</v>
      </c>
      <c r="H521" s="47">
        <f t="shared" si="36"/>
        <v>-0.19406192788346729</v>
      </c>
      <c r="I521" s="80"/>
      <c r="J521" s="81">
        <f>G521</f>
        <v>-975.19999999999982</v>
      </c>
      <c r="K521" s="80"/>
    </row>
    <row r="522" spans="1:11" x14ac:dyDescent="0.25">
      <c r="A522" s="76">
        <v>33052930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VISCONDE DE SEPETIBA</v>
      </c>
      <c r="E522" s="43">
        <v>13323.2</v>
      </c>
      <c r="F522" s="43">
        <v>12224</v>
      </c>
      <c r="G522" s="25">
        <f t="shared" si="35"/>
        <v>-1099.2000000000007</v>
      </c>
      <c r="H522" s="47">
        <f t="shared" si="36"/>
        <v>-8.250270205356075E-2</v>
      </c>
      <c r="I522" s="80"/>
      <c r="J522" s="81">
        <f>G522</f>
        <v>-1099.2000000000007</v>
      </c>
      <c r="K522" s="80"/>
    </row>
    <row r="523" spans="1:11" x14ac:dyDescent="0.25">
      <c r="A523" s="76">
        <v>33053162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MAUA</v>
      </c>
      <c r="E523" s="43">
        <v>9083.2000000000007</v>
      </c>
      <c r="F523" s="43">
        <v>8675.5999999999985</v>
      </c>
      <c r="G523" s="25">
        <f t="shared" si="35"/>
        <v>-407.60000000000218</v>
      </c>
      <c r="H523" s="47">
        <f t="shared" si="36"/>
        <v>-4.4874053197111387E-2</v>
      </c>
      <c r="I523" s="80"/>
      <c r="J523" s="81">
        <f>G523</f>
        <v>-407.60000000000218</v>
      </c>
      <c r="K523" s="80"/>
    </row>
    <row r="524" spans="1:11" x14ac:dyDescent="0.25">
      <c r="A524" s="76">
        <v>33053189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CE OSWALDO CRUZ</v>
      </c>
      <c r="E524" s="43">
        <v>9097.6</v>
      </c>
      <c r="F524" s="43">
        <v>8038.8000000000011</v>
      </c>
      <c r="G524" s="25">
        <f t="shared" si="35"/>
        <v>-1058.7999999999993</v>
      </c>
      <c r="H524" s="47">
        <f t="shared" si="36"/>
        <v>-0.11638234259584937</v>
      </c>
      <c r="I524" s="80"/>
      <c r="J524" s="81">
        <f>G524</f>
        <v>-1058.7999999999993</v>
      </c>
      <c r="K524" s="80"/>
    </row>
    <row r="525" spans="1:11" x14ac:dyDescent="0.25">
      <c r="A525" s="76">
        <v>33053340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441 MANE GARRINCHA</v>
      </c>
      <c r="E525" s="43">
        <v>14552.400000000001</v>
      </c>
      <c r="F525" s="43">
        <v>15173.200000000003</v>
      </c>
      <c r="G525" s="25">
        <f t="shared" si="35"/>
        <v>620.80000000000109</v>
      </c>
      <c r="H525" s="47">
        <f t="shared" si="36"/>
        <v>4.2659630026662343E-2</v>
      </c>
      <c r="I525" s="81">
        <f>G525</f>
        <v>620.80000000000109</v>
      </c>
      <c r="J525" s="80"/>
      <c r="K525" s="80"/>
    </row>
    <row r="526" spans="1:11" x14ac:dyDescent="0.25">
      <c r="A526" s="76">
        <v>33053359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CIEP 127 FREI ACURSIO ALOISIO GONZAGA BOLWER</v>
      </c>
      <c r="E526" s="43">
        <v>12923.6</v>
      </c>
      <c r="F526" s="43">
        <v>9982</v>
      </c>
      <c r="G526" s="25">
        <f t="shared" si="35"/>
        <v>-2941.6000000000004</v>
      </c>
      <c r="H526" s="47">
        <f t="shared" si="36"/>
        <v>-0.22761459655204436</v>
      </c>
      <c r="I526" s="80"/>
      <c r="J526" s="81">
        <f>G526</f>
        <v>-2941.6000000000004</v>
      </c>
      <c r="K526" s="80"/>
    </row>
    <row r="527" spans="1:11" x14ac:dyDescent="0.25">
      <c r="A527" s="76">
        <v>33053383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JOSE VERISSIMO</v>
      </c>
      <c r="E527" s="43">
        <v>31978</v>
      </c>
      <c r="F527" s="43">
        <v>30855.200000000004</v>
      </c>
      <c r="G527" s="25">
        <f t="shared" si="35"/>
        <v>-1122.7999999999956</v>
      </c>
      <c r="H527" s="47">
        <f t="shared" si="36"/>
        <v>-3.5111639251985606E-2</v>
      </c>
      <c r="I527" s="80"/>
      <c r="J527" s="81">
        <f>G527</f>
        <v>-1122.7999999999956</v>
      </c>
      <c r="K527" s="80"/>
    </row>
    <row r="528" spans="1:11" x14ac:dyDescent="0.25">
      <c r="A528" s="76">
        <v>33053391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 ALFREDO BALTHAZAR DA SILVEIRA</v>
      </c>
      <c r="E528" s="43">
        <v>21180.400000000001</v>
      </c>
      <c r="F528" s="43">
        <v>21636.800000000003</v>
      </c>
      <c r="G528" s="25">
        <f t="shared" si="35"/>
        <v>456.40000000000146</v>
      </c>
      <c r="H528" s="47">
        <f t="shared" si="36"/>
        <v>2.1548223829578356E-2</v>
      </c>
      <c r="I528" s="81">
        <f>G528</f>
        <v>456.40000000000146</v>
      </c>
      <c r="J528" s="80"/>
      <c r="K528" s="80"/>
    </row>
    <row r="529" spans="1:11" x14ac:dyDescent="0.25">
      <c r="A529" s="76">
        <v>33053413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PROFESSORA ALDA BERNARDO DOS SANTOS TAVARES</v>
      </c>
      <c r="E529" s="43">
        <v>18898.800000000003</v>
      </c>
      <c r="F529" s="43">
        <v>18915.600000000002</v>
      </c>
      <c r="G529" s="25">
        <f t="shared" si="35"/>
        <v>16.799999999999272</v>
      </c>
      <c r="H529" s="47">
        <f t="shared" si="36"/>
        <v>8.8894532986217483E-4</v>
      </c>
      <c r="I529" s="81">
        <f>G529</f>
        <v>16.799999999999272</v>
      </c>
      <c r="J529" s="80"/>
      <c r="K529" s="80"/>
    </row>
    <row r="530" spans="1:11" x14ac:dyDescent="0.25">
      <c r="A530" s="76">
        <v>33053693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JOAQUIM LEITAO</v>
      </c>
      <c r="E530" s="43">
        <v>7928.7999999999993</v>
      </c>
      <c r="F530" s="43">
        <v>5729.2</v>
      </c>
      <c r="G530" s="25">
        <f t="shared" si="35"/>
        <v>-2199.5999999999995</v>
      </c>
      <c r="H530" s="47">
        <f t="shared" si="36"/>
        <v>-0.27741902936131568</v>
      </c>
      <c r="I530" s="80"/>
      <c r="J530" s="81">
        <f>G530</f>
        <v>-2199.5999999999995</v>
      </c>
      <c r="K530" s="80"/>
    </row>
    <row r="531" spans="1:11" x14ac:dyDescent="0.25">
      <c r="A531" s="76">
        <v>33053715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CE PROFESSORA RUTH TALDO FRANCA</v>
      </c>
      <c r="E531" s="43">
        <v>7113.6</v>
      </c>
      <c r="F531" s="43">
        <v>5978.8</v>
      </c>
      <c r="G531" s="25">
        <f t="shared" si="35"/>
        <v>-1134.8000000000002</v>
      </c>
      <c r="H531" s="47">
        <f t="shared" si="36"/>
        <v>-0.15952541610436349</v>
      </c>
      <c r="I531" s="80"/>
      <c r="J531" s="81">
        <f>G531</f>
        <v>-1134.8000000000002</v>
      </c>
      <c r="K531" s="80"/>
    </row>
    <row r="532" spans="1:11" x14ac:dyDescent="0.25">
      <c r="A532" s="76">
        <v>33053766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CIEP 327 PEDRO AMERICO</v>
      </c>
      <c r="E532" s="43">
        <v>4422.8</v>
      </c>
      <c r="F532" s="43">
        <v>3996.7999999999997</v>
      </c>
      <c r="G532" s="25">
        <f t="shared" si="35"/>
        <v>-426.00000000000045</v>
      </c>
      <c r="H532" s="47">
        <f t="shared" si="36"/>
        <v>-9.6319073889843634E-2</v>
      </c>
      <c r="I532" s="80"/>
      <c r="J532" s="81">
        <f>G532</f>
        <v>-426.00000000000045</v>
      </c>
      <c r="K532" s="80"/>
    </row>
    <row r="533" spans="1:11" x14ac:dyDescent="0.25">
      <c r="A533" s="76">
        <v>33053774</v>
      </c>
      <c r="B533" s="77" t="str">
        <f>VLOOKUP($A533,BASE!$A$3:$D$1199,2,0)</f>
        <v>SERRANA I</v>
      </c>
      <c r="C533" s="77" t="str">
        <f>VLOOKUP($A533,BASE!$A$3:$D$1199,3,0)</f>
        <v>Magé</v>
      </c>
      <c r="D533" s="77" t="str">
        <f>VLOOKUP($A533,BASE!$A$3:$D$1199,4,0)</f>
        <v>CE CORONEL SERGIO JOSE DO AMARAL</v>
      </c>
      <c r="E533" s="43">
        <v>6256.8</v>
      </c>
      <c r="F533" s="43">
        <v>6394.7999999999993</v>
      </c>
      <c r="G533" s="25">
        <f t="shared" si="35"/>
        <v>137.99999999999909</v>
      </c>
      <c r="H533" s="47">
        <f t="shared" si="36"/>
        <v>2.2056003068661151E-2</v>
      </c>
      <c r="I533" s="81">
        <f>G533</f>
        <v>137.99999999999909</v>
      </c>
      <c r="J533" s="80"/>
      <c r="K533" s="80"/>
    </row>
    <row r="534" spans="1:11" x14ac:dyDescent="0.25">
      <c r="A534" s="76">
        <v>33053910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ELISIARIO MATTA</v>
      </c>
      <c r="E534" s="43">
        <v>35278</v>
      </c>
      <c r="F534" s="43">
        <v>33493.200000000004</v>
      </c>
      <c r="G534" s="25">
        <f t="shared" si="35"/>
        <v>-1784.7999999999956</v>
      </c>
      <c r="H534" s="47">
        <f t="shared" si="36"/>
        <v>-5.0592437212993807E-2</v>
      </c>
      <c r="I534" s="80"/>
      <c r="J534" s="81">
        <f>G534</f>
        <v>-1784.7999999999956</v>
      </c>
      <c r="K534" s="80"/>
    </row>
    <row r="535" spans="1:11" x14ac:dyDescent="0.25">
      <c r="A535" s="76">
        <v>33053952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DOMICIO DA GAMA</v>
      </c>
      <c r="E535" s="43">
        <v>7456</v>
      </c>
      <c r="F535" s="43">
        <v>7168.4</v>
      </c>
      <c r="G535" s="25">
        <f t="shared" si="35"/>
        <v>-287.60000000000036</v>
      </c>
      <c r="H535" s="47">
        <f t="shared" si="36"/>
        <v>-3.8572961373390606E-2</v>
      </c>
      <c r="I535" s="80"/>
      <c r="J535" s="81">
        <f>G535</f>
        <v>-287.60000000000036</v>
      </c>
      <c r="K535" s="80"/>
    </row>
    <row r="536" spans="1:11" x14ac:dyDescent="0.25">
      <c r="A536" s="76">
        <v>33053995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PROFESSORA CACILDA SILVA</v>
      </c>
      <c r="E536" s="43">
        <v>5940</v>
      </c>
      <c r="F536" s="43">
        <v>6308.4000000000005</v>
      </c>
      <c r="G536" s="25">
        <f t="shared" si="35"/>
        <v>368.40000000000055</v>
      </c>
      <c r="H536" s="47">
        <f t="shared" si="36"/>
        <v>6.2020202020202114E-2</v>
      </c>
      <c r="I536" s="81">
        <f>G536</f>
        <v>368.40000000000055</v>
      </c>
      <c r="J536" s="80"/>
      <c r="K536" s="80"/>
    </row>
    <row r="537" spans="1:11" x14ac:dyDescent="0.25">
      <c r="A537" s="76">
        <v>33054177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DOUTOR JOAO GOMES DE MATTOS SOBRINHO</v>
      </c>
      <c r="E537" s="43">
        <v>11629.6</v>
      </c>
      <c r="F537" s="43">
        <v>10676.8</v>
      </c>
      <c r="G537" s="25">
        <f t="shared" si="35"/>
        <v>-952.80000000000109</v>
      </c>
      <c r="H537" s="47">
        <f t="shared" si="36"/>
        <v>-8.1928871156359731E-2</v>
      </c>
      <c r="I537" s="80"/>
      <c r="J537" s="81">
        <f>G537</f>
        <v>-952.80000000000109</v>
      </c>
      <c r="K537" s="80"/>
    </row>
    <row r="538" spans="1:11" x14ac:dyDescent="0.25">
      <c r="A538" s="76">
        <v>33054185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CAIO FRANCISCO DE FIGUEIREDO</v>
      </c>
      <c r="E538" s="43">
        <v>9950.4</v>
      </c>
      <c r="F538" s="43">
        <v>9374.4</v>
      </c>
      <c r="G538" s="25">
        <f t="shared" si="35"/>
        <v>-576</v>
      </c>
      <c r="H538" s="47">
        <f t="shared" si="36"/>
        <v>-5.7887120115774245E-2</v>
      </c>
      <c r="I538" s="80"/>
      <c r="J538" s="81">
        <f>G538</f>
        <v>-576</v>
      </c>
      <c r="K538" s="80"/>
    </row>
    <row r="539" spans="1:11" x14ac:dyDescent="0.25">
      <c r="A539" s="76">
        <v>33054215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EUCLYDES PAULO DA SILVA</v>
      </c>
      <c r="E539" s="43">
        <v>6850.4000000000005</v>
      </c>
      <c r="F539" s="43">
        <v>7110.8</v>
      </c>
      <c r="G539" s="25">
        <f t="shared" si="35"/>
        <v>260.39999999999964</v>
      </c>
      <c r="H539" s="47">
        <f t="shared" si="36"/>
        <v>3.8012378839191813E-2</v>
      </c>
      <c r="I539" s="81">
        <f>G539</f>
        <v>260.39999999999964</v>
      </c>
      <c r="J539" s="80"/>
      <c r="K539" s="80"/>
    </row>
    <row r="540" spans="1:11" x14ac:dyDescent="0.25">
      <c r="A540" s="76">
        <v>33054339</v>
      </c>
      <c r="B540" s="77" t="str">
        <f>VLOOKUP($A540,BASE!$A$3:$D$1199,2,0)</f>
        <v>BAIXADAS LITORANEAS</v>
      </c>
      <c r="C540" s="77" t="str">
        <f>VLOOKUP($A540,BASE!$A$3:$D$1199,3,0)</f>
        <v>Maricá</v>
      </c>
      <c r="D540" s="77" t="str">
        <f>VLOOKUP($A540,BASE!$A$3:$D$1199,4,0)</f>
        <v>CE FRANCISCO JOSE DO NASCIMENTO</v>
      </c>
      <c r="E540" s="43">
        <v>6803.2000000000007</v>
      </c>
      <c r="F540" s="43">
        <v>6804.8</v>
      </c>
      <c r="G540" s="25">
        <f t="shared" si="35"/>
        <v>1.5999999999994543</v>
      </c>
      <c r="H540" s="47">
        <f t="shared" si="36"/>
        <v>2.3518344308552655E-4</v>
      </c>
      <c r="I540" s="81">
        <f>G540</f>
        <v>1.5999999999994543</v>
      </c>
      <c r="J540" s="80"/>
      <c r="K540" s="80"/>
    </row>
    <row r="541" spans="1:11" x14ac:dyDescent="0.25">
      <c r="A541" s="76">
        <v>33054576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ANTONIO FIGUEIRA DE ALMEIDA</v>
      </c>
      <c r="E541" s="43">
        <v>33882</v>
      </c>
      <c r="F541" s="43">
        <v>31922</v>
      </c>
      <c r="G541" s="25">
        <f t="shared" si="35"/>
        <v>-1960</v>
      </c>
      <c r="H541" s="47">
        <f t="shared" si="36"/>
        <v>-5.7847824803730595E-2</v>
      </c>
      <c r="I541" s="80"/>
      <c r="J541" s="81">
        <f>G541</f>
        <v>-1960</v>
      </c>
      <c r="K541" s="80"/>
    </row>
    <row r="542" spans="1:11" x14ac:dyDescent="0.25">
      <c r="A542" s="76">
        <v>33054584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AYDANO DE ALMEIDA</v>
      </c>
      <c r="E542" s="43">
        <v>23753.200000000004</v>
      </c>
      <c r="F542" s="43">
        <v>23128.799999999996</v>
      </c>
      <c r="G542" s="25">
        <f t="shared" si="35"/>
        <v>-624.40000000000873</v>
      </c>
      <c r="H542" s="47">
        <f t="shared" si="36"/>
        <v>-2.6286984490511114E-2</v>
      </c>
      <c r="I542" s="80"/>
      <c r="J542" s="81">
        <f>G542</f>
        <v>-624.40000000000873</v>
      </c>
      <c r="K542" s="80"/>
    </row>
    <row r="543" spans="1:11" x14ac:dyDescent="0.25">
      <c r="A543" s="76">
        <v>33054592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JOAO CARDOSO</v>
      </c>
      <c r="E543" s="43">
        <v>7390.0000000000009</v>
      </c>
      <c r="F543" s="43">
        <v>7613.2</v>
      </c>
      <c r="G543" s="25">
        <f t="shared" si="35"/>
        <v>223.19999999999891</v>
      </c>
      <c r="H543" s="47">
        <f t="shared" si="36"/>
        <v>3.0202976995940309E-2</v>
      </c>
      <c r="I543" s="81">
        <f>G543</f>
        <v>223.19999999999891</v>
      </c>
      <c r="J543" s="80"/>
      <c r="K543" s="80"/>
    </row>
    <row r="544" spans="1:11" x14ac:dyDescent="0.25">
      <c r="A544" s="76">
        <v>33054606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PROFESSOR MARIO CAMPOS</v>
      </c>
      <c r="E544" s="43">
        <v>15093.199999999999</v>
      </c>
      <c r="F544" s="43">
        <v>11366.400000000001</v>
      </c>
      <c r="G544" s="25">
        <f t="shared" si="35"/>
        <v>-3726.7999999999975</v>
      </c>
      <c r="H544" s="47">
        <f t="shared" si="36"/>
        <v>-0.2469191423952507</v>
      </c>
      <c r="I544" s="80"/>
      <c r="J544" s="81">
        <f>G544</f>
        <v>-3726.7999999999975</v>
      </c>
      <c r="K544" s="80"/>
    </row>
    <row r="545" spans="1:11" x14ac:dyDescent="0.25">
      <c r="A545" s="76">
        <v>33054681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BERTHA D ALESSANDRO</v>
      </c>
      <c r="E545" s="43">
        <v>10212</v>
      </c>
      <c r="F545" s="43">
        <v>9710.8000000000011</v>
      </c>
      <c r="G545" s="25">
        <f t="shared" si="35"/>
        <v>-501.19999999999891</v>
      </c>
      <c r="H545" s="47">
        <f t="shared" si="36"/>
        <v>-4.9079514296905491E-2</v>
      </c>
      <c r="I545" s="80"/>
      <c r="J545" s="81">
        <f>G545</f>
        <v>-501.19999999999891</v>
      </c>
      <c r="K545" s="80"/>
    </row>
    <row r="546" spans="1:11" x14ac:dyDescent="0.25">
      <c r="A546" s="76">
        <v>33054711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CE PROFESSOR UBIRATAN REIS BARBOSA</v>
      </c>
      <c r="E546" s="43">
        <v>9316</v>
      </c>
      <c r="F546" s="43">
        <v>9802</v>
      </c>
      <c r="G546" s="25">
        <f t="shared" si="35"/>
        <v>486</v>
      </c>
      <c r="H546" s="47">
        <f t="shared" si="36"/>
        <v>5.2168312580506658E-2</v>
      </c>
      <c r="I546" s="81">
        <f>G546</f>
        <v>486</v>
      </c>
      <c r="J546" s="80"/>
      <c r="K546" s="80"/>
    </row>
    <row r="547" spans="1:11" x14ac:dyDescent="0.25">
      <c r="A547" s="76">
        <v>33054843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IE CARLOS PASQUALE</v>
      </c>
      <c r="E547" s="43">
        <v>24953.200000000004</v>
      </c>
      <c r="F547" s="43">
        <v>26042.800000000003</v>
      </c>
      <c r="G547" s="25">
        <f t="shared" si="35"/>
        <v>1089.5999999999985</v>
      </c>
      <c r="H547" s="47">
        <f t="shared" si="36"/>
        <v>4.366574226952849E-2</v>
      </c>
      <c r="I547" s="81">
        <f>G547</f>
        <v>1089.5999999999985</v>
      </c>
      <c r="J547" s="80"/>
      <c r="K547" s="80"/>
    </row>
    <row r="548" spans="1:11" x14ac:dyDescent="0.25">
      <c r="A548" s="76">
        <v>33054983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NUTA BARTHLET JAMES</v>
      </c>
      <c r="E548" s="43">
        <v>14521.2</v>
      </c>
      <c r="F548" s="43">
        <v>13944</v>
      </c>
      <c r="G548" s="25">
        <f t="shared" si="35"/>
        <v>-577.20000000000073</v>
      </c>
      <c r="H548" s="47">
        <f t="shared" si="36"/>
        <v>-3.9748781092471742E-2</v>
      </c>
      <c r="I548" s="80"/>
      <c r="J548" s="81">
        <f>G548</f>
        <v>-577.20000000000073</v>
      </c>
      <c r="K548" s="80"/>
    </row>
    <row r="549" spans="1:11" x14ac:dyDescent="0.25">
      <c r="A549" s="76">
        <v>33055025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JOAQUIM DE ALMEIDA FLORES</v>
      </c>
      <c r="E549" s="43">
        <v>9970.7999999999993</v>
      </c>
      <c r="F549" s="43">
        <v>11021.2</v>
      </c>
      <c r="G549" s="25">
        <f t="shared" si="35"/>
        <v>1050.4000000000015</v>
      </c>
      <c r="H549" s="47">
        <f t="shared" si="36"/>
        <v>0.10534761503590499</v>
      </c>
      <c r="I549" s="81">
        <f>G549</f>
        <v>1050.4000000000015</v>
      </c>
      <c r="J549" s="80"/>
      <c r="K549" s="80"/>
    </row>
    <row r="550" spans="1:11" x14ac:dyDescent="0.25">
      <c r="A550" s="76">
        <v>33055033</v>
      </c>
      <c r="B550" s="77" t="str">
        <f>VLOOKUP($A550,BASE!$A$3:$D$1199,2,0)</f>
        <v>METROPOLITANA VII</v>
      </c>
      <c r="C550" s="77" t="str">
        <f>VLOOKUP($A550,BASE!$A$3:$D$1199,3,0)</f>
        <v>Nilópolis</v>
      </c>
      <c r="D550" s="77" t="str">
        <f>VLOOKUP($A550,BASE!$A$3:$D$1199,4,0)</f>
        <v>CE MARECHAL ZENOBIO DA COSTA</v>
      </c>
      <c r="E550" s="43">
        <v>21989.599999999999</v>
      </c>
      <c r="F550" s="43">
        <v>16107.199999999997</v>
      </c>
      <c r="G550" s="25">
        <f t="shared" si="35"/>
        <v>-5882.4000000000015</v>
      </c>
      <c r="H550" s="47">
        <f t="shared" si="36"/>
        <v>-0.2675082766398662</v>
      </c>
      <c r="I550" s="80"/>
      <c r="J550" s="81">
        <f>G550</f>
        <v>-5882.4000000000015</v>
      </c>
      <c r="K550" s="80"/>
    </row>
    <row r="551" spans="1:11" x14ac:dyDescent="0.25">
      <c r="A551" s="76">
        <v>33055467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CIEP 251 DONA MARIA PORTUGAL - BRASIL-PARAGUAI</v>
      </c>
      <c r="E551" s="43">
        <v>1304.8</v>
      </c>
      <c r="F551" s="43">
        <v>971.60000000000014</v>
      </c>
      <c r="G551" s="25">
        <f t="shared" si="35"/>
        <v>-333.19999999999982</v>
      </c>
      <c r="H551" s="47">
        <f t="shared" si="36"/>
        <v>-0.25536480686695268</v>
      </c>
      <c r="I551" s="80"/>
      <c r="J551" s="81">
        <f>G551</f>
        <v>-333.19999999999982</v>
      </c>
      <c r="K551" s="80"/>
    </row>
    <row r="552" spans="1:11" x14ac:dyDescent="0.25">
      <c r="A552" s="76">
        <v>33055610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AURELINO LEAL</v>
      </c>
      <c r="E552" s="43">
        <v>19681.600000000002</v>
      </c>
      <c r="F552" s="43">
        <v>14325.2</v>
      </c>
      <c r="G552" s="25">
        <f t="shared" si="35"/>
        <v>-5356.4000000000015</v>
      </c>
      <c r="H552" s="47">
        <f t="shared" si="36"/>
        <v>-0.27215267051459235</v>
      </c>
      <c r="I552" s="80"/>
      <c r="J552" s="81">
        <f>G552</f>
        <v>-5356.4000000000015</v>
      </c>
      <c r="K552" s="80"/>
    </row>
    <row r="553" spans="1:11" x14ac:dyDescent="0.25">
      <c r="A553" s="76">
        <v>33055629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BALTAZAR BERNARDINO</v>
      </c>
      <c r="E553" s="43">
        <v>16674.400000000001</v>
      </c>
      <c r="F553" s="43">
        <v>13510</v>
      </c>
      <c r="G553" s="25">
        <f t="shared" si="35"/>
        <v>-3164.4000000000015</v>
      </c>
      <c r="H553" s="47">
        <f t="shared" si="36"/>
        <v>-0.1897759439620017</v>
      </c>
      <c r="I553" s="80"/>
      <c r="J553" s="81">
        <f>G553</f>
        <v>-3164.4000000000015</v>
      </c>
      <c r="K553" s="80"/>
    </row>
    <row r="554" spans="1:11" x14ac:dyDescent="0.25">
      <c r="A554" s="76">
        <v>33055637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BRIGADEIRO CASTRIOTO</v>
      </c>
      <c r="E554" s="43">
        <v>5021.2000000000007</v>
      </c>
      <c r="F554" s="43">
        <v>3800.4000000000005</v>
      </c>
      <c r="G554" s="25">
        <f t="shared" si="35"/>
        <v>-1220.8000000000002</v>
      </c>
      <c r="H554" s="47">
        <f t="shared" si="36"/>
        <v>-0.24312913247829204</v>
      </c>
      <c r="I554" s="80"/>
      <c r="J554" s="81">
        <f>G554</f>
        <v>-1220.8000000000002</v>
      </c>
      <c r="K554" s="80"/>
    </row>
    <row r="555" spans="1:11" x14ac:dyDescent="0.25">
      <c r="A555" s="76">
        <v>33055645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CIZINIO SOARES PINTO</v>
      </c>
      <c r="E555" s="43">
        <v>10667.2</v>
      </c>
      <c r="F555" s="43">
        <v>10729.6</v>
      </c>
      <c r="G555" s="25">
        <f t="shared" si="35"/>
        <v>62.399999999999636</v>
      </c>
      <c r="H555" s="47">
        <f t="shared" si="36"/>
        <v>5.8497075146242347E-3</v>
      </c>
      <c r="I555" s="81">
        <f>G555</f>
        <v>62.399999999999636</v>
      </c>
      <c r="J555" s="80"/>
      <c r="K555" s="80"/>
    </row>
    <row r="556" spans="1:11" x14ac:dyDescent="0.25">
      <c r="A556" s="76">
        <v>33055653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CONSELHEIRO MACEDO SOARES</v>
      </c>
      <c r="E556" s="43">
        <v>19765.599999999999</v>
      </c>
      <c r="F556" s="43">
        <v>18696.800000000003</v>
      </c>
      <c r="G556" s="25">
        <f t="shared" si="35"/>
        <v>-1068.7999999999956</v>
      </c>
      <c r="H556" s="47">
        <f t="shared" si="36"/>
        <v>-5.4073744282996508E-2</v>
      </c>
      <c r="I556" s="80"/>
      <c r="J556" s="81">
        <f>G556</f>
        <v>-1068.7999999999956</v>
      </c>
      <c r="K556" s="80"/>
    </row>
    <row r="557" spans="1:11" x14ac:dyDescent="0.25">
      <c r="A557" s="76">
        <v>33055661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DOUTOR LUCIANO PESTRE</v>
      </c>
      <c r="E557" s="43">
        <v>5453.6</v>
      </c>
      <c r="F557" s="43">
        <v>5560.8</v>
      </c>
      <c r="G557" s="25">
        <f t="shared" si="35"/>
        <v>107.19999999999982</v>
      </c>
      <c r="H557" s="47">
        <f t="shared" si="36"/>
        <v>1.9656740501686924E-2</v>
      </c>
      <c r="I557" s="81">
        <f>G557</f>
        <v>107.19999999999982</v>
      </c>
      <c r="J557" s="80"/>
      <c r="K557" s="80"/>
    </row>
    <row r="558" spans="1:11" x14ac:dyDescent="0.25">
      <c r="A558" s="76">
        <v>33055670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FERNANDO MAGALHAES</v>
      </c>
      <c r="E558" s="43">
        <v>8264.3999999999978</v>
      </c>
      <c r="F558" s="43">
        <v>8674</v>
      </c>
      <c r="G558" s="25">
        <f t="shared" si="35"/>
        <v>409.60000000000218</v>
      </c>
      <c r="H558" s="47">
        <f t="shared" si="36"/>
        <v>4.9561976671022974E-2</v>
      </c>
      <c r="I558" s="81">
        <f>G558</f>
        <v>409.60000000000218</v>
      </c>
      <c r="J558" s="80"/>
      <c r="K558" s="80"/>
    </row>
    <row r="559" spans="1:11" x14ac:dyDescent="0.25">
      <c r="A559" s="76">
        <v>33055696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GUILHERME BRIGGS</v>
      </c>
      <c r="E559" s="43">
        <v>8522.4000000000015</v>
      </c>
      <c r="F559" s="43">
        <v>9122</v>
      </c>
      <c r="G559" s="25">
        <f t="shared" si="35"/>
        <v>599.59999999999854</v>
      </c>
      <c r="H559" s="47">
        <f t="shared" si="36"/>
        <v>7.0355768328170282E-2</v>
      </c>
      <c r="I559" s="81">
        <f>G559</f>
        <v>599.59999999999854</v>
      </c>
      <c r="J559" s="80"/>
      <c r="K559" s="80"/>
    </row>
    <row r="560" spans="1:11" x14ac:dyDescent="0.25">
      <c r="A560" s="76">
        <v>33055700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HILARIO RIBEIRO</v>
      </c>
      <c r="E560" s="43">
        <v>11493.2</v>
      </c>
      <c r="F560" s="43">
        <v>9114.4</v>
      </c>
      <c r="G560" s="25">
        <f t="shared" si="35"/>
        <v>-2378.8000000000011</v>
      </c>
      <c r="H560" s="47">
        <f t="shared" si="36"/>
        <v>-0.20697455886959254</v>
      </c>
      <c r="I560" s="80"/>
      <c r="J560" s="81">
        <f>G560</f>
        <v>-2378.8000000000011</v>
      </c>
      <c r="K560" s="80"/>
    </row>
    <row r="561" spans="1:11" x14ac:dyDescent="0.25">
      <c r="A561" s="76">
        <v>33055726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JOAQUIM TAVORA</v>
      </c>
      <c r="E561" s="43">
        <v>18282</v>
      </c>
      <c r="F561" s="43">
        <v>16126.400000000001</v>
      </c>
      <c r="G561" s="25">
        <f t="shared" si="35"/>
        <v>-2155.5999999999985</v>
      </c>
      <c r="H561" s="47">
        <f t="shared" si="36"/>
        <v>-0.11790832512854166</v>
      </c>
      <c r="I561" s="80"/>
      <c r="J561" s="81">
        <f>G561</f>
        <v>-2155.5999999999985</v>
      </c>
      <c r="K561" s="80"/>
    </row>
    <row r="562" spans="1:11" x14ac:dyDescent="0.25">
      <c r="A562" s="76">
        <v>33055734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MACHADO DE ASSIS</v>
      </c>
      <c r="E562" s="43">
        <v>13754.800000000001</v>
      </c>
      <c r="F562" s="43">
        <v>13566.8</v>
      </c>
      <c r="G562" s="25">
        <f t="shared" si="35"/>
        <v>-188.00000000000182</v>
      </c>
      <c r="H562" s="47">
        <f t="shared" si="36"/>
        <v>-1.366795591357212E-2</v>
      </c>
      <c r="I562" s="80"/>
      <c r="J562" s="81">
        <f>G562</f>
        <v>-188.00000000000182</v>
      </c>
      <c r="K562" s="80"/>
    </row>
    <row r="563" spans="1:11" x14ac:dyDescent="0.25">
      <c r="A563" s="76">
        <v>33055742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MULLULO DA VEIGA</v>
      </c>
      <c r="E563" s="43">
        <v>7159.5999999999995</v>
      </c>
      <c r="F563" s="43">
        <v>7582.4000000000005</v>
      </c>
      <c r="G563" s="25">
        <f t="shared" si="35"/>
        <v>422.80000000000109</v>
      </c>
      <c r="H563" s="47">
        <f t="shared" si="36"/>
        <v>5.9053578412201956E-2</v>
      </c>
      <c r="I563" s="81">
        <f>G563</f>
        <v>422.80000000000109</v>
      </c>
      <c r="J563" s="80"/>
      <c r="K563" s="80"/>
    </row>
    <row r="564" spans="1:11" x14ac:dyDescent="0.25">
      <c r="A564" s="76">
        <v>33055750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PAULO ASSIS RIBEIRO</v>
      </c>
      <c r="E564" s="43">
        <v>10298.400000000001</v>
      </c>
      <c r="F564" s="43">
        <v>10544.4</v>
      </c>
      <c r="G564" s="25">
        <f t="shared" si="35"/>
        <v>245.99999999999818</v>
      </c>
      <c r="H564" s="47">
        <f t="shared" si="36"/>
        <v>2.388720577953839E-2</v>
      </c>
      <c r="I564" s="81">
        <f>G564</f>
        <v>245.99999999999818</v>
      </c>
      <c r="J564" s="80"/>
      <c r="K564" s="80"/>
    </row>
    <row r="565" spans="1:11" x14ac:dyDescent="0.25">
      <c r="A565" s="76">
        <v>33055769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RAUL VIDAL</v>
      </c>
      <c r="E565" s="43">
        <v>18459.599999999999</v>
      </c>
      <c r="F565" s="43">
        <v>16700</v>
      </c>
      <c r="G565" s="25">
        <f t="shared" si="35"/>
        <v>-1759.5999999999985</v>
      </c>
      <c r="H565" s="47">
        <f t="shared" si="36"/>
        <v>-9.5321675442588072E-2</v>
      </c>
      <c r="I565" s="80"/>
      <c r="J565" s="81">
        <f>G565</f>
        <v>-1759.5999999999985</v>
      </c>
      <c r="K565" s="80"/>
    </row>
    <row r="566" spans="1:11" x14ac:dyDescent="0.25">
      <c r="A566" s="76">
        <v>33055785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ZULEIKA RAPOSO VALLADARES</v>
      </c>
      <c r="E566" s="43">
        <v>4558</v>
      </c>
      <c r="F566" s="43">
        <v>4391.6000000000004</v>
      </c>
      <c r="G566" s="25">
        <f t="shared" si="35"/>
        <v>-166.39999999999964</v>
      </c>
      <c r="H566" s="47">
        <f t="shared" si="36"/>
        <v>-3.6507240017551477E-2</v>
      </c>
      <c r="I566" s="80"/>
      <c r="J566" s="81">
        <f>G566</f>
        <v>-166.39999999999964</v>
      </c>
      <c r="K566" s="80"/>
    </row>
    <row r="567" spans="1:11" x14ac:dyDescent="0.25">
      <c r="A567" s="76">
        <v>33056358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CE CONSELHEIRO JOSINO</v>
      </c>
      <c r="E567" s="43">
        <v>5568</v>
      </c>
      <c r="F567" s="43">
        <v>5135.5999999999995</v>
      </c>
      <c r="G567" s="25">
        <f t="shared" si="35"/>
        <v>-432.40000000000055</v>
      </c>
      <c r="H567" s="47">
        <f t="shared" si="36"/>
        <v>-7.7658045977011592E-2</v>
      </c>
      <c r="I567" s="80"/>
      <c r="J567" s="81">
        <f>G567</f>
        <v>-432.40000000000055</v>
      </c>
      <c r="K567" s="80"/>
    </row>
    <row r="568" spans="1:11" x14ac:dyDescent="0.25">
      <c r="A568" s="76">
        <v>33056390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EE DOUTOR MEMORIA</v>
      </c>
      <c r="E568" s="43">
        <v>4191.6000000000004</v>
      </c>
      <c r="F568" s="43">
        <v>4117.2</v>
      </c>
      <c r="G568" s="25">
        <f t="shared" si="35"/>
        <v>-74.400000000000546</v>
      </c>
      <c r="H568" s="47">
        <f t="shared" si="36"/>
        <v>-1.7749785284855553E-2</v>
      </c>
      <c r="I568" s="80"/>
      <c r="J568" s="81">
        <f>G568</f>
        <v>-74.400000000000546</v>
      </c>
      <c r="K568" s="80"/>
    </row>
    <row r="569" spans="1:11" x14ac:dyDescent="0.25">
      <c r="A569" s="76">
        <v>33056404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CE DUQUE DE CAXIAS</v>
      </c>
      <c r="E569" s="43">
        <v>2506.4</v>
      </c>
      <c r="F569" s="43">
        <v>2127.2000000000003</v>
      </c>
      <c r="G569" s="25">
        <f t="shared" si="35"/>
        <v>-379.19999999999982</v>
      </c>
      <c r="H569" s="47">
        <f t="shared" si="36"/>
        <v>-0.15129269071177778</v>
      </c>
      <c r="I569" s="80"/>
      <c r="J569" s="81">
        <f>G569</f>
        <v>-379.19999999999982</v>
      </c>
      <c r="K569" s="80"/>
    </row>
    <row r="570" spans="1:11" x14ac:dyDescent="0.25">
      <c r="A570" s="76">
        <v>33056420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EEEE ANNE SULLIVAN</v>
      </c>
      <c r="E570" s="43">
        <v>3865.6</v>
      </c>
      <c r="F570" s="43">
        <v>4107.2000000000007</v>
      </c>
      <c r="G570" s="25">
        <f t="shared" si="35"/>
        <v>241.60000000000082</v>
      </c>
      <c r="H570" s="47">
        <f t="shared" si="36"/>
        <v>6.2500000000000208E-2</v>
      </c>
      <c r="I570" s="81">
        <f>G570</f>
        <v>241.60000000000082</v>
      </c>
      <c r="J570" s="80"/>
      <c r="K570" s="80"/>
    </row>
    <row r="571" spans="1:11" x14ac:dyDescent="0.25">
      <c r="A571" s="76">
        <v>33056439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EMBAIXADOR RAUL FERNANDES</v>
      </c>
      <c r="E571" s="43">
        <v>3494.3999999999996</v>
      </c>
      <c r="F571" s="43">
        <v>3039.5999999999995</v>
      </c>
      <c r="G571" s="25">
        <f t="shared" si="35"/>
        <v>-454.80000000000018</v>
      </c>
      <c r="H571" s="47">
        <f t="shared" si="36"/>
        <v>-0.13015109890109897</v>
      </c>
      <c r="I571" s="80"/>
      <c r="J571" s="81">
        <f>G571</f>
        <v>-454.80000000000018</v>
      </c>
      <c r="K571" s="80"/>
    </row>
    <row r="572" spans="1:11" x14ac:dyDescent="0.25">
      <c r="A572" s="76">
        <v>33056471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JOSE BONIFACIO</v>
      </c>
      <c r="E572" s="43">
        <v>4526.8000000000011</v>
      </c>
      <c r="F572" s="43">
        <v>5060.8</v>
      </c>
      <c r="G572" s="25">
        <f t="shared" si="35"/>
        <v>533.99999999999909</v>
      </c>
      <c r="H572" s="47">
        <f t="shared" si="36"/>
        <v>0.11796412476804784</v>
      </c>
      <c r="I572" s="81">
        <f>G572</f>
        <v>533.99999999999909</v>
      </c>
      <c r="J572" s="80"/>
      <c r="K572" s="80"/>
    </row>
    <row r="573" spans="1:11" x14ac:dyDescent="0.25">
      <c r="A573" s="76">
        <v>33056480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LEOPOLDO FROES</v>
      </c>
      <c r="E573" s="43">
        <v>22148.800000000003</v>
      </c>
      <c r="F573" s="43">
        <v>19040</v>
      </c>
      <c r="G573" s="25">
        <f t="shared" si="35"/>
        <v>-3108.8000000000029</v>
      </c>
      <c r="H573" s="47">
        <f t="shared" si="36"/>
        <v>-0.14035974860940559</v>
      </c>
      <c r="I573" s="80"/>
      <c r="J573" s="81">
        <f>G573</f>
        <v>-3108.8000000000029</v>
      </c>
      <c r="K573" s="80"/>
    </row>
    <row r="574" spans="1:11" x14ac:dyDescent="0.25">
      <c r="A574" s="76">
        <v>33056498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MANUEL DE ABREU</v>
      </c>
      <c r="E574" s="43">
        <v>18412</v>
      </c>
      <c r="F574" s="43">
        <v>18669.600000000002</v>
      </c>
      <c r="G574" s="25">
        <f t="shared" si="35"/>
        <v>257.60000000000218</v>
      </c>
      <c r="H574" s="47">
        <f t="shared" si="36"/>
        <v>1.3990875515967966E-2</v>
      </c>
      <c r="I574" s="81">
        <f>G574</f>
        <v>257.60000000000218</v>
      </c>
      <c r="J574" s="80"/>
      <c r="K574" s="80"/>
    </row>
    <row r="575" spans="1:11" x14ac:dyDescent="0.25">
      <c r="A575" s="76">
        <v>33056501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CE MARIA PEREIRA DAS NEVES</v>
      </c>
      <c r="E575" s="43">
        <v>7761.6</v>
      </c>
      <c r="F575" s="43">
        <v>6455.6</v>
      </c>
      <c r="G575" s="25">
        <f t="shared" si="35"/>
        <v>-1306</v>
      </c>
      <c r="H575" s="47">
        <f t="shared" si="36"/>
        <v>-0.16826427540713254</v>
      </c>
      <c r="I575" s="80"/>
      <c r="J575" s="81">
        <f t="shared" ref="J575:J582" si="37">G575</f>
        <v>-1306</v>
      </c>
      <c r="K575" s="80"/>
    </row>
    <row r="576" spans="1:11" x14ac:dyDescent="0.25">
      <c r="A576" s="76">
        <v>33056510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EE MENEZES VIEIRA</v>
      </c>
      <c r="E576" s="43">
        <v>5968</v>
      </c>
      <c r="F576" s="43">
        <v>5742.4</v>
      </c>
      <c r="G576" s="25">
        <f t="shared" si="35"/>
        <v>-225.60000000000036</v>
      </c>
      <c r="H576" s="47">
        <f t="shared" si="36"/>
        <v>-3.7801608579088535E-2</v>
      </c>
      <c r="I576" s="80"/>
      <c r="J576" s="81">
        <f t="shared" si="37"/>
        <v>-225.60000000000036</v>
      </c>
      <c r="K576" s="80"/>
    </row>
    <row r="577" spans="1:11" x14ac:dyDescent="0.25">
      <c r="A577" s="76">
        <v>33056560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CE PINTO LIMA</v>
      </c>
      <c r="E577" s="43">
        <v>7994.0000000000009</v>
      </c>
      <c r="F577" s="43">
        <v>6832.4</v>
      </c>
      <c r="G577" s="25">
        <f t="shared" si="35"/>
        <v>-1161.6000000000013</v>
      </c>
      <c r="H577" s="47">
        <f t="shared" si="36"/>
        <v>-0.14530898173630236</v>
      </c>
      <c r="I577" s="80"/>
      <c r="J577" s="81">
        <f t="shared" si="37"/>
        <v>-1161.6000000000013</v>
      </c>
      <c r="K577" s="80"/>
    </row>
    <row r="578" spans="1:11" x14ac:dyDescent="0.25">
      <c r="A578" s="76">
        <v>33056579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PROFESSOR ALVARO CAETANO DE OLIVEIRA</v>
      </c>
      <c r="E578" s="43">
        <v>2536.8000000000002</v>
      </c>
      <c r="F578" s="43">
        <v>2295.2000000000003</v>
      </c>
      <c r="G578" s="25">
        <f t="shared" si="35"/>
        <v>-241.59999999999991</v>
      </c>
      <c r="H578" s="47">
        <f t="shared" si="36"/>
        <v>-9.5238095238095191E-2</v>
      </c>
      <c r="I578" s="80"/>
      <c r="J578" s="81">
        <f t="shared" si="37"/>
        <v>-241.59999999999991</v>
      </c>
      <c r="K578" s="80"/>
    </row>
    <row r="579" spans="1:11" x14ac:dyDescent="0.25">
      <c r="A579" s="76">
        <v>33056595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EE SAO DOMINGOS SAVIO</v>
      </c>
      <c r="E579" s="43">
        <v>3965.2</v>
      </c>
      <c r="F579" s="43">
        <v>3555.9999999999995</v>
      </c>
      <c r="G579" s="25">
        <f t="shared" si="35"/>
        <v>-409.20000000000027</v>
      </c>
      <c r="H579" s="47">
        <f t="shared" si="36"/>
        <v>-0.10319782104307483</v>
      </c>
      <c r="I579" s="80"/>
      <c r="J579" s="81">
        <f t="shared" si="37"/>
        <v>-409.20000000000027</v>
      </c>
      <c r="K579" s="80"/>
    </row>
    <row r="580" spans="1:11" x14ac:dyDescent="0.25">
      <c r="A580" s="76">
        <v>33057117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IE PROFESSOR ISMAEL COUTINHO</v>
      </c>
      <c r="E580" s="43">
        <v>19594.800000000003</v>
      </c>
      <c r="F580" s="43">
        <v>18656.800000000003</v>
      </c>
      <c r="G580" s="25">
        <f t="shared" si="35"/>
        <v>-938</v>
      </c>
      <c r="H580" s="47">
        <f t="shared" si="36"/>
        <v>-4.7869843019576613E-2</v>
      </c>
      <c r="I580" s="80"/>
      <c r="J580" s="81">
        <f t="shared" si="37"/>
        <v>-938</v>
      </c>
      <c r="K580" s="80"/>
    </row>
    <row r="581" spans="1:11" x14ac:dyDescent="0.25">
      <c r="A581" s="76">
        <v>33057508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LICEU NILO PECANHA</v>
      </c>
      <c r="E581" s="43">
        <v>36588.399999999994</v>
      </c>
      <c r="F581" s="43">
        <v>32243.600000000002</v>
      </c>
      <c r="G581" s="25">
        <f t="shared" ref="G581:G644" si="38">F581-E581</f>
        <v>-4344.799999999992</v>
      </c>
      <c r="H581" s="47">
        <f t="shared" ref="H581:H644" si="39">G581/E581</f>
        <v>-0.11874801849766572</v>
      </c>
      <c r="I581" s="80"/>
      <c r="J581" s="81">
        <f t="shared" si="37"/>
        <v>-4344.799999999992</v>
      </c>
      <c r="K581" s="80"/>
    </row>
    <row r="582" spans="1:11" x14ac:dyDescent="0.25">
      <c r="A582" s="76">
        <v>33057702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PROFESSORA ALCINA RODRIGUES DE LIMA</v>
      </c>
      <c r="E582" s="43">
        <v>13478.400000000001</v>
      </c>
      <c r="F582" s="43">
        <v>9394.4000000000015</v>
      </c>
      <c r="G582" s="25">
        <f t="shared" si="38"/>
        <v>-4084</v>
      </c>
      <c r="H582" s="47">
        <f t="shared" si="39"/>
        <v>-0.30300332383665712</v>
      </c>
      <c r="I582" s="80"/>
      <c r="J582" s="81">
        <f t="shared" si="37"/>
        <v>-4084</v>
      </c>
      <c r="K582" s="80"/>
    </row>
    <row r="583" spans="1:11" x14ac:dyDescent="0.25">
      <c r="A583" s="76">
        <v>33057737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ALMIRANTE TAMANDARE</v>
      </c>
      <c r="E583" s="43">
        <v>11941.599999999999</v>
      </c>
      <c r="F583" s="43">
        <v>12549.2</v>
      </c>
      <c r="G583" s="25">
        <f t="shared" si="38"/>
        <v>607.60000000000218</v>
      </c>
      <c r="H583" s="47">
        <f t="shared" si="39"/>
        <v>5.0880953976016802E-2</v>
      </c>
      <c r="I583" s="81">
        <f>G583</f>
        <v>607.60000000000218</v>
      </c>
      <c r="J583" s="80"/>
      <c r="K583" s="80"/>
    </row>
    <row r="584" spans="1:11" x14ac:dyDescent="0.25">
      <c r="A584" s="76">
        <v>33057745</v>
      </c>
      <c r="B584" s="77" t="str">
        <f>VLOOKUP($A584,BASE!$A$3:$D$1199,2,0)</f>
        <v>BAIXADAS LITORANEAS</v>
      </c>
      <c r="C584" s="77" t="str">
        <f>VLOOKUP($A584,BASE!$A$3:$D$1199,3,0)</f>
        <v>Niterói</v>
      </c>
      <c r="D584" s="77" t="str">
        <f>VLOOKUP($A584,BASE!$A$3:$D$1199,4,0)</f>
        <v>CE DOUTOR SOUZA SOARES</v>
      </c>
      <c r="E584" s="43">
        <v>1109.5999999999999</v>
      </c>
      <c r="F584" s="43">
        <v>1079.1999999999998</v>
      </c>
      <c r="G584" s="25">
        <f t="shared" si="38"/>
        <v>-30.400000000000091</v>
      </c>
      <c r="H584" s="47">
        <f t="shared" si="39"/>
        <v>-2.7397260273972688E-2</v>
      </c>
      <c r="I584" s="80"/>
      <c r="J584" s="81">
        <f>G584</f>
        <v>-30.400000000000091</v>
      </c>
      <c r="K584" s="80"/>
    </row>
    <row r="585" spans="1:11" x14ac:dyDescent="0.25">
      <c r="A585" s="76">
        <v>33058180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119 AUSTIN</v>
      </c>
      <c r="E585" s="43">
        <v>28912.799999999999</v>
      </c>
      <c r="F585" s="43">
        <v>29299.600000000002</v>
      </c>
      <c r="G585" s="25">
        <f t="shared" si="38"/>
        <v>386.80000000000291</v>
      </c>
      <c r="H585" s="47">
        <f t="shared" si="39"/>
        <v>1.3378157770952758E-2</v>
      </c>
      <c r="I585" s="81">
        <f>G585</f>
        <v>386.80000000000291</v>
      </c>
      <c r="J585" s="80"/>
      <c r="K585" s="80"/>
    </row>
    <row r="586" spans="1:11" x14ac:dyDescent="0.25">
      <c r="A586" s="76">
        <v>33058199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167 JARDIM PARAISO</v>
      </c>
      <c r="E586" s="43">
        <v>18095.599999999999</v>
      </c>
      <c r="F586" s="43">
        <v>20633.2</v>
      </c>
      <c r="G586" s="25">
        <f t="shared" si="38"/>
        <v>2537.6000000000022</v>
      </c>
      <c r="H586" s="47">
        <f t="shared" si="39"/>
        <v>0.14023298481398808</v>
      </c>
      <c r="I586" s="81">
        <f>G586</f>
        <v>2537.6000000000022</v>
      </c>
      <c r="J586" s="80"/>
      <c r="K586" s="80"/>
    </row>
    <row r="587" spans="1:11" x14ac:dyDescent="0.25">
      <c r="A587" s="76">
        <v>33058202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200 PROFESSOR TERLI FIORAVANTE DA ROCHA</v>
      </c>
      <c r="E587" s="43">
        <v>5915.5999999999995</v>
      </c>
      <c r="F587" s="43">
        <v>6194.8</v>
      </c>
      <c r="G587" s="25">
        <f t="shared" si="38"/>
        <v>279.20000000000073</v>
      </c>
      <c r="H587" s="47">
        <f t="shared" si="39"/>
        <v>4.7197241192778544E-2</v>
      </c>
      <c r="I587" s="81">
        <f>G587</f>
        <v>279.20000000000073</v>
      </c>
      <c r="J587" s="80"/>
      <c r="K587" s="80"/>
    </row>
    <row r="588" spans="1:11" x14ac:dyDescent="0.25">
      <c r="A588" s="76">
        <v>33058210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216 PREFEITO JUAREZ ANTUNES</v>
      </c>
      <c r="E588" s="43">
        <v>14634.8</v>
      </c>
      <c r="F588" s="43">
        <v>12096.4</v>
      </c>
      <c r="G588" s="25">
        <f t="shared" si="38"/>
        <v>-2538.3999999999996</v>
      </c>
      <c r="H588" s="47">
        <f t="shared" si="39"/>
        <v>-0.17344958591849563</v>
      </c>
      <c r="I588" s="80"/>
      <c r="J588" s="81">
        <f>G588</f>
        <v>-2538.3999999999996</v>
      </c>
      <c r="K588" s="80"/>
    </row>
    <row r="589" spans="1:11" x14ac:dyDescent="0.25">
      <c r="A589" s="76">
        <v>33058237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324 MAHATMA GANDHI</v>
      </c>
      <c r="E589" s="43">
        <v>15564</v>
      </c>
      <c r="F589" s="43">
        <v>13090.400000000001</v>
      </c>
      <c r="G589" s="25">
        <f t="shared" si="38"/>
        <v>-2473.5999999999985</v>
      </c>
      <c r="H589" s="47">
        <f t="shared" si="39"/>
        <v>-0.15893086610125923</v>
      </c>
      <c r="I589" s="80"/>
      <c r="J589" s="81">
        <f>G589</f>
        <v>-2473.5999999999985</v>
      </c>
      <c r="K589" s="80"/>
    </row>
    <row r="590" spans="1:11" x14ac:dyDescent="0.25">
      <c r="A590" s="76">
        <v>33058245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334 MOACYR JOSE PEREIRA GERK</v>
      </c>
      <c r="E590" s="43">
        <v>4984</v>
      </c>
      <c r="F590" s="43">
        <v>4893.2000000000007</v>
      </c>
      <c r="G590" s="25">
        <f t="shared" si="38"/>
        <v>-90.799999999999272</v>
      </c>
      <c r="H590" s="47">
        <f t="shared" si="39"/>
        <v>-1.8218298555377061E-2</v>
      </c>
      <c r="I590" s="80"/>
      <c r="J590" s="81">
        <f>G590</f>
        <v>-90.799999999999272</v>
      </c>
      <c r="K590" s="80"/>
    </row>
    <row r="591" spans="1:11" x14ac:dyDescent="0.25">
      <c r="A591" s="76">
        <v>33058261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356 AUGUSTO RUSCHI</v>
      </c>
      <c r="E591" s="43">
        <v>4434</v>
      </c>
      <c r="F591" s="43">
        <v>4300.8</v>
      </c>
      <c r="G591" s="25">
        <f t="shared" si="38"/>
        <v>-133.19999999999982</v>
      </c>
      <c r="H591" s="47">
        <f t="shared" si="39"/>
        <v>-3.004059539918805E-2</v>
      </c>
      <c r="I591" s="80"/>
      <c r="J591" s="81">
        <f>G591</f>
        <v>-133.19999999999982</v>
      </c>
      <c r="K591" s="80"/>
    </row>
    <row r="592" spans="1:11" x14ac:dyDescent="0.25">
      <c r="A592" s="76">
        <v>33058270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359 CHARLES PERRAULT</v>
      </c>
      <c r="E592" s="43">
        <v>15917.6</v>
      </c>
      <c r="F592" s="43">
        <v>14446.4</v>
      </c>
      <c r="G592" s="25">
        <f t="shared" si="38"/>
        <v>-1471.2000000000007</v>
      </c>
      <c r="H592" s="47">
        <f t="shared" si="39"/>
        <v>-9.2425993868422415E-2</v>
      </c>
      <c r="I592" s="80"/>
      <c r="J592" s="81">
        <f>G592</f>
        <v>-1471.2000000000007</v>
      </c>
      <c r="K592" s="80"/>
    </row>
    <row r="593" spans="1:11" x14ac:dyDescent="0.25">
      <c r="A593" s="76">
        <v>33058288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365 ASA BRANCA</v>
      </c>
      <c r="E593" s="43">
        <v>5045.6000000000004</v>
      </c>
      <c r="F593" s="43">
        <v>5374.4000000000005</v>
      </c>
      <c r="G593" s="25">
        <f t="shared" si="38"/>
        <v>328.80000000000018</v>
      </c>
      <c r="H593" s="47">
        <f t="shared" si="39"/>
        <v>6.5165688917076289E-2</v>
      </c>
      <c r="I593" s="81">
        <f>G593</f>
        <v>328.80000000000018</v>
      </c>
      <c r="J593" s="80"/>
      <c r="K593" s="80"/>
    </row>
    <row r="594" spans="1:11" x14ac:dyDescent="0.25">
      <c r="A594" s="76">
        <v>33058296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387 HANS CRISTIAN ANDERSEN</v>
      </c>
      <c r="E594" s="43">
        <v>4584</v>
      </c>
      <c r="F594" s="43">
        <v>3721.6000000000004</v>
      </c>
      <c r="G594" s="25">
        <f t="shared" si="38"/>
        <v>-862.39999999999964</v>
      </c>
      <c r="H594" s="47">
        <f t="shared" si="39"/>
        <v>-0.18813263525305401</v>
      </c>
      <c r="I594" s="80"/>
      <c r="J594" s="81">
        <f>G594</f>
        <v>-862.39999999999964</v>
      </c>
      <c r="K594" s="80"/>
    </row>
    <row r="595" spans="1:11" x14ac:dyDescent="0.25">
      <c r="A595" s="76">
        <v>33058300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390 CHAO DE ESTRELAS</v>
      </c>
      <c r="E595" s="43">
        <v>16085.600000000002</v>
      </c>
      <c r="F595" s="43">
        <v>14064</v>
      </c>
      <c r="G595" s="25">
        <f t="shared" si="38"/>
        <v>-2021.6000000000022</v>
      </c>
      <c r="H595" s="47">
        <f t="shared" si="39"/>
        <v>-0.12567762470781332</v>
      </c>
      <c r="I595" s="80"/>
      <c r="J595" s="81">
        <f>G595</f>
        <v>-2021.6000000000022</v>
      </c>
      <c r="K595" s="80"/>
    </row>
    <row r="596" spans="1:11" x14ac:dyDescent="0.25">
      <c r="A596" s="76">
        <v>33058318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394 CANDIDO AUGUSTO RIBEIRO NETO</v>
      </c>
      <c r="E596" s="43">
        <v>22494</v>
      </c>
      <c r="F596" s="43">
        <v>23719.200000000001</v>
      </c>
      <c r="G596" s="25">
        <f t="shared" si="38"/>
        <v>1225.2000000000007</v>
      </c>
      <c r="H596" s="47">
        <f t="shared" si="39"/>
        <v>5.4467858095492164E-2</v>
      </c>
      <c r="I596" s="81">
        <f>G596</f>
        <v>1225.2000000000007</v>
      </c>
      <c r="J596" s="80"/>
      <c r="K596" s="80"/>
    </row>
    <row r="597" spans="1:11" x14ac:dyDescent="0.25">
      <c r="A597" s="76">
        <v>33058326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075 JARDIM CABUCU</v>
      </c>
      <c r="E597" s="43">
        <v>23049.599999999999</v>
      </c>
      <c r="F597" s="43">
        <v>18009.2</v>
      </c>
      <c r="G597" s="25">
        <f t="shared" si="38"/>
        <v>-5040.3999999999978</v>
      </c>
      <c r="H597" s="47">
        <f t="shared" si="39"/>
        <v>-0.21867624600860744</v>
      </c>
      <c r="I597" s="80"/>
      <c r="J597" s="81">
        <f t="shared" ref="J597:J604" si="40">G597</f>
        <v>-5040.3999999999978</v>
      </c>
      <c r="K597" s="80"/>
    </row>
    <row r="598" spans="1:11" x14ac:dyDescent="0.25">
      <c r="A598" s="76">
        <v>33058334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166 ABILIO AUGUSTO TAVORA</v>
      </c>
      <c r="E598" s="43">
        <v>14571.6</v>
      </c>
      <c r="F598" s="43">
        <v>13993.599999999999</v>
      </c>
      <c r="G598" s="25">
        <f t="shared" si="38"/>
        <v>-578.00000000000182</v>
      </c>
      <c r="H598" s="47">
        <f t="shared" si="39"/>
        <v>-3.9666200005490253E-2</v>
      </c>
      <c r="I598" s="80"/>
      <c r="J598" s="81">
        <f t="shared" si="40"/>
        <v>-578.00000000000182</v>
      </c>
      <c r="K598" s="80"/>
    </row>
    <row r="599" spans="1:11" x14ac:dyDescent="0.25">
      <c r="A599" s="76">
        <v>33058342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317 AURELIO BUARQUE DE HOLANDA</v>
      </c>
      <c r="E599" s="43">
        <v>11530.4</v>
      </c>
      <c r="F599" s="43">
        <v>9790.4000000000015</v>
      </c>
      <c r="G599" s="25">
        <f t="shared" si="38"/>
        <v>-1739.9999999999982</v>
      </c>
      <c r="H599" s="47">
        <f t="shared" si="39"/>
        <v>-0.15090543259557329</v>
      </c>
      <c r="I599" s="80"/>
      <c r="J599" s="81">
        <f t="shared" si="40"/>
        <v>-1739.9999999999982</v>
      </c>
      <c r="K599" s="80"/>
    </row>
    <row r="600" spans="1:11" x14ac:dyDescent="0.25">
      <c r="A600" s="76">
        <v>33058377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117 CARLOS DRUMMOND DE ANDRADE BRASIL ESTADOS UNIDOS</v>
      </c>
      <c r="E600" s="43">
        <v>17632.8</v>
      </c>
      <c r="F600" s="43">
        <v>15641.600000000002</v>
      </c>
      <c r="G600" s="25">
        <f t="shared" si="38"/>
        <v>-1991.1999999999971</v>
      </c>
      <c r="H600" s="47">
        <f t="shared" si="39"/>
        <v>-0.11292591080259501</v>
      </c>
      <c r="I600" s="80"/>
      <c r="J600" s="81">
        <f t="shared" si="40"/>
        <v>-1991.1999999999971</v>
      </c>
      <c r="K600" s="80"/>
    </row>
    <row r="601" spans="1:11" x14ac:dyDescent="0.25">
      <c r="A601" s="76">
        <v>33058393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025 GETULIO SALES RODRIGUES</v>
      </c>
      <c r="E601" s="43">
        <v>3464.3999999999996</v>
      </c>
      <c r="F601" s="43">
        <v>3312.8</v>
      </c>
      <c r="G601" s="25">
        <f t="shared" si="38"/>
        <v>-151.59999999999945</v>
      </c>
      <c r="H601" s="47">
        <f t="shared" si="39"/>
        <v>-4.3759381133818116E-2</v>
      </c>
      <c r="I601" s="80"/>
      <c r="J601" s="81">
        <f t="shared" si="40"/>
        <v>-151.59999999999945</v>
      </c>
      <c r="K601" s="80"/>
    </row>
    <row r="602" spans="1:11" x14ac:dyDescent="0.25">
      <c r="A602" s="76">
        <v>33058407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395 LUIZ HENRIQUE REZENDE NOVAES</v>
      </c>
      <c r="E602" s="43">
        <v>6042</v>
      </c>
      <c r="F602" s="43">
        <v>4874</v>
      </c>
      <c r="G602" s="25">
        <f t="shared" si="38"/>
        <v>-1168</v>
      </c>
      <c r="H602" s="47">
        <f t="shared" si="39"/>
        <v>-0.19331347236014565</v>
      </c>
      <c r="I602" s="80"/>
      <c r="J602" s="81">
        <f t="shared" si="40"/>
        <v>-1168</v>
      </c>
      <c r="K602" s="80"/>
    </row>
    <row r="603" spans="1:11" x14ac:dyDescent="0.25">
      <c r="A603" s="76">
        <v>33058415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188 MARIANO FLOR CAVALCANTE</v>
      </c>
      <c r="E603" s="43">
        <v>6892.4</v>
      </c>
      <c r="F603" s="43">
        <v>6387.6</v>
      </c>
      <c r="G603" s="25">
        <f t="shared" si="38"/>
        <v>-504.79999999999927</v>
      </c>
      <c r="H603" s="47">
        <f t="shared" si="39"/>
        <v>-7.3240090534501673E-2</v>
      </c>
      <c r="I603" s="80"/>
      <c r="J603" s="81">
        <f t="shared" si="40"/>
        <v>-504.79999999999927</v>
      </c>
      <c r="K603" s="80"/>
    </row>
    <row r="604" spans="1:11" x14ac:dyDescent="0.25">
      <c r="A604" s="76">
        <v>33058440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113 PROFESSOR WALDICK PEREIRA</v>
      </c>
      <c r="E604" s="43">
        <v>22070.800000000003</v>
      </c>
      <c r="F604" s="43">
        <v>19566.400000000001</v>
      </c>
      <c r="G604" s="25">
        <f t="shared" si="38"/>
        <v>-2504.4000000000015</v>
      </c>
      <c r="H604" s="47">
        <f t="shared" si="39"/>
        <v>-0.11347119270710627</v>
      </c>
      <c r="I604" s="80"/>
      <c r="J604" s="81">
        <f t="shared" si="40"/>
        <v>-2504.4000000000015</v>
      </c>
      <c r="K604" s="80"/>
    </row>
    <row r="605" spans="1:11" x14ac:dyDescent="0.25">
      <c r="A605" s="76">
        <v>33058458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196 SAO TEODORO</v>
      </c>
      <c r="E605" s="43">
        <v>8988.7999999999993</v>
      </c>
      <c r="F605" s="43">
        <v>12271.2</v>
      </c>
      <c r="G605" s="25">
        <f t="shared" si="38"/>
        <v>3282.4000000000015</v>
      </c>
      <c r="H605" s="47">
        <f t="shared" si="39"/>
        <v>0.36516553933784285</v>
      </c>
      <c r="I605" s="81">
        <f>G605</f>
        <v>3282.4000000000015</v>
      </c>
      <c r="J605" s="80"/>
      <c r="K605" s="80"/>
    </row>
    <row r="606" spans="1:11" x14ac:dyDescent="0.25">
      <c r="A606" s="76">
        <v>33058466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026 SAO VICENTE DE PAULA - BRASIL-SUÉCIA</v>
      </c>
      <c r="E606" s="43">
        <v>11650.400000000001</v>
      </c>
      <c r="F606" s="43">
        <v>11138.8</v>
      </c>
      <c r="G606" s="25">
        <f t="shared" si="38"/>
        <v>-511.60000000000218</v>
      </c>
      <c r="H606" s="47">
        <f t="shared" si="39"/>
        <v>-4.3912655359472821E-2</v>
      </c>
      <c r="I606" s="80"/>
      <c r="J606" s="81">
        <f>G606</f>
        <v>-511.60000000000218</v>
      </c>
      <c r="K606" s="80"/>
    </row>
    <row r="607" spans="1:11" x14ac:dyDescent="0.25">
      <c r="A607" s="76">
        <v>33058474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CIEP 134 VEREADOR JOSE LOPES DE ARAUJO</v>
      </c>
      <c r="E607" s="43">
        <v>25558.400000000001</v>
      </c>
      <c r="F607" s="43">
        <v>21671.200000000001</v>
      </c>
      <c r="G607" s="25">
        <f t="shared" si="38"/>
        <v>-3887.2000000000007</v>
      </c>
      <c r="H607" s="47">
        <f t="shared" si="39"/>
        <v>-0.15209089770877679</v>
      </c>
      <c r="I607" s="80"/>
      <c r="J607" s="81">
        <f>G607</f>
        <v>-3887.2000000000007</v>
      </c>
      <c r="K607" s="80"/>
    </row>
    <row r="608" spans="1:11" x14ac:dyDescent="0.25">
      <c r="A608" s="76">
        <v>33058571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COLEGIO ESTADUAL ANTONIO DA SILVA</v>
      </c>
      <c r="E608" s="43">
        <v>20464</v>
      </c>
      <c r="F608" s="43">
        <v>19614.400000000001</v>
      </c>
      <c r="G608" s="25">
        <f t="shared" si="38"/>
        <v>-849.59999999999854</v>
      </c>
      <c r="H608" s="47">
        <f t="shared" si="39"/>
        <v>-4.1516810007818539E-2</v>
      </c>
      <c r="I608" s="80"/>
      <c r="J608" s="81">
        <f>G608</f>
        <v>-849.59999999999854</v>
      </c>
      <c r="K608" s="80"/>
    </row>
    <row r="609" spans="1:11" x14ac:dyDescent="0.25">
      <c r="A609" s="76">
        <v>33058580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ARRUDA NEGREIROS</v>
      </c>
      <c r="E609" s="43">
        <v>13109.600000000002</v>
      </c>
      <c r="F609" s="43">
        <v>12884.4</v>
      </c>
      <c r="G609" s="25">
        <f t="shared" si="38"/>
        <v>-225.20000000000255</v>
      </c>
      <c r="H609" s="47">
        <f t="shared" si="39"/>
        <v>-1.7178251052663889E-2</v>
      </c>
      <c r="I609" s="80"/>
      <c r="J609" s="81">
        <f>G609</f>
        <v>-225.20000000000255</v>
      </c>
      <c r="K609" s="80"/>
    </row>
    <row r="610" spans="1:11" x14ac:dyDescent="0.25">
      <c r="A610" s="76">
        <v>33058601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CALIFORNIA</v>
      </c>
      <c r="E610" s="43">
        <v>6578.0000000000009</v>
      </c>
      <c r="F610" s="43">
        <v>6621.6</v>
      </c>
      <c r="G610" s="25">
        <f t="shared" si="38"/>
        <v>43.599999999999454</v>
      </c>
      <c r="H610" s="47">
        <f t="shared" si="39"/>
        <v>6.6281544542413267E-3</v>
      </c>
      <c r="I610" s="81">
        <f>G610</f>
        <v>43.599999999999454</v>
      </c>
      <c r="J610" s="80"/>
      <c r="K610" s="80"/>
    </row>
    <row r="611" spans="1:11" x14ac:dyDescent="0.25">
      <c r="A611" s="76">
        <v>33058610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DOM WALMOR</v>
      </c>
      <c r="E611" s="43">
        <v>7157.6</v>
      </c>
      <c r="F611" s="43">
        <v>7036.0000000000009</v>
      </c>
      <c r="G611" s="25">
        <f t="shared" si="38"/>
        <v>-121.59999999999945</v>
      </c>
      <c r="H611" s="47">
        <f t="shared" si="39"/>
        <v>-1.6988934838493272E-2</v>
      </c>
      <c r="I611" s="80"/>
      <c r="J611" s="81">
        <f t="shared" ref="J611:J619" si="41">G611</f>
        <v>-121.59999999999945</v>
      </c>
      <c r="K611" s="80"/>
    </row>
    <row r="612" spans="1:11" x14ac:dyDescent="0.25">
      <c r="A612" s="76">
        <v>33058636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ENGENHEIRO AREA LEAO</v>
      </c>
      <c r="E612" s="43">
        <v>26024</v>
      </c>
      <c r="F612" s="43">
        <v>25175.200000000001</v>
      </c>
      <c r="G612" s="25">
        <f t="shared" si="38"/>
        <v>-848.79999999999927</v>
      </c>
      <c r="H612" s="47">
        <f t="shared" si="39"/>
        <v>-3.2616046726098955E-2</v>
      </c>
      <c r="I612" s="80"/>
      <c r="J612" s="81">
        <f t="shared" si="41"/>
        <v>-848.79999999999927</v>
      </c>
      <c r="K612" s="80"/>
    </row>
    <row r="613" spans="1:11" x14ac:dyDescent="0.25">
      <c r="A613" s="76">
        <v>33058652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FRANCISCO ASSUMPCAO</v>
      </c>
      <c r="E613" s="43">
        <v>10788.4</v>
      </c>
      <c r="F613" s="43">
        <v>9541.6</v>
      </c>
      <c r="G613" s="25">
        <f t="shared" si="38"/>
        <v>-1246.7999999999993</v>
      </c>
      <c r="H613" s="47">
        <f t="shared" si="39"/>
        <v>-0.11556857365318299</v>
      </c>
      <c r="I613" s="80"/>
      <c r="J613" s="81">
        <f t="shared" si="41"/>
        <v>-1246.7999999999993</v>
      </c>
      <c r="K613" s="80"/>
    </row>
    <row r="614" spans="1:11" x14ac:dyDescent="0.25">
      <c r="A614" s="76">
        <v>33058679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JARDIM ALVORADA</v>
      </c>
      <c r="E614" s="43">
        <v>15570.399999999998</v>
      </c>
      <c r="F614" s="43">
        <v>14230.400000000001</v>
      </c>
      <c r="G614" s="25">
        <f t="shared" si="38"/>
        <v>-1339.9999999999964</v>
      </c>
      <c r="H614" s="47">
        <f t="shared" si="39"/>
        <v>-8.6060730617068065E-2</v>
      </c>
      <c r="I614" s="80"/>
      <c r="J614" s="81">
        <f t="shared" si="41"/>
        <v>-1339.9999999999964</v>
      </c>
      <c r="K614" s="80"/>
    </row>
    <row r="615" spans="1:11" x14ac:dyDescent="0.25">
      <c r="A615" s="76">
        <v>33058687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JOSE BONIFACIO</v>
      </c>
      <c r="E615" s="43">
        <v>9496.7999999999993</v>
      </c>
      <c r="F615" s="43">
        <v>8891.5999999999985</v>
      </c>
      <c r="G615" s="25">
        <f t="shared" si="38"/>
        <v>-605.20000000000073</v>
      </c>
      <c r="H615" s="47">
        <f t="shared" si="39"/>
        <v>-6.3726729003453872E-2</v>
      </c>
      <c r="I615" s="80"/>
      <c r="J615" s="81">
        <f t="shared" si="41"/>
        <v>-605.20000000000073</v>
      </c>
      <c r="K615" s="80"/>
    </row>
    <row r="616" spans="1:11" x14ac:dyDescent="0.25">
      <c r="A616" s="76">
        <v>33058695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MILTON CAMPOS</v>
      </c>
      <c r="E616" s="43">
        <v>12206.4</v>
      </c>
      <c r="F616" s="43">
        <v>11086.8</v>
      </c>
      <c r="G616" s="25">
        <f t="shared" si="38"/>
        <v>-1119.6000000000004</v>
      </c>
      <c r="H616" s="47">
        <f t="shared" si="39"/>
        <v>-9.1722375147463661E-2</v>
      </c>
      <c r="I616" s="80"/>
      <c r="J616" s="81">
        <f t="shared" si="41"/>
        <v>-1119.6000000000004</v>
      </c>
      <c r="K616" s="80"/>
    </row>
    <row r="617" spans="1:11" x14ac:dyDescent="0.25">
      <c r="A617" s="76">
        <v>33058709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ABDIAS NASCIMENTO</v>
      </c>
      <c r="E617" s="43">
        <v>10386.400000000001</v>
      </c>
      <c r="F617" s="43">
        <v>9176</v>
      </c>
      <c r="G617" s="25">
        <f t="shared" si="38"/>
        <v>-1210.4000000000015</v>
      </c>
      <c r="H617" s="47">
        <f t="shared" si="39"/>
        <v>-0.11653700993607037</v>
      </c>
      <c r="I617" s="80"/>
      <c r="J617" s="81">
        <f t="shared" si="41"/>
        <v>-1210.4000000000015</v>
      </c>
      <c r="K617" s="80"/>
    </row>
    <row r="618" spans="1:11" x14ac:dyDescent="0.25">
      <c r="A618" s="76">
        <v>33058733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EVANGELINA SOARES DE MOURA</v>
      </c>
      <c r="E618" s="43">
        <v>6716.4</v>
      </c>
      <c r="F618" s="43">
        <v>5258</v>
      </c>
      <c r="G618" s="25">
        <f t="shared" si="38"/>
        <v>-1458.3999999999996</v>
      </c>
      <c r="H618" s="47">
        <f t="shared" si="39"/>
        <v>-0.21714013459591444</v>
      </c>
      <c r="I618" s="80"/>
      <c r="J618" s="81">
        <f t="shared" si="41"/>
        <v>-1458.3999999999996</v>
      </c>
      <c r="K618" s="80"/>
    </row>
    <row r="619" spans="1:11" x14ac:dyDescent="0.25">
      <c r="A619" s="76">
        <v>33058741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PROFESSORA MARIA JOSE RAUNHEITTI DUCCINI</v>
      </c>
      <c r="E619" s="43">
        <v>8382.8000000000011</v>
      </c>
      <c r="F619" s="43">
        <v>7788</v>
      </c>
      <c r="G619" s="25">
        <f t="shared" si="38"/>
        <v>-594.80000000000109</v>
      </c>
      <c r="H619" s="47">
        <f t="shared" si="39"/>
        <v>-7.0954812234575684E-2</v>
      </c>
      <c r="I619" s="80"/>
      <c r="J619" s="81">
        <f t="shared" si="41"/>
        <v>-594.80000000000109</v>
      </c>
      <c r="K619" s="80"/>
    </row>
    <row r="620" spans="1:11" x14ac:dyDescent="0.25">
      <c r="A620" s="76">
        <v>33058750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SAO JUDAS TADEU</v>
      </c>
      <c r="E620" s="43">
        <v>12137.2</v>
      </c>
      <c r="F620" s="43">
        <v>12240.8</v>
      </c>
      <c r="G620" s="25">
        <f t="shared" si="38"/>
        <v>103.59999999999854</v>
      </c>
      <c r="H620" s="47">
        <f t="shared" si="39"/>
        <v>8.5357413571497988E-3</v>
      </c>
      <c r="I620" s="81">
        <f>G620</f>
        <v>103.59999999999854</v>
      </c>
      <c r="J620" s="80"/>
      <c r="K620" s="80"/>
    </row>
    <row r="621" spans="1:11" x14ac:dyDescent="0.25">
      <c r="A621" s="76">
        <v>33058768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SARGENTO ANTONIO ERNESTO</v>
      </c>
      <c r="E621" s="43">
        <v>15207.6</v>
      </c>
      <c r="F621" s="43">
        <v>13993.6</v>
      </c>
      <c r="G621" s="25">
        <f t="shared" si="38"/>
        <v>-1214</v>
      </c>
      <c r="H621" s="47">
        <f t="shared" si="39"/>
        <v>-7.9828506799231966E-2</v>
      </c>
      <c r="I621" s="80"/>
      <c r="J621" s="81">
        <f>G621</f>
        <v>-1214</v>
      </c>
      <c r="K621" s="80"/>
    </row>
    <row r="622" spans="1:11" x14ac:dyDescent="0.25">
      <c r="A622" s="76">
        <v>33058776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VICENTINA GOULART</v>
      </c>
      <c r="E622" s="43">
        <v>24598.799999999999</v>
      </c>
      <c r="F622" s="43">
        <v>23708.400000000001</v>
      </c>
      <c r="G622" s="25">
        <f t="shared" si="38"/>
        <v>-890.39999999999782</v>
      </c>
      <c r="H622" s="47">
        <f t="shared" si="39"/>
        <v>-3.6196887653056162E-2</v>
      </c>
      <c r="I622" s="80"/>
      <c r="J622" s="81">
        <f>G622</f>
        <v>-890.39999999999782</v>
      </c>
      <c r="K622" s="80"/>
    </row>
    <row r="623" spans="1:11" x14ac:dyDescent="0.25">
      <c r="A623" s="76">
        <v>33058946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COMENDADOR SOARES</v>
      </c>
      <c r="E623" s="43">
        <v>14538.400000000001</v>
      </c>
      <c r="F623" s="43">
        <v>13400.8</v>
      </c>
      <c r="G623" s="25">
        <f t="shared" si="38"/>
        <v>-1137.6000000000022</v>
      </c>
      <c r="H623" s="47">
        <f t="shared" si="39"/>
        <v>-7.8247950255874235E-2</v>
      </c>
      <c r="I623" s="80"/>
      <c r="J623" s="81">
        <f>G623</f>
        <v>-1137.6000000000022</v>
      </c>
      <c r="K623" s="80"/>
    </row>
    <row r="624" spans="1:11" x14ac:dyDescent="0.25">
      <c r="A624" s="76">
        <v>33059152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ALFREDO NEVES</v>
      </c>
      <c r="E624" s="43">
        <v>9816.4</v>
      </c>
      <c r="F624" s="43">
        <v>10081.200000000003</v>
      </c>
      <c r="G624" s="25">
        <f t="shared" si="38"/>
        <v>264.80000000000291</v>
      </c>
      <c r="H624" s="47">
        <f t="shared" si="39"/>
        <v>2.6975265881586215E-2</v>
      </c>
      <c r="I624" s="81">
        <f>G624</f>
        <v>264.80000000000291</v>
      </c>
      <c r="J624" s="80"/>
      <c r="K624" s="80"/>
    </row>
    <row r="625" spans="1:11" x14ac:dyDescent="0.25">
      <c r="A625" s="76">
        <v>33059209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BERNARDINO MELO JUNIOR</v>
      </c>
      <c r="E625" s="43">
        <v>7089.6</v>
      </c>
      <c r="F625" s="43">
        <v>7552.4000000000005</v>
      </c>
      <c r="G625" s="25">
        <f t="shared" si="38"/>
        <v>462.80000000000018</v>
      </c>
      <c r="H625" s="47">
        <f t="shared" si="39"/>
        <v>6.5278718122320042E-2</v>
      </c>
      <c r="I625" s="81">
        <f>G625</f>
        <v>462.80000000000018</v>
      </c>
      <c r="J625" s="80"/>
      <c r="K625" s="80"/>
    </row>
    <row r="626" spans="1:11" x14ac:dyDescent="0.25">
      <c r="A626" s="76">
        <v>33059225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CAPITAO JOAQUIM QUARESMA DE OLIVEIRA</v>
      </c>
      <c r="E626" s="43">
        <v>6545.6</v>
      </c>
      <c r="F626" s="43">
        <v>6642.4000000000005</v>
      </c>
      <c r="G626" s="25">
        <f t="shared" si="38"/>
        <v>96.800000000000182</v>
      </c>
      <c r="H626" s="47">
        <f t="shared" si="39"/>
        <v>1.47885602542166E-2</v>
      </c>
      <c r="I626" s="81">
        <f>G626</f>
        <v>96.800000000000182</v>
      </c>
      <c r="J626" s="80"/>
      <c r="K626" s="80"/>
    </row>
    <row r="627" spans="1:11" x14ac:dyDescent="0.25">
      <c r="A627" s="76">
        <v>33059241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DOUTOR MARIO GUIMARAES</v>
      </c>
      <c r="E627" s="43">
        <v>10089.6</v>
      </c>
      <c r="F627" s="43">
        <v>10059.6</v>
      </c>
      <c r="G627" s="25">
        <f t="shared" si="38"/>
        <v>-30</v>
      </c>
      <c r="H627" s="47">
        <f t="shared" si="39"/>
        <v>-2.973358705994291E-3</v>
      </c>
      <c r="I627" s="80"/>
      <c r="J627" s="81">
        <f t="shared" ref="J627:J634" si="42">G627</f>
        <v>-30</v>
      </c>
      <c r="K627" s="80"/>
    </row>
    <row r="628" spans="1:11" x14ac:dyDescent="0.25">
      <c r="A628" s="76">
        <v>33059284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CE LEOPOLDO MACHADO</v>
      </c>
      <c r="E628" s="43">
        <v>5834.4</v>
      </c>
      <c r="F628" s="43">
        <v>5394.8</v>
      </c>
      <c r="G628" s="25">
        <f t="shared" si="38"/>
        <v>-439.59999999999945</v>
      </c>
      <c r="H628" s="47">
        <f t="shared" si="39"/>
        <v>-7.5346222405045848E-2</v>
      </c>
      <c r="I628" s="80"/>
      <c r="J628" s="81">
        <f t="shared" si="42"/>
        <v>-439.59999999999945</v>
      </c>
      <c r="K628" s="80"/>
    </row>
    <row r="629" spans="1:11" x14ac:dyDescent="0.25">
      <c r="A629" s="76">
        <v>33059306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EE MACHADO DE ASSIS</v>
      </c>
      <c r="E629" s="43">
        <v>7563.6</v>
      </c>
      <c r="F629" s="43">
        <v>6123.6</v>
      </c>
      <c r="G629" s="25">
        <f t="shared" si="38"/>
        <v>-1440</v>
      </c>
      <c r="H629" s="47">
        <f t="shared" si="39"/>
        <v>-0.19038553069966682</v>
      </c>
      <c r="I629" s="80"/>
      <c r="J629" s="81">
        <f t="shared" si="42"/>
        <v>-1440</v>
      </c>
      <c r="K629" s="80"/>
    </row>
    <row r="630" spans="1:11" x14ac:dyDescent="0.25">
      <c r="A630" s="76">
        <v>33059322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CE MARIA JUSTINIANO FERNANDES</v>
      </c>
      <c r="E630" s="43">
        <v>8156.4</v>
      </c>
      <c r="F630" s="43">
        <v>7702.8000000000011</v>
      </c>
      <c r="G630" s="25">
        <f t="shared" si="38"/>
        <v>-453.59999999999854</v>
      </c>
      <c r="H630" s="47">
        <f t="shared" si="39"/>
        <v>-5.5612770339855642E-2</v>
      </c>
      <c r="I630" s="80"/>
      <c r="J630" s="81">
        <f t="shared" si="42"/>
        <v>-453.59999999999854</v>
      </c>
      <c r="K630" s="80"/>
    </row>
    <row r="631" spans="1:11" x14ac:dyDescent="0.25">
      <c r="A631" s="76">
        <v>33059330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MESTRE HIRAM</v>
      </c>
      <c r="E631" s="43">
        <v>4721.2</v>
      </c>
      <c r="F631" s="43">
        <v>4524</v>
      </c>
      <c r="G631" s="25">
        <f t="shared" si="38"/>
        <v>-197.19999999999982</v>
      </c>
      <c r="H631" s="47">
        <f t="shared" si="39"/>
        <v>-4.1769041769041733E-2</v>
      </c>
      <c r="I631" s="80"/>
      <c r="J631" s="81">
        <f t="shared" si="42"/>
        <v>-197.19999999999982</v>
      </c>
      <c r="K631" s="80"/>
    </row>
    <row r="632" spans="1:11" x14ac:dyDescent="0.25">
      <c r="A632" s="76">
        <v>33059357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EE MONSENHOR JOAO MUSH</v>
      </c>
      <c r="E632" s="43">
        <v>5092</v>
      </c>
      <c r="F632" s="43">
        <v>5074.8</v>
      </c>
      <c r="G632" s="25">
        <f t="shared" si="38"/>
        <v>-17.199999999999818</v>
      </c>
      <c r="H632" s="47">
        <f t="shared" si="39"/>
        <v>-3.3778476040848032E-3</v>
      </c>
      <c r="I632" s="80"/>
      <c r="J632" s="81">
        <f t="shared" si="42"/>
        <v>-17.199999999999818</v>
      </c>
      <c r="K632" s="80"/>
    </row>
    <row r="633" spans="1:11" x14ac:dyDescent="0.25">
      <c r="A633" s="76">
        <v>33059373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NATIVIDADE PATRICIO ANTUNES</v>
      </c>
      <c r="E633" s="43">
        <v>5827.2000000000007</v>
      </c>
      <c r="F633" s="43">
        <v>4140.3999999999996</v>
      </c>
      <c r="G633" s="25">
        <f t="shared" si="38"/>
        <v>-1686.8000000000011</v>
      </c>
      <c r="H633" s="47">
        <f t="shared" si="39"/>
        <v>-0.28947007138934666</v>
      </c>
      <c r="I633" s="80"/>
      <c r="J633" s="81">
        <f t="shared" si="42"/>
        <v>-1686.8000000000011</v>
      </c>
      <c r="K633" s="80"/>
    </row>
    <row r="634" spans="1:11" x14ac:dyDescent="0.25">
      <c r="A634" s="76">
        <v>33059381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 AMAZOR VIEIRA BORGES</v>
      </c>
      <c r="E634" s="43">
        <v>8656.4</v>
      </c>
      <c r="F634" s="43">
        <v>7350.0000000000009</v>
      </c>
      <c r="G634" s="25">
        <f t="shared" si="38"/>
        <v>-1306.3999999999987</v>
      </c>
      <c r="H634" s="47">
        <f t="shared" si="39"/>
        <v>-0.15091724042327051</v>
      </c>
      <c r="I634" s="80"/>
      <c r="J634" s="81">
        <f t="shared" si="42"/>
        <v>-1306.3999999999987</v>
      </c>
      <c r="K634" s="80"/>
    </row>
    <row r="635" spans="1:11" x14ac:dyDescent="0.25">
      <c r="A635" s="76">
        <v>33059403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CE PROFESSORA VENINA CORREA TORRES</v>
      </c>
      <c r="E635" s="43">
        <v>4394.8</v>
      </c>
      <c r="F635" s="43">
        <v>4556.8000000000011</v>
      </c>
      <c r="G635" s="25">
        <f t="shared" si="38"/>
        <v>162.00000000000091</v>
      </c>
      <c r="H635" s="47">
        <f t="shared" si="39"/>
        <v>3.6861745699463204E-2</v>
      </c>
      <c r="I635" s="81">
        <f>G635</f>
        <v>162.00000000000091</v>
      </c>
      <c r="J635" s="80"/>
      <c r="K635" s="80"/>
    </row>
    <row r="636" spans="1:11" x14ac:dyDescent="0.25">
      <c r="A636" s="76">
        <v>33059411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EE JOAO DO VALE</v>
      </c>
      <c r="E636" s="43">
        <v>4663.2</v>
      </c>
      <c r="F636" s="43">
        <v>4269.2</v>
      </c>
      <c r="G636" s="25">
        <f t="shared" si="38"/>
        <v>-394</v>
      </c>
      <c r="H636" s="47">
        <f t="shared" si="39"/>
        <v>-8.4491336421341573E-2</v>
      </c>
      <c r="I636" s="80"/>
      <c r="J636" s="81">
        <f>G636</f>
        <v>-394</v>
      </c>
      <c r="K636" s="80"/>
    </row>
    <row r="637" spans="1:11" x14ac:dyDescent="0.25">
      <c r="A637" s="76">
        <v>33059446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SAO JORGE</v>
      </c>
      <c r="E637" s="43">
        <v>11214.8</v>
      </c>
      <c r="F637" s="43">
        <v>9786.4</v>
      </c>
      <c r="G637" s="25">
        <f t="shared" si="38"/>
        <v>-1428.3999999999996</v>
      </c>
      <c r="H637" s="47">
        <f t="shared" si="39"/>
        <v>-0.12736740735456714</v>
      </c>
      <c r="I637" s="80"/>
      <c r="J637" s="81">
        <f>G637</f>
        <v>-1428.3999999999996</v>
      </c>
      <c r="K637" s="80"/>
    </row>
    <row r="638" spans="1:11" x14ac:dyDescent="0.25">
      <c r="A638" s="76">
        <v>33059454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SANTO ANTONIO DE PADUA</v>
      </c>
      <c r="E638" s="43">
        <v>13873.2</v>
      </c>
      <c r="F638" s="43">
        <v>11350.400000000001</v>
      </c>
      <c r="G638" s="25">
        <f t="shared" si="38"/>
        <v>-2522.7999999999993</v>
      </c>
      <c r="H638" s="47">
        <f t="shared" si="39"/>
        <v>-0.18184701438745202</v>
      </c>
      <c r="I638" s="80"/>
      <c r="J638" s="81">
        <f>G638</f>
        <v>-2522.7999999999993</v>
      </c>
      <c r="K638" s="80"/>
    </row>
    <row r="639" spans="1:11" x14ac:dyDescent="0.25">
      <c r="A639" s="76">
        <v>33059462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VEREADOR PERCY BATISTA CRISPIN</v>
      </c>
      <c r="E639" s="43">
        <v>5941.2</v>
      </c>
      <c r="F639" s="43">
        <v>5606.0000000000009</v>
      </c>
      <c r="G639" s="25">
        <f t="shared" si="38"/>
        <v>-335.19999999999891</v>
      </c>
      <c r="H639" s="47">
        <f t="shared" si="39"/>
        <v>-5.641957853632245E-2</v>
      </c>
      <c r="I639" s="80"/>
      <c r="J639" s="81">
        <f>G639</f>
        <v>-335.19999999999891</v>
      </c>
      <c r="K639" s="80"/>
    </row>
    <row r="640" spans="1:11" x14ac:dyDescent="0.25">
      <c r="A640" s="76">
        <v>33059470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CE YONNE MARIA SIQUEIRA DE ANDRADE</v>
      </c>
      <c r="E640" s="43">
        <v>7882.4</v>
      </c>
      <c r="F640" s="43">
        <v>8513.6</v>
      </c>
      <c r="G640" s="25">
        <f t="shared" si="38"/>
        <v>631.20000000000073</v>
      </c>
      <c r="H640" s="47">
        <f t="shared" si="39"/>
        <v>8.00771338678576E-2</v>
      </c>
      <c r="I640" s="81">
        <f>G640</f>
        <v>631.20000000000073</v>
      </c>
      <c r="J640" s="80"/>
      <c r="K640" s="80"/>
    </row>
    <row r="641" spans="1:11" x14ac:dyDescent="0.25">
      <c r="A641" s="76">
        <v>33060177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358 ALBERTO PASQUALINI</v>
      </c>
      <c r="E641" s="43">
        <v>18691.2</v>
      </c>
      <c r="F641" s="43">
        <v>13649.6</v>
      </c>
      <c r="G641" s="25">
        <f t="shared" si="38"/>
        <v>-5041.6000000000004</v>
      </c>
      <c r="H641" s="47">
        <f t="shared" si="39"/>
        <v>-0.26973121040917653</v>
      </c>
      <c r="I641" s="80"/>
      <c r="J641" s="81">
        <f t="shared" ref="J641:J652" si="43">G641</f>
        <v>-5041.6000000000004</v>
      </c>
      <c r="K641" s="80"/>
    </row>
    <row r="642" spans="1:11" x14ac:dyDescent="0.25">
      <c r="A642" s="76">
        <v>33060185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383 MAXIMO GORKI</v>
      </c>
      <c r="E642" s="43">
        <v>11429.6</v>
      </c>
      <c r="F642" s="43">
        <v>10588.4</v>
      </c>
      <c r="G642" s="25">
        <f t="shared" si="38"/>
        <v>-841.20000000000073</v>
      </c>
      <c r="H642" s="47">
        <f t="shared" si="39"/>
        <v>-7.3598376146146907E-2</v>
      </c>
      <c r="I642" s="80"/>
      <c r="J642" s="81">
        <f t="shared" si="43"/>
        <v>-841.20000000000073</v>
      </c>
      <c r="K642" s="80"/>
    </row>
    <row r="643" spans="1:11" x14ac:dyDescent="0.25">
      <c r="A643" s="76">
        <v>33060193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CIEP 354 MARTINS PENA</v>
      </c>
      <c r="E643" s="43">
        <v>21025.200000000001</v>
      </c>
      <c r="F643" s="43">
        <v>19843.599999999999</v>
      </c>
      <c r="G643" s="25">
        <f t="shared" si="38"/>
        <v>-1181.6000000000022</v>
      </c>
      <c r="H643" s="47">
        <f t="shared" si="39"/>
        <v>-5.6199227593554502E-2</v>
      </c>
      <c r="I643" s="80"/>
      <c r="J643" s="81">
        <f t="shared" si="43"/>
        <v>-1181.6000000000022</v>
      </c>
      <c r="K643" s="80"/>
    </row>
    <row r="644" spans="1:11" x14ac:dyDescent="0.25">
      <c r="A644" s="76">
        <v>33060274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IE RANGEL PESTANA</v>
      </c>
      <c r="E644" s="43">
        <v>46802.8</v>
      </c>
      <c r="F644" s="43">
        <v>41882</v>
      </c>
      <c r="G644" s="25">
        <f t="shared" si="38"/>
        <v>-4920.8000000000029</v>
      </c>
      <c r="H644" s="47">
        <f t="shared" si="39"/>
        <v>-0.1051390087772527</v>
      </c>
      <c r="I644" s="80"/>
      <c r="J644" s="81">
        <f t="shared" si="43"/>
        <v>-4920.8000000000029</v>
      </c>
      <c r="K644" s="80"/>
    </row>
    <row r="645" spans="1:11" x14ac:dyDescent="0.25">
      <c r="A645" s="76">
        <v>33060711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352 SENADOR SEVERO GOMES</v>
      </c>
      <c r="E645" s="43">
        <v>13682</v>
      </c>
      <c r="F645" s="43">
        <v>11958.8</v>
      </c>
      <c r="G645" s="25">
        <f t="shared" ref="G645:G708" si="44">F645-E645</f>
        <v>-1723.2000000000007</v>
      </c>
      <c r="H645" s="47">
        <f t="shared" ref="H645:H708" si="45">G645/E645</f>
        <v>-0.12594649904984656</v>
      </c>
      <c r="I645" s="80"/>
      <c r="J645" s="81">
        <f t="shared" si="43"/>
        <v>-1723.2000000000007</v>
      </c>
      <c r="K645" s="80"/>
    </row>
    <row r="646" spans="1:11" x14ac:dyDescent="0.25">
      <c r="A646" s="76">
        <v>33060720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CIEP 021 GENERAL OSORIO</v>
      </c>
      <c r="E646" s="43">
        <v>13698.800000000001</v>
      </c>
      <c r="F646" s="43">
        <v>10832.4</v>
      </c>
      <c r="G646" s="25">
        <f t="shared" si="44"/>
        <v>-2866.4000000000015</v>
      </c>
      <c r="H646" s="47">
        <f t="shared" si="45"/>
        <v>-0.20924460536689354</v>
      </c>
      <c r="I646" s="80"/>
      <c r="J646" s="81">
        <f t="shared" si="43"/>
        <v>-2866.4000000000015</v>
      </c>
      <c r="K646" s="80"/>
    </row>
    <row r="647" spans="1:11" x14ac:dyDescent="0.25">
      <c r="A647" s="76">
        <v>33060738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MARECHAL JUAREZ TAVORA</v>
      </c>
      <c r="E647" s="43">
        <v>14604.800000000003</v>
      </c>
      <c r="F647" s="43">
        <v>12055.2</v>
      </c>
      <c r="G647" s="25">
        <f t="shared" si="44"/>
        <v>-2549.6000000000022</v>
      </c>
      <c r="H647" s="47">
        <f t="shared" si="45"/>
        <v>-0.17457274320771266</v>
      </c>
      <c r="I647" s="80"/>
      <c r="J647" s="81">
        <f t="shared" si="43"/>
        <v>-2549.6000000000022</v>
      </c>
      <c r="K647" s="80"/>
    </row>
    <row r="648" spans="1:11" x14ac:dyDescent="0.25">
      <c r="A648" s="76">
        <v>33060746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SANTA RITA DE CASSIA</v>
      </c>
      <c r="E648" s="43">
        <v>10045.6</v>
      </c>
      <c r="F648" s="43">
        <v>8860.4000000000015</v>
      </c>
      <c r="G648" s="25">
        <f t="shared" si="44"/>
        <v>-1185.1999999999989</v>
      </c>
      <c r="H648" s="47">
        <f t="shared" si="45"/>
        <v>-0.11798200207055815</v>
      </c>
      <c r="I648" s="80"/>
      <c r="J648" s="81">
        <f t="shared" si="43"/>
        <v>-1185.1999999999989</v>
      </c>
      <c r="K648" s="80"/>
    </row>
    <row r="649" spans="1:11" x14ac:dyDescent="0.25">
      <c r="A649" s="76">
        <v>33060797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AMBAI</v>
      </c>
      <c r="E649" s="43">
        <v>7370</v>
      </c>
      <c r="F649" s="43">
        <v>5365.6</v>
      </c>
      <c r="G649" s="25">
        <f t="shared" si="44"/>
        <v>-2004.3999999999996</v>
      </c>
      <c r="H649" s="47">
        <f t="shared" si="45"/>
        <v>-0.27196743554952507</v>
      </c>
      <c r="I649" s="80"/>
      <c r="J649" s="81">
        <f t="shared" si="43"/>
        <v>-2004.3999999999996</v>
      </c>
      <c r="K649" s="80"/>
    </row>
    <row r="650" spans="1:11" x14ac:dyDescent="0.25">
      <c r="A650" s="76">
        <v>33060800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BARAO DE TINGUA</v>
      </c>
      <c r="E650" s="43">
        <v>18326.400000000001</v>
      </c>
      <c r="F650" s="43">
        <v>17081.2</v>
      </c>
      <c r="G650" s="25">
        <f t="shared" si="44"/>
        <v>-1245.2000000000007</v>
      </c>
      <c r="H650" s="47">
        <f t="shared" si="45"/>
        <v>-6.7945695826785432E-2</v>
      </c>
      <c r="I650" s="80"/>
      <c r="J650" s="81">
        <f t="shared" si="43"/>
        <v>-1245.2000000000007</v>
      </c>
      <c r="K650" s="80"/>
    </row>
    <row r="651" spans="1:11" x14ac:dyDescent="0.25">
      <c r="A651" s="76">
        <v>33060819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DOS LIRIOS</v>
      </c>
      <c r="E651" s="43">
        <v>4025.6</v>
      </c>
      <c r="F651" s="43">
        <v>3555.6</v>
      </c>
      <c r="G651" s="25">
        <f t="shared" si="44"/>
        <v>-470</v>
      </c>
      <c r="H651" s="47">
        <f t="shared" si="45"/>
        <v>-0.11675278219395867</v>
      </c>
      <c r="I651" s="80"/>
      <c r="J651" s="81">
        <f t="shared" si="43"/>
        <v>-470</v>
      </c>
      <c r="K651" s="80"/>
    </row>
    <row r="652" spans="1:11" x14ac:dyDescent="0.25">
      <c r="A652" s="76">
        <v>33060827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FIGUEIRA</v>
      </c>
      <c r="E652" s="43">
        <v>10317.6</v>
      </c>
      <c r="F652" s="43">
        <v>9497.6</v>
      </c>
      <c r="G652" s="25">
        <f t="shared" si="44"/>
        <v>-820</v>
      </c>
      <c r="H652" s="47">
        <f t="shared" si="45"/>
        <v>-7.947584709622392E-2</v>
      </c>
      <c r="I652" s="80"/>
      <c r="J652" s="81">
        <f t="shared" si="43"/>
        <v>-820</v>
      </c>
      <c r="K652" s="80"/>
    </row>
    <row r="653" spans="1:11" x14ac:dyDescent="0.25">
      <c r="A653" s="76">
        <v>33060835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JARDIM MARILICE</v>
      </c>
      <c r="E653" s="43">
        <v>2908.8</v>
      </c>
      <c r="F653" s="43">
        <v>4587.6000000000004</v>
      </c>
      <c r="G653" s="25">
        <f t="shared" si="44"/>
        <v>1678.8000000000002</v>
      </c>
      <c r="H653" s="47">
        <f t="shared" si="45"/>
        <v>0.57714521452145218</v>
      </c>
      <c r="I653" s="81">
        <f>G653</f>
        <v>1678.8000000000002</v>
      </c>
      <c r="J653" s="80"/>
      <c r="K653" s="80"/>
    </row>
    <row r="654" spans="1:11" x14ac:dyDescent="0.25">
      <c r="A654" s="76">
        <v>33060843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CE MARIA EMILIA AMARAL FONTOURA</v>
      </c>
      <c r="E654" s="43">
        <v>13144</v>
      </c>
      <c r="F654" s="43">
        <v>12616.800000000001</v>
      </c>
      <c r="G654" s="25">
        <f t="shared" si="44"/>
        <v>-527.19999999999891</v>
      </c>
      <c r="H654" s="47">
        <f t="shared" si="45"/>
        <v>-4.0109555690809415E-2</v>
      </c>
      <c r="I654" s="80"/>
      <c r="J654" s="81">
        <f>G654</f>
        <v>-527.19999999999891</v>
      </c>
      <c r="K654" s="80"/>
    </row>
    <row r="655" spans="1:11" x14ac:dyDescent="0.25">
      <c r="A655" s="76">
        <v>33060860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EE NILO PECANHA</v>
      </c>
      <c r="E655" s="43">
        <v>5742.7999999999993</v>
      </c>
      <c r="F655" s="43">
        <v>5333.6</v>
      </c>
      <c r="G655" s="25">
        <f t="shared" si="44"/>
        <v>-409.19999999999891</v>
      </c>
      <c r="H655" s="47">
        <f t="shared" si="45"/>
        <v>-7.1254440342689795E-2</v>
      </c>
      <c r="I655" s="80"/>
      <c r="J655" s="81">
        <f>G655</f>
        <v>-409.19999999999891</v>
      </c>
      <c r="K655" s="80"/>
    </row>
    <row r="656" spans="1:11" x14ac:dyDescent="0.25">
      <c r="A656" s="76">
        <v>33060878</v>
      </c>
      <c r="B656" s="77" t="str">
        <f>VLOOKUP($A656,BASE!$A$3:$D$1199,2,0)</f>
        <v>METROPOLITANA I</v>
      </c>
      <c r="C656" s="77" t="str">
        <f>VLOOKUP($A656,BASE!$A$3:$D$1199,3,0)</f>
        <v>Nova Iguaçu</v>
      </c>
      <c r="D656" s="77" t="str">
        <f>VLOOKUP($A656,BASE!$A$3:$D$1199,4,0)</f>
        <v>CE PROFESSORA MARINA BENTO</v>
      </c>
      <c r="E656" s="43">
        <v>6897.6</v>
      </c>
      <c r="F656" s="43">
        <v>6306.4000000000005</v>
      </c>
      <c r="G656" s="25">
        <f t="shared" si="44"/>
        <v>-591.19999999999982</v>
      </c>
      <c r="H656" s="47">
        <f t="shared" si="45"/>
        <v>-8.5710971932266261E-2</v>
      </c>
      <c r="I656" s="80"/>
      <c r="J656" s="81">
        <f>G656</f>
        <v>-591.19999999999982</v>
      </c>
      <c r="K656" s="80"/>
    </row>
    <row r="657" spans="1:11" x14ac:dyDescent="0.25">
      <c r="A657" s="76">
        <v>33061084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364 NELSON RAMOS</v>
      </c>
      <c r="E657" s="43">
        <v>9892</v>
      </c>
      <c r="F657" s="43">
        <v>8982.4000000000015</v>
      </c>
      <c r="G657" s="25">
        <f t="shared" si="44"/>
        <v>-909.59999999999854</v>
      </c>
      <c r="H657" s="47">
        <f t="shared" si="45"/>
        <v>-9.1953093408815051E-2</v>
      </c>
      <c r="I657" s="80"/>
      <c r="J657" s="81">
        <f>G657</f>
        <v>-909.59999999999854</v>
      </c>
      <c r="K657" s="80"/>
    </row>
    <row r="658" spans="1:11" x14ac:dyDescent="0.25">
      <c r="A658" s="76">
        <v>33061106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111 GELSON FREITAS</v>
      </c>
      <c r="E658" s="43">
        <v>16822.800000000003</v>
      </c>
      <c r="F658" s="43">
        <v>17403.2</v>
      </c>
      <c r="G658" s="25">
        <f t="shared" si="44"/>
        <v>580.39999999999782</v>
      </c>
      <c r="H658" s="47">
        <f t="shared" si="45"/>
        <v>3.4500796538031585E-2</v>
      </c>
      <c r="I658" s="81">
        <f>G658</f>
        <v>580.39999999999782</v>
      </c>
      <c r="J658" s="80"/>
      <c r="K658" s="80"/>
    </row>
    <row r="659" spans="1:11" x14ac:dyDescent="0.25">
      <c r="A659" s="76">
        <v>33061122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CIEP 100 SAO FRANCISCO DE ASSIS BRASIL FRANCA</v>
      </c>
      <c r="E659" s="43">
        <v>4210.8000000000011</v>
      </c>
      <c r="F659" s="43">
        <v>4532.4000000000005</v>
      </c>
      <c r="G659" s="25">
        <f t="shared" si="44"/>
        <v>321.59999999999945</v>
      </c>
      <c r="H659" s="47">
        <f t="shared" si="45"/>
        <v>7.637503562268437E-2</v>
      </c>
      <c r="I659" s="81">
        <f>G659</f>
        <v>321.59999999999945</v>
      </c>
      <c r="J659" s="80"/>
      <c r="K659" s="80"/>
    </row>
    <row r="660" spans="1:11" x14ac:dyDescent="0.25">
      <c r="A660" s="76">
        <v>33061149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BRASIL</v>
      </c>
      <c r="E660" s="43">
        <v>14084.400000000001</v>
      </c>
      <c r="F660" s="43">
        <v>14725.6</v>
      </c>
      <c r="G660" s="25">
        <f t="shared" si="44"/>
        <v>641.19999999999891</v>
      </c>
      <c r="H660" s="47">
        <f t="shared" si="45"/>
        <v>4.5525545994149472E-2</v>
      </c>
      <c r="I660" s="81">
        <f>G660</f>
        <v>641.19999999999891</v>
      </c>
      <c r="J660" s="80"/>
      <c r="K660" s="80"/>
    </row>
    <row r="661" spans="1:11" x14ac:dyDescent="0.25">
      <c r="A661" s="76">
        <v>33061165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DOM PEDRO I</v>
      </c>
      <c r="E661" s="43">
        <v>29721.200000000004</v>
      </c>
      <c r="F661" s="43">
        <v>29983.599999999999</v>
      </c>
      <c r="G661" s="25">
        <f t="shared" si="44"/>
        <v>262.39999999999418</v>
      </c>
      <c r="H661" s="47">
        <f t="shared" si="45"/>
        <v>8.8287148567350628E-3</v>
      </c>
      <c r="I661" s="81">
        <f>G661</f>
        <v>262.39999999999418</v>
      </c>
      <c r="J661" s="80"/>
      <c r="K661" s="80"/>
    </row>
    <row r="662" spans="1:11" x14ac:dyDescent="0.25">
      <c r="A662" s="76">
        <v>33061173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PIERRE PLANCHER</v>
      </c>
      <c r="E662" s="43">
        <v>18764.800000000003</v>
      </c>
      <c r="F662" s="43">
        <v>16732.400000000001</v>
      </c>
      <c r="G662" s="25">
        <f t="shared" si="44"/>
        <v>-2032.4000000000015</v>
      </c>
      <c r="H662" s="47">
        <f t="shared" si="45"/>
        <v>-0.10830917462482953</v>
      </c>
      <c r="I662" s="80"/>
      <c r="J662" s="81">
        <f t="shared" ref="J662:J668" si="46">G662</f>
        <v>-2032.4000000000015</v>
      </c>
      <c r="K662" s="80"/>
    </row>
    <row r="663" spans="1:11" x14ac:dyDescent="0.25">
      <c r="A663" s="76">
        <v>33061181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PRESIDENTE CASTELO BRANCO</v>
      </c>
      <c r="E663" s="43">
        <v>17296</v>
      </c>
      <c r="F663" s="43">
        <v>12417.600000000002</v>
      </c>
      <c r="G663" s="25">
        <f t="shared" si="44"/>
        <v>-4878.3999999999978</v>
      </c>
      <c r="H663" s="47">
        <f t="shared" si="45"/>
        <v>-0.28205365402405169</v>
      </c>
      <c r="I663" s="80"/>
      <c r="J663" s="81">
        <f t="shared" si="46"/>
        <v>-4878.3999999999978</v>
      </c>
      <c r="K663" s="80"/>
    </row>
    <row r="664" spans="1:11" x14ac:dyDescent="0.25">
      <c r="A664" s="76">
        <v>33061203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VILA BELA</v>
      </c>
      <c r="E664" s="43">
        <v>20755.2</v>
      </c>
      <c r="F664" s="43">
        <v>17674.8</v>
      </c>
      <c r="G664" s="25">
        <f t="shared" si="44"/>
        <v>-3080.4000000000015</v>
      </c>
      <c r="H664" s="47">
        <f t="shared" si="45"/>
        <v>-0.14841581868640155</v>
      </c>
      <c r="I664" s="80"/>
      <c r="J664" s="81">
        <f t="shared" si="46"/>
        <v>-3080.4000000000015</v>
      </c>
      <c r="K664" s="80"/>
    </row>
    <row r="665" spans="1:11" x14ac:dyDescent="0.25">
      <c r="A665" s="76">
        <v>33061246</v>
      </c>
      <c r="B665" s="77" t="str">
        <f>VLOOKUP($A665,BASE!$A$3:$D$1199,2,0)</f>
        <v>METROPOLITANA VII</v>
      </c>
      <c r="C665" s="77" t="str">
        <f>VLOOKUP($A665,BASE!$A$3:$D$1199,3,0)</f>
        <v>Mesquita</v>
      </c>
      <c r="D665" s="77" t="str">
        <f>VLOOKUP($A665,BASE!$A$3:$D$1199,4,0)</f>
        <v>CE ANA NERI</v>
      </c>
      <c r="E665" s="43">
        <v>9302.7999999999993</v>
      </c>
      <c r="F665" s="43">
        <v>7812.7999999999993</v>
      </c>
      <c r="G665" s="25">
        <f t="shared" si="44"/>
        <v>-1490</v>
      </c>
      <c r="H665" s="47">
        <f t="shared" si="45"/>
        <v>-0.16016683149159394</v>
      </c>
      <c r="I665" s="80"/>
      <c r="J665" s="81">
        <f t="shared" si="46"/>
        <v>-1490</v>
      </c>
      <c r="K665" s="80"/>
    </row>
    <row r="666" spans="1:11" x14ac:dyDescent="0.25">
      <c r="A666" s="76">
        <v>33061742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PREFEITO LUIZ GUIMARAES</v>
      </c>
      <c r="E666" s="43">
        <v>31788</v>
      </c>
      <c r="F666" s="43">
        <v>26516.799999999999</v>
      </c>
      <c r="G666" s="25">
        <f t="shared" si="44"/>
        <v>-5271.2000000000007</v>
      </c>
      <c r="H666" s="47">
        <f t="shared" si="45"/>
        <v>-0.16582358122561974</v>
      </c>
      <c r="I666" s="80"/>
      <c r="J666" s="81">
        <f t="shared" si="46"/>
        <v>-5271.2000000000007</v>
      </c>
      <c r="K666" s="80"/>
    </row>
    <row r="667" spans="1:11" x14ac:dyDescent="0.25">
      <c r="A667" s="76">
        <v>33061750</v>
      </c>
      <c r="B667" s="77" t="str">
        <f>VLOOKUP($A667,BASE!$A$3:$D$1199,2,0)</f>
        <v>METROPOLITANA I</v>
      </c>
      <c r="C667" s="77" t="str">
        <f>VLOOKUP($A667,BASE!$A$3:$D$1199,3,0)</f>
        <v>Queimados</v>
      </c>
      <c r="D667" s="77" t="str">
        <f>VLOOKUP($A667,BASE!$A$3:$D$1199,4,0)</f>
        <v>CE SAO CRISTOVAO</v>
      </c>
      <c r="E667" s="43">
        <v>18229.2</v>
      </c>
      <c r="F667" s="43">
        <v>17072.8</v>
      </c>
      <c r="G667" s="25">
        <f t="shared" si="44"/>
        <v>-1156.4000000000015</v>
      </c>
      <c r="H667" s="47">
        <f t="shared" si="45"/>
        <v>-6.3436684001492188E-2</v>
      </c>
      <c r="I667" s="80"/>
      <c r="J667" s="81">
        <f t="shared" si="46"/>
        <v>-1156.4000000000015</v>
      </c>
      <c r="K667" s="80"/>
    </row>
    <row r="668" spans="1:11" x14ac:dyDescent="0.25">
      <c r="A668" s="76">
        <v>33061769</v>
      </c>
      <c r="B668" s="77" t="str">
        <f>VLOOKUP($A668,BASE!$A$3:$D$1199,2,0)</f>
        <v>METROPOLITANA I</v>
      </c>
      <c r="C668" s="77" t="str">
        <f>VLOOKUP($A668,BASE!$A$3:$D$1199,3,0)</f>
        <v>Nova Iguaçu</v>
      </c>
      <c r="D668" s="77" t="str">
        <f>VLOOKUP($A668,BASE!$A$3:$D$1199,4,0)</f>
        <v>CE SAO FRANCISCO DE PAULA</v>
      </c>
      <c r="E668" s="43">
        <v>16171.599999999999</v>
      </c>
      <c r="F668" s="43">
        <v>15286.400000000001</v>
      </c>
      <c r="G668" s="25">
        <f t="shared" si="44"/>
        <v>-885.19999999999709</v>
      </c>
      <c r="H668" s="47">
        <f t="shared" si="45"/>
        <v>-5.4737935640258056E-2</v>
      </c>
      <c r="I668" s="80"/>
      <c r="J668" s="81">
        <f t="shared" si="46"/>
        <v>-885.19999999999709</v>
      </c>
      <c r="K668" s="80"/>
    </row>
    <row r="669" spans="1:11" x14ac:dyDescent="0.25">
      <c r="A669" s="76">
        <v>33061866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JOAO VI</v>
      </c>
      <c r="E669" s="43">
        <v>16303.6</v>
      </c>
      <c r="F669" s="43">
        <v>16954.800000000003</v>
      </c>
      <c r="G669" s="25">
        <f t="shared" si="44"/>
        <v>651.20000000000255</v>
      </c>
      <c r="H669" s="47">
        <f t="shared" si="45"/>
        <v>3.9942098677592831E-2</v>
      </c>
      <c r="I669" s="81">
        <f>G669</f>
        <v>651.20000000000255</v>
      </c>
      <c r="J669" s="80"/>
      <c r="K669" s="80"/>
    </row>
    <row r="670" spans="1:11" x14ac:dyDescent="0.25">
      <c r="A670" s="76">
        <v>33061874</v>
      </c>
      <c r="B670" s="77" t="str">
        <f>VLOOKUP($A670,BASE!$A$3:$D$1199,2,0)</f>
        <v>METROPOLITANA I</v>
      </c>
      <c r="C670" s="77" t="str">
        <f>VLOOKUP($A670,BASE!$A$3:$D$1199,3,0)</f>
        <v>Queimados</v>
      </c>
      <c r="D670" s="77" t="str">
        <f>VLOOKUP($A670,BASE!$A$3:$D$1199,4,0)</f>
        <v>CE DOM BOSCO</v>
      </c>
      <c r="E670" s="43">
        <v>12384.8</v>
      </c>
      <c r="F670" s="43">
        <v>10421.200000000001</v>
      </c>
      <c r="G670" s="25">
        <f t="shared" si="44"/>
        <v>-1963.5999999999985</v>
      </c>
      <c r="H670" s="47">
        <f t="shared" si="45"/>
        <v>-0.15854918932885462</v>
      </c>
      <c r="I670" s="80"/>
      <c r="J670" s="81">
        <f t="shared" ref="J670:J675" si="47">G670</f>
        <v>-1963.5999999999985</v>
      </c>
      <c r="K670" s="80"/>
    </row>
    <row r="671" spans="1:11" x14ac:dyDescent="0.25">
      <c r="A671" s="76">
        <v>33061890</v>
      </c>
      <c r="B671" s="77" t="str">
        <f>VLOOKUP($A671,BASE!$A$3:$D$1199,2,0)</f>
        <v>METROPOLITANA I</v>
      </c>
      <c r="C671" s="77" t="str">
        <f>VLOOKUP($A671,BASE!$A$3:$D$1199,3,0)</f>
        <v>Nova Iguaçu</v>
      </c>
      <c r="D671" s="77" t="str">
        <f>VLOOKUP($A671,BASE!$A$3:$D$1199,4,0)</f>
        <v>EE HUMBERTO DE CAMPOS</v>
      </c>
      <c r="E671" s="43">
        <v>9220.4000000000015</v>
      </c>
      <c r="F671" s="43">
        <v>8734</v>
      </c>
      <c r="G671" s="25">
        <f t="shared" si="44"/>
        <v>-486.40000000000146</v>
      </c>
      <c r="H671" s="47">
        <f t="shared" si="45"/>
        <v>-5.2752592078434926E-2</v>
      </c>
      <c r="I671" s="80"/>
      <c r="J671" s="81">
        <f t="shared" si="47"/>
        <v>-486.40000000000146</v>
      </c>
      <c r="K671" s="80"/>
    </row>
    <row r="672" spans="1:11" x14ac:dyDescent="0.25">
      <c r="A672" s="76">
        <v>33061920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RAYMUNDO CORREA</v>
      </c>
      <c r="E672" s="43">
        <v>10090.799999999999</v>
      </c>
      <c r="F672" s="43">
        <v>9558.4</v>
      </c>
      <c r="G672" s="25">
        <f t="shared" si="44"/>
        <v>-532.39999999999964</v>
      </c>
      <c r="H672" s="47">
        <f t="shared" si="45"/>
        <v>-5.2760930748800859E-2</v>
      </c>
      <c r="I672" s="80"/>
      <c r="J672" s="81">
        <f t="shared" si="47"/>
        <v>-532.39999999999964</v>
      </c>
      <c r="K672" s="80"/>
    </row>
    <row r="673" spans="1:11" x14ac:dyDescent="0.25">
      <c r="A673" s="76">
        <v>33061939</v>
      </c>
      <c r="B673" s="77" t="str">
        <f>VLOOKUP($A673,BASE!$A$3:$D$1199,2,0)</f>
        <v>METROPOLITANA I</v>
      </c>
      <c r="C673" s="77" t="str">
        <f>VLOOKUP($A673,BASE!$A$3:$D$1199,3,0)</f>
        <v>Queimados</v>
      </c>
      <c r="D673" s="77" t="str">
        <f>VLOOKUP($A673,BASE!$A$3:$D$1199,4,0)</f>
        <v>CE SAO JOAO</v>
      </c>
      <c r="E673" s="43">
        <v>14788.8</v>
      </c>
      <c r="F673" s="43">
        <v>11144.8</v>
      </c>
      <c r="G673" s="25">
        <f t="shared" si="44"/>
        <v>-3644</v>
      </c>
      <c r="H673" s="47">
        <f t="shared" si="45"/>
        <v>-0.2464026831115439</v>
      </c>
      <c r="I673" s="80"/>
      <c r="J673" s="81">
        <f t="shared" si="47"/>
        <v>-3644</v>
      </c>
      <c r="K673" s="80"/>
    </row>
    <row r="674" spans="1:11" x14ac:dyDescent="0.25">
      <c r="A674" s="76">
        <v>33062250</v>
      </c>
      <c r="B674" s="77" t="str">
        <f>VLOOKUP($A674,BASE!$A$3:$D$1199,2,0)</f>
        <v>METROPOLITANA IV</v>
      </c>
      <c r="C674" s="77" t="str">
        <f>VLOOKUP($A674,BASE!$A$3:$D$1199,3,0)</f>
        <v>Rio de Janeiro</v>
      </c>
      <c r="D674" s="77" t="str">
        <f>VLOOKUP($A674,BASE!$A$3:$D$1199,4,0)</f>
        <v>CE ALDEBARA</v>
      </c>
      <c r="E674" s="43">
        <v>6366.4000000000005</v>
      </c>
      <c r="F674" s="43">
        <v>5395.5999999999995</v>
      </c>
      <c r="G674" s="25">
        <f t="shared" si="44"/>
        <v>-970.80000000000109</v>
      </c>
      <c r="H674" s="47">
        <f t="shared" si="45"/>
        <v>-0.15248806232721807</v>
      </c>
      <c r="I674" s="80"/>
      <c r="J674" s="81">
        <f t="shared" si="47"/>
        <v>-970.80000000000109</v>
      </c>
      <c r="K674" s="80"/>
    </row>
    <row r="675" spans="1:11" x14ac:dyDescent="0.25">
      <c r="A675" s="76">
        <v>33062277</v>
      </c>
      <c r="B675" s="77" t="str">
        <f>VLOOKUP($A675,BASE!$A$3:$D$1199,2,0)</f>
        <v>METROPOLITANA III</v>
      </c>
      <c r="C675" s="77" t="str">
        <f>VLOOKUP($A675,BASE!$A$3:$D$1199,3,0)</f>
        <v>Rio de Janeiro</v>
      </c>
      <c r="D675" s="77" t="str">
        <f>VLOOKUP($A675,BASE!$A$3:$D$1199,4,0)</f>
        <v>CE CUBA</v>
      </c>
      <c r="E675" s="43">
        <v>2918</v>
      </c>
      <c r="F675" s="43">
        <v>1823.6</v>
      </c>
      <c r="G675" s="25">
        <f t="shared" si="44"/>
        <v>-1094.4000000000001</v>
      </c>
      <c r="H675" s="47">
        <f t="shared" si="45"/>
        <v>-0.37505140507196716</v>
      </c>
      <c r="I675" s="80"/>
      <c r="J675" s="81">
        <f t="shared" si="47"/>
        <v>-1094.4000000000001</v>
      </c>
      <c r="K675" s="80"/>
    </row>
    <row r="676" spans="1:11" x14ac:dyDescent="0.25">
      <c r="A676" s="76">
        <v>33062293</v>
      </c>
      <c r="B676" s="77" t="str">
        <f>VLOOKUP($A676,BASE!$A$3:$D$1199,2,0)</f>
        <v>METROPOLITANA IV</v>
      </c>
      <c r="C676" s="77" t="str">
        <f>VLOOKUP($A676,BASE!$A$3:$D$1199,3,0)</f>
        <v>Rio de Janeiro</v>
      </c>
      <c r="D676" s="77" t="str">
        <f>VLOOKUP($A676,BASE!$A$3:$D$1199,4,0)</f>
        <v>CE CHARLES DICKENS</v>
      </c>
      <c r="E676" s="43">
        <v>2811.2000000000003</v>
      </c>
      <c r="F676" s="43">
        <v>3070</v>
      </c>
      <c r="G676" s="25">
        <f t="shared" si="44"/>
        <v>258.79999999999973</v>
      </c>
      <c r="H676" s="47">
        <f t="shared" si="45"/>
        <v>9.2060330108138771E-2</v>
      </c>
      <c r="I676" s="81">
        <f>G676</f>
        <v>258.79999999999973</v>
      </c>
      <c r="J676" s="80"/>
      <c r="K676" s="80"/>
    </row>
    <row r="677" spans="1:11" x14ac:dyDescent="0.25">
      <c r="A677" s="76">
        <v>33062374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REVERENDO HUGH CLARENCE TUCKER</v>
      </c>
      <c r="E677" s="43">
        <v>7747.6</v>
      </c>
      <c r="F677" s="43">
        <v>6429.2</v>
      </c>
      <c r="G677" s="25">
        <f t="shared" si="44"/>
        <v>-1318.4000000000005</v>
      </c>
      <c r="H677" s="47">
        <f t="shared" si="45"/>
        <v>-0.17016882647529563</v>
      </c>
      <c r="I677" s="80"/>
      <c r="J677" s="81">
        <f>G677</f>
        <v>-1318.4000000000005</v>
      </c>
      <c r="K677" s="80"/>
    </row>
    <row r="678" spans="1:11" x14ac:dyDescent="0.25">
      <c r="A678" s="76">
        <v>33062668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JULIA KUBITSCHEK</v>
      </c>
      <c r="E678" s="43">
        <v>32136.800000000003</v>
      </c>
      <c r="F678" s="43">
        <v>32757.600000000002</v>
      </c>
      <c r="G678" s="25">
        <f t="shared" si="44"/>
        <v>620.79999999999927</v>
      </c>
      <c r="H678" s="47">
        <f t="shared" si="45"/>
        <v>1.9317418037888005E-2</v>
      </c>
      <c r="I678" s="81">
        <f>G678</f>
        <v>620.79999999999927</v>
      </c>
      <c r="J678" s="80"/>
      <c r="K678" s="80"/>
    </row>
    <row r="679" spans="1:11" x14ac:dyDescent="0.25">
      <c r="A679" s="76">
        <v>33062676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SOUZA AGUIAR</v>
      </c>
      <c r="E679" s="43">
        <v>13492.400000000001</v>
      </c>
      <c r="F679" s="43">
        <v>13235.2</v>
      </c>
      <c r="G679" s="25">
        <f t="shared" si="44"/>
        <v>-257.20000000000073</v>
      </c>
      <c r="H679" s="47">
        <f t="shared" si="45"/>
        <v>-1.906258338027339E-2</v>
      </c>
      <c r="I679" s="80"/>
      <c r="J679" s="81">
        <f>G679</f>
        <v>-257.20000000000073</v>
      </c>
      <c r="K679" s="80"/>
    </row>
    <row r="680" spans="1:11" x14ac:dyDescent="0.25">
      <c r="A680" s="76">
        <v>33062919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PAULO DE FRONTIN</v>
      </c>
      <c r="E680" s="43">
        <v>24734.799999999999</v>
      </c>
      <c r="F680" s="43">
        <v>19723.599999999999</v>
      </c>
      <c r="G680" s="25">
        <f t="shared" si="44"/>
        <v>-5011.2000000000007</v>
      </c>
      <c r="H680" s="47">
        <f t="shared" si="45"/>
        <v>-0.2025971505732814</v>
      </c>
      <c r="I680" s="80"/>
      <c r="J680" s="81">
        <f>G680</f>
        <v>-5011.2000000000007</v>
      </c>
      <c r="K680" s="80"/>
    </row>
    <row r="681" spans="1:11" x14ac:dyDescent="0.25">
      <c r="A681" s="76">
        <v>33062927</v>
      </c>
      <c r="B681" s="77" t="str">
        <f>VLOOKUP($A681,BASE!$A$3:$D$1199,2,0)</f>
        <v>METROPOLITANA VI</v>
      </c>
      <c r="C681" s="77" t="str">
        <f>VLOOKUP($A681,BASE!$A$3:$D$1199,3,0)</f>
        <v>Rio de Janeiro</v>
      </c>
      <c r="D681" s="77" t="str">
        <f>VLOOKUP($A681,BASE!$A$3:$D$1199,4,0)</f>
        <v>CE TOMAS ANTONIO GONZAGA</v>
      </c>
      <c r="E681" s="43">
        <v>3617.6</v>
      </c>
      <c r="F681" s="43">
        <v>2629.2000000000003</v>
      </c>
      <c r="G681" s="25">
        <f t="shared" si="44"/>
        <v>-988.39999999999964</v>
      </c>
      <c r="H681" s="47">
        <f t="shared" si="45"/>
        <v>-0.27321981424148595</v>
      </c>
      <c r="I681" s="80"/>
      <c r="J681" s="81">
        <f>G681</f>
        <v>-988.39999999999964</v>
      </c>
      <c r="K681" s="80"/>
    </row>
    <row r="682" spans="1:11" x14ac:dyDescent="0.25">
      <c r="A682" s="76">
        <v>33063044</v>
      </c>
      <c r="B682" s="77" t="str">
        <f>VLOOKUP($A682,BASE!$A$3:$D$1199,2,0)</f>
        <v>DIESP</v>
      </c>
      <c r="C682" s="77" t="str">
        <f>VLOOKUP($A682,BASE!$A$3:$D$1199,3,0)</f>
        <v>Rio de Janeiro</v>
      </c>
      <c r="D682" s="77" t="str">
        <f>VLOOKUP($A682,BASE!$A$3:$D$1199,4,0)</f>
        <v>CE MARIO QUINTANA</v>
      </c>
      <c r="E682" s="43">
        <v>1942.56</v>
      </c>
      <c r="F682" s="43">
        <v>1939.5200000000004</v>
      </c>
      <c r="G682" s="25">
        <f t="shared" si="44"/>
        <v>-3.0399999999995089</v>
      </c>
      <c r="H682" s="47">
        <f t="shared" si="45"/>
        <v>-1.5649452269168051E-3</v>
      </c>
      <c r="I682" s="80"/>
      <c r="J682" s="81">
        <f>G682</f>
        <v>-3.0399999999995089</v>
      </c>
      <c r="K682" s="80"/>
    </row>
    <row r="683" spans="1:11" x14ac:dyDescent="0.25">
      <c r="A683" s="76">
        <v>33063052</v>
      </c>
      <c r="B683" s="77" t="str">
        <f>VLOOKUP($A683,BASE!$A$3:$D$1199,2,0)</f>
        <v>METROPOLITANA VI</v>
      </c>
      <c r="C683" s="77" t="str">
        <f>VLOOKUP($A683,BASE!$A$3:$D$1199,3,0)</f>
        <v>Rio de Janeiro</v>
      </c>
      <c r="D683" s="77" t="str">
        <f>VLOOKUP($A683,BASE!$A$3:$D$1199,4,0)</f>
        <v>CE MEM DE SA</v>
      </c>
      <c r="E683" s="43">
        <v>1048.8</v>
      </c>
      <c r="F683" s="43">
        <v>912</v>
      </c>
      <c r="G683" s="25">
        <f t="shared" si="44"/>
        <v>-136.79999999999995</v>
      </c>
      <c r="H683" s="47">
        <f t="shared" si="45"/>
        <v>-0.13043478260869562</v>
      </c>
      <c r="I683" s="80"/>
      <c r="J683" s="81">
        <f>G683</f>
        <v>-136.79999999999995</v>
      </c>
      <c r="K683" s="80"/>
    </row>
    <row r="684" spans="1:11" x14ac:dyDescent="0.25">
      <c r="A684" s="76">
        <v>33063060</v>
      </c>
      <c r="B684" s="77" t="str">
        <f>VLOOKUP($A684,BASE!$A$3:$D$1199,2,0)</f>
        <v>DIESP</v>
      </c>
      <c r="C684" s="77" t="str">
        <f>VLOOKUP($A684,BASE!$A$3:$D$1199,3,0)</f>
        <v>Rio de Janeiro</v>
      </c>
      <c r="D684" s="77" t="str">
        <f>VLOOKUP($A684,BASE!$A$3:$D$1199,4,0)</f>
        <v>CE RUBEM BRAGA</v>
      </c>
      <c r="E684" s="43">
        <v>2066.7999999999997</v>
      </c>
      <c r="F684" s="43">
        <v>2219.1999999999998</v>
      </c>
      <c r="G684" s="25">
        <f t="shared" si="44"/>
        <v>152.40000000000009</v>
      </c>
      <c r="H684" s="47">
        <f t="shared" si="45"/>
        <v>7.3737178246564797E-2</v>
      </c>
      <c r="I684" s="81">
        <f>G684</f>
        <v>152.40000000000009</v>
      </c>
      <c r="J684" s="80"/>
      <c r="K684" s="80"/>
    </row>
    <row r="685" spans="1:11" x14ac:dyDescent="0.25">
      <c r="A685" s="76">
        <v>33063389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CHICO ANYSIO</v>
      </c>
      <c r="E685" s="43">
        <v>14798.8</v>
      </c>
      <c r="F685" s="43">
        <v>14271.600000000002</v>
      </c>
      <c r="G685" s="25">
        <f t="shared" si="44"/>
        <v>-527.19999999999709</v>
      </c>
      <c r="H685" s="47">
        <f t="shared" si="45"/>
        <v>-3.5624510095412946E-2</v>
      </c>
      <c r="I685" s="80"/>
      <c r="J685" s="81">
        <f t="shared" ref="J685:J695" si="48">G685</f>
        <v>-527.19999999999709</v>
      </c>
      <c r="K685" s="80"/>
    </row>
    <row r="686" spans="1:11" x14ac:dyDescent="0.25">
      <c r="A686" s="76">
        <v>33063397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AMARO CAVALCANTI</v>
      </c>
      <c r="E686" s="43">
        <v>29785.600000000006</v>
      </c>
      <c r="F686" s="43">
        <v>24858.800000000003</v>
      </c>
      <c r="G686" s="25">
        <f t="shared" si="44"/>
        <v>-4926.8000000000029</v>
      </c>
      <c r="H686" s="47">
        <f t="shared" si="45"/>
        <v>-0.16540878813923512</v>
      </c>
      <c r="I686" s="80"/>
      <c r="J686" s="81">
        <f t="shared" si="48"/>
        <v>-4926.8000000000029</v>
      </c>
      <c r="K686" s="80"/>
    </row>
    <row r="687" spans="1:11" x14ac:dyDescent="0.25">
      <c r="A687" s="76">
        <v>33063400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MEXICO</v>
      </c>
      <c r="E687" s="43">
        <v>1139.2</v>
      </c>
      <c r="F687" s="43">
        <v>851.2</v>
      </c>
      <c r="G687" s="25">
        <f t="shared" si="44"/>
        <v>-288</v>
      </c>
      <c r="H687" s="47">
        <f t="shared" si="45"/>
        <v>-0.25280898876404495</v>
      </c>
      <c r="I687" s="80"/>
      <c r="J687" s="81">
        <f t="shared" si="48"/>
        <v>-288</v>
      </c>
      <c r="K687" s="80"/>
    </row>
    <row r="688" spans="1:11" x14ac:dyDescent="0.25">
      <c r="A688" s="76">
        <v>33063877</v>
      </c>
      <c r="B688" s="77" t="str">
        <f>VLOOKUP($A688,BASE!$A$3:$D$1199,2,0)</f>
        <v>METROPOLITANA VI</v>
      </c>
      <c r="C688" s="77" t="str">
        <f>VLOOKUP($A688,BASE!$A$3:$D$1199,3,0)</f>
        <v>Rio de Janeiro</v>
      </c>
      <c r="D688" s="77" t="str">
        <f>VLOOKUP($A688,BASE!$A$3:$D$1199,4,0)</f>
        <v>CE DEODORO</v>
      </c>
      <c r="E688" s="43">
        <v>2491.1999999999998</v>
      </c>
      <c r="F688" s="43">
        <v>1580.8000000000002</v>
      </c>
      <c r="G688" s="25">
        <f t="shared" si="44"/>
        <v>-910.39999999999964</v>
      </c>
      <c r="H688" s="47">
        <f t="shared" si="45"/>
        <v>-0.36544637122671791</v>
      </c>
      <c r="I688" s="80"/>
      <c r="J688" s="81">
        <f t="shared" si="48"/>
        <v>-910.39999999999964</v>
      </c>
      <c r="K688" s="80"/>
    </row>
    <row r="689" spans="1:11" x14ac:dyDescent="0.25">
      <c r="A689" s="76">
        <v>33063907</v>
      </c>
      <c r="B689" s="77" t="str">
        <f>VLOOKUP($A689,BASE!$A$3:$D$1199,2,0)</f>
        <v>METROPOLITANA III</v>
      </c>
      <c r="C689" s="77" t="str">
        <f>VLOOKUP($A689,BASE!$A$3:$D$1199,3,0)</f>
        <v>Rio de Janeiro</v>
      </c>
      <c r="D689" s="77" t="str">
        <f>VLOOKUP($A689,BASE!$A$3:$D$1199,4,0)</f>
        <v>CE PROFESSOR JOAO BORGES DE MORAES</v>
      </c>
      <c r="E689" s="43">
        <v>13898.000000000002</v>
      </c>
      <c r="F689" s="43">
        <v>10906</v>
      </c>
      <c r="G689" s="25">
        <f t="shared" si="44"/>
        <v>-2992.0000000000018</v>
      </c>
      <c r="H689" s="47">
        <f t="shared" si="45"/>
        <v>-0.21528277449992814</v>
      </c>
      <c r="I689" s="80"/>
      <c r="J689" s="81">
        <f t="shared" si="48"/>
        <v>-2992.0000000000018</v>
      </c>
      <c r="K689" s="80"/>
    </row>
    <row r="690" spans="1:11" x14ac:dyDescent="0.25">
      <c r="A690" s="76">
        <v>33064644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INFANTE DOM HENRIQUE</v>
      </c>
      <c r="E690" s="43">
        <v>20902</v>
      </c>
      <c r="F690" s="43">
        <v>20762</v>
      </c>
      <c r="G690" s="25">
        <f t="shared" si="44"/>
        <v>-140</v>
      </c>
      <c r="H690" s="47">
        <f t="shared" si="45"/>
        <v>-6.6979236436704621E-3</v>
      </c>
      <c r="I690" s="80"/>
      <c r="J690" s="81">
        <f t="shared" si="48"/>
        <v>-140</v>
      </c>
      <c r="K690" s="80"/>
    </row>
    <row r="691" spans="1:11" x14ac:dyDescent="0.25">
      <c r="A691" s="76">
        <v>33064652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PEDRO ALVARES CABRAL</v>
      </c>
      <c r="E691" s="43">
        <v>15150.400000000001</v>
      </c>
      <c r="F691" s="43">
        <v>14478.8</v>
      </c>
      <c r="G691" s="25">
        <f t="shared" si="44"/>
        <v>-671.60000000000218</v>
      </c>
      <c r="H691" s="47">
        <f t="shared" si="45"/>
        <v>-4.4328862604287818E-2</v>
      </c>
      <c r="I691" s="80"/>
      <c r="J691" s="81">
        <f t="shared" si="48"/>
        <v>-671.60000000000218</v>
      </c>
      <c r="K691" s="80"/>
    </row>
    <row r="692" spans="1:11" x14ac:dyDescent="0.25">
      <c r="A692" s="76">
        <v>33064792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CASTELNUOVO</v>
      </c>
      <c r="E692" s="43">
        <v>3252</v>
      </c>
      <c r="F692" s="43">
        <v>2674.8</v>
      </c>
      <c r="G692" s="25">
        <f t="shared" si="44"/>
        <v>-577.19999999999982</v>
      </c>
      <c r="H692" s="47">
        <f t="shared" si="45"/>
        <v>-0.17749077490774903</v>
      </c>
      <c r="I692" s="80"/>
      <c r="J692" s="81">
        <f t="shared" si="48"/>
        <v>-577.19999999999982</v>
      </c>
      <c r="K692" s="80"/>
    </row>
    <row r="693" spans="1:11" x14ac:dyDescent="0.25">
      <c r="A693" s="76">
        <v>33065217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PROFESSOR ANTONIO MARIA TEIXEIRA FILHO</v>
      </c>
      <c r="E693" s="43">
        <v>13639.600000000002</v>
      </c>
      <c r="F693" s="43">
        <v>13019.200000000003</v>
      </c>
      <c r="G693" s="25">
        <f t="shared" si="44"/>
        <v>-620.39999999999964</v>
      </c>
      <c r="H693" s="47">
        <f t="shared" si="45"/>
        <v>-4.5485204844716819E-2</v>
      </c>
      <c r="I693" s="80"/>
      <c r="J693" s="81">
        <f t="shared" si="48"/>
        <v>-620.39999999999964</v>
      </c>
      <c r="K693" s="80"/>
    </row>
    <row r="694" spans="1:11" x14ac:dyDescent="0.25">
      <c r="A694" s="76">
        <v>33065276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ANDRE MAUROIS</v>
      </c>
      <c r="E694" s="43">
        <v>34280</v>
      </c>
      <c r="F694" s="43">
        <v>32084</v>
      </c>
      <c r="G694" s="25">
        <f t="shared" si="44"/>
        <v>-2196</v>
      </c>
      <c r="H694" s="47">
        <f t="shared" si="45"/>
        <v>-6.4060676779463241E-2</v>
      </c>
      <c r="I694" s="80"/>
      <c r="J694" s="81">
        <f t="shared" si="48"/>
        <v>-2196</v>
      </c>
      <c r="K694" s="80"/>
    </row>
    <row r="695" spans="1:11" x14ac:dyDescent="0.25">
      <c r="A695" s="76">
        <v>33065284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IGNACIO AZEVEDO DO AMARAL</v>
      </c>
      <c r="E695" s="43">
        <v>29281.600000000002</v>
      </c>
      <c r="F695" s="43">
        <v>26223.200000000001</v>
      </c>
      <c r="G695" s="25">
        <f t="shared" si="44"/>
        <v>-3058.4000000000015</v>
      </c>
      <c r="H695" s="47">
        <f t="shared" si="45"/>
        <v>-0.10444784438008856</v>
      </c>
      <c r="I695" s="80"/>
      <c r="J695" s="81">
        <f t="shared" si="48"/>
        <v>-3058.4000000000015</v>
      </c>
      <c r="K695" s="80"/>
    </row>
    <row r="696" spans="1:11" x14ac:dyDescent="0.25">
      <c r="A696" s="76">
        <v>33065292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MANUEL BANDEIRA</v>
      </c>
      <c r="E696" s="43">
        <v>1208</v>
      </c>
      <c r="F696" s="43">
        <v>1208</v>
      </c>
      <c r="G696" s="25">
        <f t="shared" si="44"/>
        <v>0</v>
      </c>
      <c r="H696" s="47">
        <f t="shared" si="45"/>
        <v>0</v>
      </c>
      <c r="I696" s="81">
        <f>G696</f>
        <v>0</v>
      </c>
      <c r="J696" s="80"/>
      <c r="K696" s="82">
        <f>I696</f>
        <v>0</v>
      </c>
    </row>
    <row r="697" spans="1:11" x14ac:dyDescent="0.25">
      <c r="A697" s="76">
        <v>33066027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NILO PECANHA</v>
      </c>
      <c r="E697" s="43">
        <v>1504.8</v>
      </c>
      <c r="F697" s="43">
        <v>1185.2</v>
      </c>
      <c r="G697" s="25">
        <f t="shared" si="44"/>
        <v>-319.59999999999991</v>
      </c>
      <c r="H697" s="47">
        <f t="shared" si="45"/>
        <v>-0.21238702817650182</v>
      </c>
      <c r="I697" s="80"/>
      <c r="J697" s="81">
        <f t="shared" ref="J697:J710" si="49">G697</f>
        <v>-319.59999999999991</v>
      </c>
      <c r="K697" s="80"/>
    </row>
    <row r="698" spans="1:11" x14ac:dyDescent="0.25">
      <c r="A698" s="76">
        <v>33066035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OLAVO BILAC</v>
      </c>
      <c r="E698" s="43">
        <v>21943.200000000001</v>
      </c>
      <c r="F698" s="43">
        <v>19346.8</v>
      </c>
      <c r="G698" s="25">
        <f t="shared" si="44"/>
        <v>-2596.4000000000015</v>
      </c>
      <c r="H698" s="47">
        <f t="shared" si="45"/>
        <v>-0.11832367202595799</v>
      </c>
      <c r="I698" s="80"/>
      <c r="J698" s="81">
        <f t="shared" si="49"/>
        <v>-2596.4000000000015</v>
      </c>
      <c r="K698" s="80"/>
    </row>
    <row r="699" spans="1:11" x14ac:dyDescent="0.25">
      <c r="A699" s="76">
        <v>33066043</v>
      </c>
      <c r="B699" s="77" t="str">
        <f>VLOOKUP($A699,BASE!$A$3:$D$1199,2,0)</f>
        <v>METROPOLITANA VI</v>
      </c>
      <c r="C699" s="77" t="str">
        <f>VLOOKUP($A699,BASE!$A$3:$D$1199,3,0)</f>
        <v>Rio de Janeiro</v>
      </c>
      <c r="D699" s="77" t="str">
        <f>VLOOKUP($A699,BASE!$A$3:$D$1199,4,0)</f>
        <v>CE PROFESSOR ERNESTO FARIA</v>
      </c>
      <c r="E699" s="43">
        <v>9830</v>
      </c>
      <c r="F699" s="43">
        <v>8283.1999999999989</v>
      </c>
      <c r="G699" s="25">
        <f t="shared" si="44"/>
        <v>-1546.8000000000011</v>
      </c>
      <c r="H699" s="47">
        <f t="shared" si="45"/>
        <v>-0.15735503560529004</v>
      </c>
      <c r="I699" s="80"/>
      <c r="J699" s="81">
        <f t="shared" si="49"/>
        <v>-1546.8000000000011</v>
      </c>
      <c r="K699" s="80"/>
    </row>
    <row r="700" spans="1:11" x14ac:dyDescent="0.25">
      <c r="A700" s="76">
        <v>33066124</v>
      </c>
      <c r="B700" s="77" t="str">
        <f>VLOOKUP($A700,BASE!$A$3:$D$1199,2,0)</f>
        <v>DIESP</v>
      </c>
      <c r="C700" s="77" t="str">
        <f>VLOOKUP($A700,BASE!$A$3:$D$1199,3,0)</f>
        <v>Rio de Janeiro</v>
      </c>
      <c r="D700" s="77" t="str">
        <f>VLOOKUP($A700,BASE!$A$3:$D$1199,4,0)</f>
        <v>CE ANACLETO DE MEDEIROS</v>
      </c>
      <c r="E700" s="43">
        <v>2270.88</v>
      </c>
      <c r="F700" s="43">
        <v>2158.4</v>
      </c>
      <c r="G700" s="25">
        <f t="shared" si="44"/>
        <v>-112.48000000000002</v>
      </c>
      <c r="H700" s="47">
        <f t="shared" si="45"/>
        <v>-4.9531459170013392E-2</v>
      </c>
      <c r="I700" s="80"/>
      <c r="J700" s="81">
        <f t="shared" si="49"/>
        <v>-112.48000000000002</v>
      </c>
      <c r="K700" s="80"/>
    </row>
    <row r="701" spans="1:11" x14ac:dyDescent="0.25">
      <c r="A701" s="76">
        <v>33066140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GONCALVES DIAS</v>
      </c>
      <c r="E701" s="43">
        <v>4618.8</v>
      </c>
      <c r="F701" s="43">
        <v>4012.4</v>
      </c>
      <c r="G701" s="25">
        <f t="shared" si="44"/>
        <v>-606.40000000000009</v>
      </c>
      <c r="H701" s="47">
        <f t="shared" si="45"/>
        <v>-0.13128951242747036</v>
      </c>
      <c r="I701" s="80"/>
      <c r="J701" s="81">
        <f t="shared" si="49"/>
        <v>-606.40000000000009</v>
      </c>
      <c r="K701" s="80"/>
    </row>
    <row r="702" spans="1:11" x14ac:dyDescent="0.25">
      <c r="A702" s="76">
        <v>33066590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ANTONIO PRADO JUNIOR</v>
      </c>
      <c r="E702" s="43">
        <v>28318.799999999999</v>
      </c>
      <c r="F702" s="43">
        <v>24174.799999999999</v>
      </c>
      <c r="G702" s="25">
        <f t="shared" si="44"/>
        <v>-4144</v>
      </c>
      <c r="H702" s="47">
        <f t="shared" si="45"/>
        <v>-0.14633388420413296</v>
      </c>
      <c r="I702" s="80"/>
      <c r="J702" s="81">
        <f t="shared" si="49"/>
        <v>-4144</v>
      </c>
      <c r="K702" s="80"/>
    </row>
    <row r="703" spans="1:11" x14ac:dyDescent="0.25">
      <c r="A703" s="76">
        <v>33066612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PROFESSOR CLOVIS SALGADO</v>
      </c>
      <c r="E703" s="43">
        <v>5198</v>
      </c>
      <c r="F703" s="43">
        <v>4878</v>
      </c>
      <c r="G703" s="25">
        <f t="shared" si="44"/>
        <v>-320</v>
      </c>
      <c r="H703" s="47">
        <f t="shared" si="45"/>
        <v>-6.156213928434013E-2</v>
      </c>
      <c r="I703" s="80"/>
      <c r="J703" s="81">
        <f t="shared" si="49"/>
        <v>-320</v>
      </c>
      <c r="K703" s="80"/>
    </row>
    <row r="704" spans="1:11" x14ac:dyDescent="0.25">
      <c r="A704" s="76">
        <v>33066620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SOARES PEREIRA</v>
      </c>
      <c r="E704" s="43">
        <v>3023.2000000000003</v>
      </c>
      <c r="F704" s="43">
        <v>2446.4</v>
      </c>
      <c r="G704" s="25">
        <f t="shared" si="44"/>
        <v>-576.80000000000018</v>
      </c>
      <c r="H704" s="47">
        <f t="shared" si="45"/>
        <v>-0.19079121460703893</v>
      </c>
      <c r="I704" s="80"/>
      <c r="J704" s="81">
        <f t="shared" si="49"/>
        <v>-576.80000000000018</v>
      </c>
      <c r="K704" s="80"/>
    </row>
    <row r="705" spans="1:11" x14ac:dyDescent="0.25">
      <c r="A705" s="76">
        <v>33067783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FRANCISCO CAMPOS</v>
      </c>
      <c r="E705" s="43">
        <v>3921.2000000000003</v>
      </c>
      <c r="F705" s="43">
        <v>3344</v>
      </c>
      <c r="G705" s="25">
        <f t="shared" si="44"/>
        <v>-577.20000000000027</v>
      </c>
      <c r="H705" s="47">
        <f t="shared" si="45"/>
        <v>-0.14719983678465781</v>
      </c>
      <c r="I705" s="80"/>
      <c r="J705" s="81">
        <f t="shared" si="49"/>
        <v>-577.20000000000027</v>
      </c>
      <c r="K705" s="80"/>
    </row>
    <row r="706" spans="1:11" x14ac:dyDescent="0.25">
      <c r="A706" s="76">
        <v>33067791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JOAO ALFREDO</v>
      </c>
      <c r="E706" s="43">
        <v>24822.400000000001</v>
      </c>
      <c r="F706" s="43">
        <v>20508.399999999998</v>
      </c>
      <c r="G706" s="25">
        <f t="shared" si="44"/>
        <v>-4314.0000000000036</v>
      </c>
      <c r="H706" s="47">
        <f t="shared" si="45"/>
        <v>-0.17379463710197254</v>
      </c>
      <c r="I706" s="80"/>
      <c r="J706" s="81">
        <f t="shared" si="49"/>
        <v>-4314.0000000000036</v>
      </c>
      <c r="K706" s="80"/>
    </row>
    <row r="707" spans="1:11" x14ac:dyDescent="0.25">
      <c r="A707" s="76">
        <v>33068011</v>
      </c>
      <c r="B707" s="77" t="str">
        <f>VLOOKUP($A707,BASE!$A$3:$D$1199,2,0)</f>
        <v>METROPOLITANA VI</v>
      </c>
      <c r="C707" s="77" t="str">
        <f>VLOOKUP($A707,BASE!$A$3:$D$1199,3,0)</f>
        <v>Rio de Janeiro</v>
      </c>
      <c r="D707" s="77" t="str">
        <f>VLOOKUP($A707,BASE!$A$3:$D$1199,4,0)</f>
        <v>CE AFONSO PENA</v>
      </c>
      <c r="E707" s="43">
        <v>9602</v>
      </c>
      <c r="F707" s="43">
        <v>8631.6</v>
      </c>
      <c r="G707" s="25">
        <f t="shared" si="44"/>
        <v>-970.39999999999964</v>
      </c>
      <c r="H707" s="47">
        <f t="shared" si="45"/>
        <v>-0.10106227869193914</v>
      </c>
      <c r="I707" s="80"/>
      <c r="J707" s="81">
        <f t="shared" si="49"/>
        <v>-970.39999999999964</v>
      </c>
      <c r="K707" s="80"/>
    </row>
    <row r="708" spans="1:11" x14ac:dyDescent="0.25">
      <c r="A708" s="76">
        <v>33068844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BAHIA</v>
      </c>
      <c r="E708" s="43">
        <v>9635.2000000000007</v>
      </c>
      <c r="F708" s="43">
        <v>8481.2000000000007</v>
      </c>
      <c r="G708" s="25">
        <f t="shared" si="44"/>
        <v>-1154</v>
      </c>
      <c r="H708" s="47">
        <f t="shared" si="45"/>
        <v>-0.11976917967452673</v>
      </c>
      <c r="I708" s="80"/>
      <c r="J708" s="81">
        <f t="shared" si="49"/>
        <v>-1154</v>
      </c>
      <c r="K708" s="80"/>
    </row>
    <row r="709" spans="1:11" x14ac:dyDescent="0.25">
      <c r="A709" s="76">
        <v>33068852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PROFESSOR CLOVIS MONTEIRO</v>
      </c>
      <c r="E709" s="43">
        <v>22492</v>
      </c>
      <c r="F709" s="43">
        <v>18431.999999999996</v>
      </c>
      <c r="G709" s="25">
        <f t="shared" ref="G709:G772" si="50">F709-E709</f>
        <v>-4060.0000000000036</v>
      </c>
      <c r="H709" s="47">
        <f t="shared" ref="H709:H772" si="51">G709/E709</f>
        <v>-0.18050862528899181</v>
      </c>
      <c r="I709" s="80"/>
      <c r="J709" s="81">
        <f t="shared" si="49"/>
        <v>-4060.0000000000036</v>
      </c>
      <c r="K709" s="80"/>
    </row>
    <row r="710" spans="1:11" x14ac:dyDescent="0.25">
      <c r="A710" s="76">
        <v>33069026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RUY BARBOSA</v>
      </c>
      <c r="E710" s="43">
        <v>7187.2</v>
      </c>
      <c r="F710" s="43">
        <v>5714.4000000000005</v>
      </c>
      <c r="G710" s="25">
        <f t="shared" si="50"/>
        <v>-1472.7999999999993</v>
      </c>
      <c r="H710" s="47">
        <f t="shared" si="51"/>
        <v>-0.20491985752448788</v>
      </c>
      <c r="I710" s="80"/>
      <c r="J710" s="81">
        <f t="shared" si="49"/>
        <v>-1472.7999999999993</v>
      </c>
      <c r="K710" s="80"/>
    </row>
    <row r="711" spans="1:11" x14ac:dyDescent="0.25">
      <c r="A711" s="76">
        <v>33069034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TENENTE GENERAL NAPION</v>
      </c>
      <c r="E711" s="43">
        <v>7188</v>
      </c>
      <c r="F711" s="43">
        <v>7476</v>
      </c>
      <c r="G711" s="25">
        <f t="shared" si="50"/>
        <v>288</v>
      </c>
      <c r="H711" s="47">
        <f t="shared" si="51"/>
        <v>4.006677796327212E-2</v>
      </c>
      <c r="I711" s="81">
        <f>G711</f>
        <v>288</v>
      </c>
      <c r="J711" s="80"/>
      <c r="K711" s="80"/>
    </row>
    <row r="712" spans="1:11" x14ac:dyDescent="0.25">
      <c r="A712" s="76">
        <v>33069921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GOMES FREIRE DE ANDRADE</v>
      </c>
      <c r="E712" s="43">
        <v>31289.199999999997</v>
      </c>
      <c r="F712" s="43">
        <v>29133.199999999997</v>
      </c>
      <c r="G712" s="25">
        <f t="shared" si="50"/>
        <v>-2156</v>
      </c>
      <c r="H712" s="47">
        <f t="shared" si="51"/>
        <v>-6.8905564859440327E-2</v>
      </c>
      <c r="I712" s="80"/>
      <c r="J712" s="81">
        <f>G712</f>
        <v>-2156</v>
      </c>
      <c r="K712" s="80"/>
    </row>
    <row r="713" spans="1:11" x14ac:dyDescent="0.25">
      <c r="A713" s="76">
        <v>33069930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HEITOR LIRA</v>
      </c>
      <c r="E713" s="43">
        <v>40139.199999999997</v>
      </c>
      <c r="F713" s="43">
        <v>40842</v>
      </c>
      <c r="G713" s="25">
        <f t="shared" si="50"/>
        <v>702.80000000000291</v>
      </c>
      <c r="H713" s="47">
        <f t="shared" si="51"/>
        <v>1.7509068441822533E-2</v>
      </c>
      <c r="I713" s="81">
        <f>G713</f>
        <v>702.80000000000291</v>
      </c>
      <c r="J713" s="80"/>
      <c r="K713" s="80"/>
    </row>
    <row r="714" spans="1:11" x14ac:dyDescent="0.25">
      <c r="A714" s="76">
        <v>33069948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JOSE MARTI</v>
      </c>
      <c r="E714" s="43">
        <v>3920.0000000000005</v>
      </c>
      <c r="F714" s="43">
        <v>2295.2000000000003</v>
      </c>
      <c r="G714" s="25">
        <f t="shared" si="50"/>
        <v>-1624.8000000000002</v>
      </c>
      <c r="H714" s="47">
        <f t="shared" si="51"/>
        <v>-0.41448979591836732</v>
      </c>
      <c r="I714" s="80"/>
      <c r="J714" s="81">
        <f t="shared" ref="J714:J725" si="52">G714</f>
        <v>-1624.8000000000002</v>
      </c>
      <c r="K714" s="80"/>
    </row>
    <row r="715" spans="1:11" x14ac:dyDescent="0.25">
      <c r="A715" s="76">
        <v>33069956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ANGOLA</v>
      </c>
      <c r="E715" s="43">
        <v>4284.8</v>
      </c>
      <c r="F715" s="43">
        <v>3602.4</v>
      </c>
      <c r="G715" s="25">
        <f t="shared" si="50"/>
        <v>-682.40000000000009</v>
      </c>
      <c r="H715" s="47">
        <f t="shared" si="51"/>
        <v>-0.15926064227035103</v>
      </c>
      <c r="I715" s="80"/>
      <c r="J715" s="81">
        <f t="shared" si="52"/>
        <v>-682.40000000000009</v>
      </c>
      <c r="K715" s="80"/>
    </row>
    <row r="716" spans="1:11" x14ac:dyDescent="0.25">
      <c r="A716" s="76">
        <v>33069964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REPUBLICA DE GUINE BISSAU</v>
      </c>
      <c r="E716" s="43">
        <v>5728.4</v>
      </c>
      <c r="F716" s="43">
        <v>5516.4</v>
      </c>
      <c r="G716" s="25">
        <f t="shared" si="50"/>
        <v>-212</v>
      </c>
      <c r="H716" s="47">
        <f t="shared" si="51"/>
        <v>-3.7008588785699327E-2</v>
      </c>
      <c r="I716" s="80"/>
      <c r="J716" s="81">
        <f t="shared" si="52"/>
        <v>-212</v>
      </c>
      <c r="K716" s="80"/>
    </row>
    <row r="717" spans="1:11" x14ac:dyDescent="0.25">
      <c r="A717" s="76">
        <v>33070148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BRANT HORTA</v>
      </c>
      <c r="E717" s="43">
        <v>2948.3999999999996</v>
      </c>
      <c r="F717" s="43">
        <v>2568.8000000000002</v>
      </c>
      <c r="G717" s="25">
        <f t="shared" si="50"/>
        <v>-379.59999999999945</v>
      </c>
      <c r="H717" s="47">
        <f t="shared" si="51"/>
        <v>-0.12874779541446191</v>
      </c>
      <c r="I717" s="80"/>
      <c r="J717" s="81">
        <f t="shared" si="52"/>
        <v>-379.59999999999945</v>
      </c>
      <c r="K717" s="80"/>
    </row>
    <row r="718" spans="1:11" x14ac:dyDescent="0.25">
      <c r="A718" s="76">
        <v>33070156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CHILE</v>
      </c>
      <c r="E718" s="43">
        <v>5469.6</v>
      </c>
      <c r="F718" s="43">
        <v>3647.2</v>
      </c>
      <c r="G718" s="25">
        <f t="shared" si="50"/>
        <v>-1822.4000000000005</v>
      </c>
      <c r="H718" s="47">
        <f t="shared" si="51"/>
        <v>-0.33318707035249384</v>
      </c>
      <c r="I718" s="80"/>
      <c r="J718" s="81">
        <f t="shared" si="52"/>
        <v>-1822.4000000000005</v>
      </c>
      <c r="K718" s="80"/>
    </row>
    <row r="719" spans="1:11" x14ac:dyDescent="0.25">
      <c r="A719" s="76">
        <v>33070164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CONDE DE AGROLONGO</v>
      </c>
      <c r="E719" s="43">
        <v>3221.9999999999995</v>
      </c>
      <c r="F719" s="43">
        <v>2538.4</v>
      </c>
      <c r="G719" s="25">
        <f t="shared" si="50"/>
        <v>-683.59999999999945</v>
      </c>
      <c r="H719" s="47">
        <f t="shared" si="51"/>
        <v>-0.21216635630043437</v>
      </c>
      <c r="I719" s="80"/>
      <c r="J719" s="81">
        <f t="shared" si="52"/>
        <v>-683.59999999999945</v>
      </c>
      <c r="K719" s="80"/>
    </row>
    <row r="720" spans="1:11" x14ac:dyDescent="0.25">
      <c r="A720" s="76">
        <v>33070172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EMBAIXADOR BARROS HURTADO</v>
      </c>
      <c r="E720" s="43">
        <v>2416.4</v>
      </c>
      <c r="F720" s="43">
        <v>1428.8</v>
      </c>
      <c r="G720" s="25">
        <f t="shared" si="50"/>
        <v>-987.60000000000014</v>
      </c>
      <c r="H720" s="47">
        <f t="shared" si="51"/>
        <v>-0.40870716768746901</v>
      </c>
      <c r="I720" s="80"/>
      <c r="J720" s="81">
        <f t="shared" si="52"/>
        <v>-987.60000000000014</v>
      </c>
      <c r="K720" s="80"/>
    </row>
    <row r="721" spans="1:11" x14ac:dyDescent="0.25">
      <c r="A721" s="76">
        <v>33070199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JOAO MARQUES DOS REIS</v>
      </c>
      <c r="E721" s="43">
        <v>3858.4</v>
      </c>
      <c r="F721" s="43">
        <v>1748</v>
      </c>
      <c r="G721" s="25">
        <f t="shared" si="50"/>
        <v>-2110.4</v>
      </c>
      <c r="H721" s="47">
        <f t="shared" si="51"/>
        <v>-0.54696247149077337</v>
      </c>
      <c r="I721" s="80"/>
      <c r="J721" s="81">
        <f t="shared" si="52"/>
        <v>-2110.4</v>
      </c>
      <c r="K721" s="80"/>
    </row>
    <row r="722" spans="1:11" x14ac:dyDescent="0.25">
      <c r="A722" s="76">
        <v>33070326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TERESA CRISTINA</v>
      </c>
      <c r="E722" s="43">
        <v>3828</v>
      </c>
      <c r="F722" s="43">
        <v>2431.2000000000003</v>
      </c>
      <c r="G722" s="25">
        <f t="shared" si="50"/>
        <v>-1396.7999999999997</v>
      </c>
      <c r="H722" s="47">
        <f t="shared" si="51"/>
        <v>-0.36489028213166136</v>
      </c>
      <c r="I722" s="80"/>
      <c r="J722" s="81">
        <f t="shared" si="52"/>
        <v>-1396.7999999999997</v>
      </c>
      <c r="K722" s="80"/>
    </row>
    <row r="723" spans="1:11" x14ac:dyDescent="0.25">
      <c r="A723" s="76">
        <v>33071535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AGRIPINO GRIECO</v>
      </c>
      <c r="E723" s="43">
        <v>4209.2</v>
      </c>
      <c r="F723" s="43">
        <v>3692.8</v>
      </c>
      <c r="G723" s="25">
        <f t="shared" si="50"/>
        <v>-516.39999999999964</v>
      </c>
      <c r="H723" s="47">
        <f t="shared" si="51"/>
        <v>-0.12268364534828463</v>
      </c>
      <c r="I723" s="80"/>
      <c r="J723" s="81">
        <f t="shared" si="52"/>
        <v>-516.39999999999964</v>
      </c>
      <c r="K723" s="80"/>
    </row>
    <row r="724" spans="1:11" x14ac:dyDescent="0.25">
      <c r="A724" s="76">
        <v>33071543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BOLIVAR</v>
      </c>
      <c r="E724" s="43">
        <v>1185.2</v>
      </c>
      <c r="F724" s="43">
        <v>881.59999999999991</v>
      </c>
      <c r="G724" s="25">
        <f t="shared" si="50"/>
        <v>-303.60000000000014</v>
      </c>
      <c r="H724" s="47">
        <f t="shared" si="51"/>
        <v>-0.25615929800877502</v>
      </c>
      <c r="I724" s="80"/>
      <c r="J724" s="81">
        <f t="shared" si="52"/>
        <v>-303.60000000000014</v>
      </c>
      <c r="K724" s="80"/>
    </row>
    <row r="725" spans="1:11" x14ac:dyDescent="0.25">
      <c r="A725" s="76">
        <v>33071551</v>
      </c>
      <c r="B725" s="77" t="str">
        <f>VLOOKUP($A725,BASE!$A$3:$D$1199,2,0)</f>
        <v>METROPOLITANA III</v>
      </c>
      <c r="C725" s="77" t="str">
        <f>VLOOKUP($A725,BASE!$A$3:$D$1199,3,0)</f>
        <v>Rio de Janeiro</v>
      </c>
      <c r="D725" s="77" t="str">
        <f>VLOOKUP($A725,BASE!$A$3:$D$1199,4,0)</f>
        <v>CE CENTRAL DO BRASIL</v>
      </c>
      <c r="E725" s="43">
        <v>20663.600000000002</v>
      </c>
      <c r="F725" s="43">
        <v>20114</v>
      </c>
      <c r="G725" s="25">
        <f t="shared" si="50"/>
        <v>-549.60000000000218</v>
      </c>
      <c r="H725" s="47">
        <f t="shared" si="51"/>
        <v>-2.659749511217804E-2</v>
      </c>
      <c r="I725" s="80"/>
      <c r="J725" s="81">
        <f t="shared" si="52"/>
        <v>-549.60000000000218</v>
      </c>
      <c r="K725" s="80"/>
    </row>
    <row r="726" spans="1:11" x14ac:dyDescent="0.25">
      <c r="A726" s="76">
        <v>33071560</v>
      </c>
      <c r="B726" s="77" t="str">
        <f>VLOOKUP($A726,BASE!$A$3:$D$1199,2,0)</f>
        <v>METROPOLITANA VI</v>
      </c>
      <c r="C726" s="77" t="str">
        <f>VLOOKUP($A726,BASE!$A$3:$D$1199,3,0)</f>
        <v>Rio de Janeiro</v>
      </c>
      <c r="D726" s="77" t="str">
        <f>VLOOKUP($A726,BASE!$A$3:$D$1199,4,0)</f>
        <v>CE DELFIM MOREIRA</v>
      </c>
      <c r="E726" s="43">
        <v>5212.8</v>
      </c>
      <c r="F726" s="43">
        <v>5411.2</v>
      </c>
      <c r="G726" s="25">
        <f t="shared" si="50"/>
        <v>198.39999999999964</v>
      </c>
      <c r="H726" s="47">
        <f t="shared" si="51"/>
        <v>3.8060159607120864E-2</v>
      </c>
      <c r="I726" s="81">
        <f>G726</f>
        <v>198.39999999999964</v>
      </c>
      <c r="J726" s="80"/>
      <c r="K726" s="80"/>
    </row>
    <row r="727" spans="1:11" x14ac:dyDescent="0.25">
      <c r="A727" s="76">
        <v>33071578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FRANCISCO JOBIM</v>
      </c>
      <c r="E727" s="43">
        <v>2233.1999999999998</v>
      </c>
      <c r="F727" s="43">
        <v>1534.8000000000002</v>
      </c>
      <c r="G727" s="25">
        <f t="shared" si="50"/>
        <v>-698.39999999999964</v>
      </c>
      <c r="H727" s="47">
        <f t="shared" si="51"/>
        <v>-0.31273508866200955</v>
      </c>
      <c r="I727" s="80"/>
      <c r="J727" s="81">
        <f>G727</f>
        <v>-698.39999999999964</v>
      </c>
      <c r="K727" s="80"/>
    </row>
    <row r="728" spans="1:11" x14ac:dyDescent="0.25">
      <c r="A728" s="76">
        <v>33071586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MARANHAO</v>
      </c>
      <c r="E728" s="43">
        <v>3237.6</v>
      </c>
      <c r="F728" s="43">
        <v>3449.6000000000004</v>
      </c>
      <c r="G728" s="25">
        <f t="shared" si="50"/>
        <v>212.00000000000045</v>
      </c>
      <c r="H728" s="47">
        <f t="shared" si="51"/>
        <v>6.5480602915740191E-2</v>
      </c>
      <c r="I728" s="81">
        <f>G728</f>
        <v>212.00000000000045</v>
      </c>
      <c r="J728" s="80"/>
      <c r="K728" s="80"/>
    </row>
    <row r="729" spans="1:11" x14ac:dyDescent="0.25">
      <c r="A729" s="76">
        <v>33071594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OLINTO DA GAMA BOTELHO</v>
      </c>
      <c r="E729" s="43">
        <v>13533.6</v>
      </c>
      <c r="F729" s="43">
        <v>12559.600000000002</v>
      </c>
      <c r="G729" s="25">
        <f t="shared" si="50"/>
        <v>-973.99999999999818</v>
      </c>
      <c r="H729" s="47">
        <f t="shared" si="51"/>
        <v>-7.196902524088182E-2</v>
      </c>
      <c r="I729" s="80"/>
      <c r="J729" s="81">
        <f t="shared" ref="J729:J735" si="53">G729</f>
        <v>-973.99999999999818</v>
      </c>
      <c r="K729" s="80"/>
    </row>
    <row r="730" spans="1:11" x14ac:dyDescent="0.25">
      <c r="A730" s="76">
        <v>33071616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REPUBLICA DO PERU</v>
      </c>
      <c r="E730" s="43">
        <v>2445.6</v>
      </c>
      <c r="F730" s="43">
        <v>1793.2</v>
      </c>
      <c r="G730" s="25">
        <f t="shared" si="50"/>
        <v>-652.39999999999986</v>
      </c>
      <c r="H730" s="47">
        <f t="shared" si="51"/>
        <v>-0.26676480209355574</v>
      </c>
      <c r="I730" s="80"/>
      <c r="J730" s="81">
        <f t="shared" si="53"/>
        <v>-652.39999999999986</v>
      </c>
      <c r="K730" s="80"/>
    </row>
    <row r="731" spans="1:11" x14ac:dyDescent="0.25">
      <c r="A731" s="76">
        <v>33071969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VISCONDE DE CAIRU</v>
      </c>
      <c r="E731" s="43">
        <v>19737.199999999997</v>
      </c>
      <c r="F731" s="43">
        <v>16277.2</v>
      </c>
      <c r="G731" s="25">
        <f t="shared" si="50"/>
        <v>-3459.9999999999964</v>
      </c>
      <c r="H731" s="47">
        <f t="shared" si="51"/>
        <v>-0.1753034878300872</v>
      </c>
      <c r="I731" s="80"/>
      <c r="J731" s="81">
        <f t="shared" si="53"/>
        <v>-3459.9999999999964</v>
      </c>
      <c r="K731" s="80"/>
    </row>
    <row r="732" spans="1:11" x14ac:dyDescent="0.25">
      <c r="A732" s="76">
        <v>33072078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BARAO DE MACAUBAS</v>
      </c>
      <c r="E732" s="43">
        <v>6718.4000000000005</v>
      </c>
      <c r="F732" s="43">
        <v>6397.2</v>
      </c>
      <c r="G732" s="25">
        <f t="shared" si="50"/>
        <v>-321.20000000000073</v>
      </c>
      <c r="H732" s="47">
        <f t="shared" si="51"/>
        <v>-4.7809002143367571E-2</v>
      </c>
      <c r="I732" s="80"/>
      <c r="J732" s="81">
        <f t="shared" si="53"/>
        <v>-321.20000000000073</v>
      </c>
      <c r="K732" s="80"/>
    </row>
    <row r="733" spans="1:11" x14ac:dyDescent="0.25">
      <c r="A733" s="76">
        <v>33072094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JOAO KOPKE</v>
      </c>
      <c r="E733" s="43">
        <v>2401.2000000000003</v>
      </c>
      <c r="F733" s="43">
        <v>1808.4</v>
      </c>
      <c r="G733" s="25">
        <f t="shared" si="50"/>
        <v>-592.80000000000018</v>
      </c>
      <c r="H733" s="47">
        <f t="shared" si="51"/>
        <v>-0.24687656171914046</v>
      </c>
      <c r="I733" s="80"/>
      <c r="J733" s="81">
        <f t="shared" si="53"/>
        <v>-592.80000000000018</v>
      </c>
      <c r="K733" s="80"/>
    </row>
    <row r="734" spans="1:11" x14ac:dyDescent="0.25">
      <c r="A734" s="76">
        <v>33072183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JOSE EDUARDO DE MACEDO SOARES</v>
      </c>
      <c r="E734" s="43">
        <v>2720.7999999999997</v>
      </c>
      <c r="F734" s="43">
        <v>2568.8000000000002</v>
      </c>
      <c r="G734" s="25">
        <f t="shared" si="50"/>
        <v>-151.99999999999955</v>
      </c>
      <c r="H734" s="47">
        <f t="shared" si="51"/>
        <v>-5.5865921787709334E-2</v>
      </c>
      <c r="I734" s="80"/>
      <c r="J734" s="81">
        <f t="shared" si="53"/>
        <v>-151.99999999999955</v>
      </c>
      <c r="K734" s="80"/>
    </row>
    <row r="735" spans="1:11" x14ac:dyDescent="0.25">
      <c r="A735" s="76">
        <v>33072205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LAURO SODRE</v>
      </c>
      <c r="E735" s="43">
        <v>3312.8000000000006</v>
      </c>
      <c r="F735" s="43">
        <v>2067.1999999999998</v>
      </c>
      <c r="G735" s="25">
        <f t="shared" si="50"/>
        <v>-1245.6000000000008</v>
      </c>
      <c r="H735" s="47">
        <f t="shared" si="51"/>
        <v>-0.37599613619898592</v>
      </c>
      <c r="I735" s="80"/>
      <c r="J735" s="81">
        <f t="shared" si="53"/>
        <v>-1245.6000000000008</v>
      </c>
      <c r="K735" s="80"/>
    </row>
    <row r="736" spans="1:11" x14ac:dyDescent="0.25">
      <c r="A736" s="76">
        <v>33072248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HISPANO BRASILEIRO JOAO CABRAL DE MELO NETO</v>
      </c>
      <c r="E736" s="43">
        <v>11625.6</v>
      </c>
      <c r="F736" s="43">
        <v>12180.4</v>
      </c>
      <c r="G736" s="25">
        <f t="shared" si="50"/>
        <v>554.79999999999927</v>
      </c>
      <c r="H736" s="47">
        <f t="shared" si="51"/>
        <v>4.7722268097990579E-2</v>
      </c>
      <c r="I736" s="81">
        <f>G736</f>
        <v>554.79999999999927</v>
      </c>
      <c r="J736" s="80"/>
      <c r="K736" s="80"/>
    </row>
    <row r="737" spans="1:11" x14ac:dyDescent="0.25">
      <c r="A737" s="76">
        <v>33072280</v>
      </c>
      <c r="B737" s="77" t="str">
        <f>VLOOKUP($A737,BASE!$A$3:$D$1199,2,0)</f>
        <v>METROPOLITANA III</v>
      </c>
      <c r="C737" s="77" t="str">
        <f>VLOOKUP($A737,BASE!$A$3:$D$1199,3,0)</f>
        <v>Rio de Janeiro</v>
      </c>
      <c r="D737" s="77" t="str">
        <f>VLOOKUP($A737,BASE!$A$3:$D$1199,4,0)</f>
        <v>CE PERNAMBUCO</v>
      </c>
      <c r="E737" s="43">
        <v>4346.4000000000005</v>
      </c>
      <c r="F737" s="43">
        <v>5333.6</v>
      </c>
      <c r="G737" s="25">
        <f t="shared" si="50"/>
        <v>987.19999999999982</v>
      </c>
      <c r="H737" s="47">
        <f t="shared" si="51"/>
        <v>0.2271304988036075</v>
      </c>
      <c r="I737" s="81">
        <f>G737</f>
        <v>987.19999999999982</v>
      </c>
      <c r="J737" s="80"/>
      <c r="K737" s="80"/>
    </row>
    <row r="738" spans="1:11" x14ac:dyDescent="0.25">
      <c r="A738" s="76">
        <v>33072337</v>
      </c>
      <c r="B738" s="77" t="str">
        <f>VLOOKUP($A738,BASE!$A$3:$D$1199,2,0)</f>
        <v>METROPOLITANA VI</v>
      </c>
      <c r="C738" s="77" t="str">
        <f>VLOOKUP($A738,BASE!$A$3:$D$1199,3,0)</f>
        <v>Rio de Janeiro</v>
      </c>
      <c r="D738" s="77" t="str">
        <f>VLOOKUP($A738,BASE!$A$3:$D$1199,4,0)</f>
        <v>CE SARMIENTO</v>
      </c>
      <c r="E738" s="43">
        <v>2446.4</v>
      </c>
      <c r="F738" s="43">
        <v>2249.6</v>
      </c>
      <c r="G738" s="25">
        <f t="shared" si="50"/>
        <v>-196.80000000000018</v>
      </c>
      <c r="H738" s="47">
        <f t="shared" si="51"/>
        <v>-8.044473512099419E-2</v>
      </c>
      <c r="I738" s="80"/>
      <c r="J738" s="81">
        <f>G738</f>
        <v>-196.80000000000018</v>
      </c>
      <c r="K738" s="80"/>
    </row>
    <row r="739" spans="1:11" x14ac:dyDescent="0.25">
      <c r="A739" s="76">
        <v>33072370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VIRGILIO DE MELO FRANCO</v>
      </c>
      <c r="E739" s="43">
        <v>3692.3999999999996</v>
      </c>
      <c r="F739" s="43">
        <v>3236.8</v>
      </c>
      <c r="G739" s="25">
        <f t="shared" si="50"/>
        <v>-455.59999999999945</v>
      </c>
      <c r="H739" s="47">
        <f t="shared" si="51"/>
        <v>-0.12338858195211773</v>
      </c>
      <c r="I739" s="80"/>
      <c r="J739" s="81">
        <f>G739</f>
        <v>-455.59999999999945</v>
      </c>
      <c r="K739" s="80"/>
    </row>
    <row r="740" spans="1:11" x14ac:dyDescent="0.25">
      <c r="A740" s="76">
        <v>33073368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PASTOR MIRANDA PINTO</v>
      </c>
      <c r="E740" s="43">
        <v>3084</v>
      </c>
      <c r="F740" s="43">
        <v>2128</v>
      </c>
      <c r="G740" s="25">
        <f t="shared" si="50"/>
        <v>-956</v>
      </c>
      <c r="H740" s="47">
        <f t="shared" si="51"/>
        <v>-0.30998702983138782</v>
      </c>
      <c r="I740" s="80"/>
      <c r="J740" s="81">
        <f>G740</f>
        <v>-956</v>
      </c>
      <c r="K740" s="80"/>
    </row>
    <row r="741" spans="1:11" x14ac:dyDescent="0.25">
      <c r="A741" s="76">
        <v>33074038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ITALIA</v>
      </c>
      <c r="E741" s="43">
        <v>4636</v>
      </c>
      <c r="F741" s="43">
        <v>4833.6000000000004</v>
      </c>
      <c r="G741" s="25">
        <f t="shared" si="50"/>
        <v>197.60000000000036</v>
      </c>
      <c r="H741" s="47">
        <f t="shared" si="51"/>
        <v>4.2622950819672212E-2</v>
      </c>
      <c r="I741" s="81">
        <f>G741</f>
        <v>197.60000000000036</v>
      </c>
      <c r="J741" s="80"/>
      <c r="K741" s="80"/>
    </row>
    <row r="742" spans="1:11" x14ac:dyDescent="0.25">
      <c r="A742" s="76">
        <v>33074046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JOSUE DE CASTRO</v>
      </c>
      <c r="E742" s="43">
        <v>4634.8</v>
      </c>
      <c r="F742" s="43">
        <v>4314.3999999999996</v>
      </c>
      <c r="G742" s="25">
        <f t="shared" si="50"/>
        <v>-320.40000000000055</v>
      </c>
      <c r="H742" s="47">
        <f t="shared" si="51"/>
        <v>-6.9129196513334018E-2</v>
      </c>
      <c r="I742" s="80"/>
      <c r="J742" s="81">
        <f>G742</f>
        <v>-320.40000000000055</v>
      </c>
      <c r="K742" s="80"/>
    </row>
    <row r="743" spans="1:11" x14ac:dyDescent="0.25">
      <c r="A743" s="76">
        <v>33074054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NUNO ALVARES PEREIRA</v>
      </c>
      <c r="E743" s="43">
        <v>1853.6</v>
      </c>
      <c r="F743" s="43">
        <v>1413.6000000000001</v>
      </c>
      <c r="G743" s="25">
        <f t="shared" si="50"/>
        <v>-439.99999999999977</v>
      </c>
      <c r="H743" s="47">
        <f t="shared" si="51"/>
        <v>-0.23737591713422518</v>
      </c>
      <c r="I743" s="80"/>
      <c r="J743" s="81">
        <f>G743</f>
        <v>-439.99999999999977</v>
      </c>
      <c r="K743" s="80"/>
    </row>
    <row r="744" spans="1:11" x14ac:dyDescent="0.25">
      <c r="A744" s="76">
        <v>33074151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MATO GROSSO</v>
      </c>
      <c r="E744" s="43">
        <v>33486</v>
      </c>
      <c r="F744" s="43">
        <v>35282</v>
      </c>
      <c r="G744" s="25">
        <f t="shared" si="50"/>
        <v>1796</v>
      </c>
      <c r="H744" s="47">
        <f t="shared" si="51"/>
        <v>5.3634354655677001E-2</v>
      </c>
      <c r="I744" s="81">
        <f>G744</f>
        <v>1796</v>
      </c>
      <c r="J744" s="80"/>
      <c r="K744" s="80"/>
    </row>
    <row r="745" spans="1:11" x14ac:dyDescent="0.25">
      <c r="A745" s="76">
        <v>33074160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ADLAI STEVENSON</v>
      </c>
      <c r="E745" s="43">
        <v>1428</v>
      </c>
      <c r="F745" s="43">
        <v>1594.3999999999999</v>
      </c>
      <c r="G745" s="25">
        <f t="shared" si="50"/>
        <v>166.39999999999986</v>
      </c>
      <c r="H745" s="47">
        <f t="shared" si="51"/>
        <v>0.11652661064425761</v>
      </c>
      <c r="I745" s="81">
        <f>G745</f>
        <v>166.39999999999986</v>
      </c>
      <c r="J745" s="80"/>
      <c r="K745" s="80"/>
    </row>
    <row r="746" spans="1:11" x14ac:dyDescent="0.25">
      <c r="A746" s="76">
        <v>33074232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OLIMPIA DO COUTO</v>
      </c>
      <c r="E746" s="43">
        <v>6305.6</v>
      </c>
      <c r="F746" s="43">
        <v>6108.4</v>
      </c>
      <c r="G746" s="25">
        <f t="shared" si="50"/>
        <v>-197.20000000000073</v>
      </c>
      <c r="H746" s="47">
        <f t="shared" si="51"/>
        <v>-3.127378837858423E-2</v>
      </c>
      <c r="I746" s="80"/>
      <c r="J746" s="81">
        <f>G746</f>
        <v>-197.20000000000073</v>
      </c>
      <c r="K746" s="80"/>
    </row>
    <row r="747" spans="1:11" x14ac:dyDescent="0.25">
      <c r="A747" s="76">
        <v>33074267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RODRIGO OTAVIO FILHO</v>
      </c>
      <c r="E747" s="43">
        <v>19378.399999999998</v>
      </c>
      <c r="F747" s="43">
        <v>18403.600000000002</v>
      </c>
      <c r="G747" s="25">
        <f t="shared" si="50"/>
        <v>-974.79999999999563</v>
      </c>
      <c r="H747" s="47">
        <f t="shared" si="51"/>
        <v>-5.0303430623787088E-2</v>
      </c>
      <c r="I747" s="80"/>
      <c r="J747" s="81">
        <f>G747</f>
        <v>-974.79999999999563</v>
      </c>
      <c r="K747" s="80"/>
    </row>
    <row r="748" spans="1:11" x14ac:dyDescent="0.25">
      <c r="A748" s="76">
        <v>33074798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CE AMAPA</v>
      </c>
      <c r="E748" s="43">
        <v>3920.8</v>
      </c>
      <c r="F748" s="43">
        <v>3207.2000000000003</v>
      </c>
      <c r="G748" s="25">
        <f t="shared" si="50"/>
        <v>-713.59999999999991</v>
      </c>
      <c r="H748" s="47">
        <f t="shared" si="51"/>
        <v>-0.18200367271985307</v>
      </c>
      <c r="I748" s="80"/>
      <c r="J748" s="81">
        <f>G748</f>
        <v>-713.59999999999991</v>
      </c>
      <c r="K748" s="80"/>
    </row>
    <row r="749" spans="1:11" x14ac:dyDescent="0.25">
      <c r="A749" s="76">
        <v>33075166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IE CARMELA DUTRA</v>
      </c>
      <c r="E749" s="43">
        <v>45383.999999999993</v>
      </c>
      <c r="F749" s="43">
        <v>46072.4</v>
      </c>
      <c r="G749" s="25">
        <f t="shared" si="50"/>
        <v>688.40000000000873</v>
      </c>
      <c r="H749" s="47">
        <f t="shared" si="51"/>
        <v>1.5168341265644475E-2</v>
      </c>
      <c r="I749" s="81">
        <f>G749</f>
        <v>688.40000000000873</v>
      </c>
      <c r="J749" s="80"/>
      <c r="K749" s="80"/>
    </row>
    <row r="750" spans="1:11" x14ac:dyDescent="0.25">
      <c r="A750" s="76">
        <v>33075174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CHARLES CHAPLIN</v>
      </c>
      <c r="E750" s="43">
        <v>2536.8000000000002</v>
      </c>
      <c r="F750" s="43">
        <v>2173.2000000000003</v>
      </c>
      <c r="G750" s="25">
        <f t="shared" si="50"/>
        <v>-363.59999999999991</v>
      </c>
      <c r="H750" s="47">
        <f t="shared" si="51"/>
        <v>-0.14333017975402076</v>
      </c>
      <c r="I750" s="80"/>
      <c r="J750" s="81">
        <f>G750</f>
        <v>-363.59999999999991</v>
      </c>
      <c r="K750" s="80"/>
    </row>
    <row r="751" spans="1:11" x14ac:dyDescent="0.25">
      <c r="A751" s="76">
        <v>33075182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CIDADE DE LISBOA</v>
      </c>
      <c r="E751" s="43">
        <v>5775.2000000000007</v>
      </c>
      <c r="F751" s="43">
        <v>4696.3999999999996</v>
      </c>
      <c r="G751" s="25">
        <f t="shared" si="50"/>
        <v>-1078.8000000000011</v>
      </c>
      <c r="H751" s="47">
        <f t="shared" si="51"/>
        <v>-0.18679872558526128</v>
      </c>
      <c r="I751" s="80"/>
      <c r="J751" s="81">
        <f>G751</f>
        <v>-1078.8000000000011</v>
      </c>
      <c r="K751" s="80"/>
    </row>
    <row r="752" spans="1:11" x14ac:dyDescent="0.25">
      <c r="A752" s="76">
        <v>33075190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LUIZ DE CAMOES</v>
      </c>
      <c r="E752" s="43">
        <v>4177.5999999999995</v>
      </c>
      <c r="F752" s="43">
        <v>3463.6000000000004</v>
      </c>
      <c r="G752" s="25">
        <f t="shared" si="50"/>
        <v>-713.99999999999909</v>
      </c>
      <c r="H752" s="47">
        <f t="shared" si="51"/>
        <v>-0.17091152815013386</v>
      </c>
      <c r="I752" s="80"/>
      <c r="J752" s="81">
        <f>G752</f>
        <v>-713.99999999999909</v>
      </c>
      <c r="K752" s="80"/>
    </row>
    <row r="753" spans="1:11" x14ac:dyDescent="0.25">
      <c r="A753" s="76">
        <v>33075204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MARQUES REBELO</v>
      </c>
      <c r="E753" s="43">
        <v>4208.8</v>
      </c>
      <c r="F753" s="43">
        <v>3706</v>
      </c>
      <c r="G753" s="25">
        <f t="shared" si="50"/>
        <v>-502.80000000000018</v>
      </c>
      <c r="H753" s="47">
        <f t="shared" si="51"/>
        <v>-0.11946398023189511</v>
      </c>
      <c r="I753" s="80"/>
      <c r="J753" s="81">
        <f>G753</f>
        <v>-502.80000000000018</v>
      </c>
      <c r="K753" s="80"/>
    </row>
    <row r="754" spans="1:11" x14ac:dyDescent="0.25">
      <c r="A754" s="76">
        <v>33075212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JOSE ACCIOLI</v>
      </c>
      <c r="E754" s="43">
        <v>22444.400000000001</v>
      </c>
      <c r="F754" s="43">
        <v>19991.599999999999</v>
      </c>
      <c r="G754" s="25">
        <f t="shared" si="50"/>
        <v>-2452.8000000000029</v>
      </c>
      <c r="H754" s="47">
        <f t="shared" si="51"/>
        <v>-0.10928338471957383</v>
      </c>
      <c r="I754" s="80"/>
      <c r="J754" s="81">
        <f>G754</f>
        <v>-2452.8000000000029</v>
      </c>
      <c r="K754" s="80"/>
    </row>
    <row r="755" spans="1:11" x14ac:dyDescent="0.25">
      <c r="A755" s="76">
        <v>33075220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PROFESSOR SOUSA DA SILVEIRA</v>
      </c>
      <c r="E755" s="43">
        <v>2203.2000000000003</v>
      </c>
      <c r="F755" s="43">
        <v>2218.4</v>
      </c>
      <c r="G755" s="25">
        <f t="shared" si="50"/>
        <v>15.199999999999818</v>
      </c>
      <c r="H755" s="47">
        <f t="shared" si="51"/>
        <v>6.8990559186636784E-3</v>
      </c>
      <c r="I755" s="81">
        <f>G755</f>
        <v>15.199999999999818</v>
      </c>
      <c r="J755" s="80"/>
      <c r="K755" s="80"/>
    </row>
    <row r="756" spans="1:11" x14ac:dyDescent="0.25">
      <c r="A756" s="76">
        <v>33075689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CARDEAL ARCOVERDE</v>
      </c>
      <c r="E756" s="43">
        <v>2674</v>
      </c>
      <c r="F756" s="43">
        <v>2278.4</v>
      </c>
      <c r="G756" s="25">
        <f t="shared" si="50"/>
        <v>-395.59999999999991</v>
      </c>
      <c r="H756" s="47">
        <f t="shared" si="51"/>
        <v>-0.14794315632011965</v>
      </c>
      <c r="I756" s="80"/>
      <c r="J756" s="81">
        <f>G756</f>
        <v>-395.59999999999991</v>
      </c>
      <c r="K756" s="80"/>
    </row>
    <row r="757" spans="1:11" x14ac:dyDescent="0.25">
      <c r="A757" s="76">
        <v>33075719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CONDE AFONSO CELSO</v>
      </c>
      <c r="E757" s="43">
        <v>2917.6000000000004</v>
      </c>
      <c r="F757" s="43">
        <v>2249.6</v>
      </c>
      <c r="G757" s="25">
        <f t="shared" si="50"/>
        <v>-668.00000000000045</v>
      </c>
      <c r="H757" s="47">
        <f t="shared" si="51"/>
        <v>-0.22895530573073772</v>
      </c>
      <c r="I757" s="80"/>
      <c r="J757" s="81">
        <f>G757</f>
        <v>-668.00000000000045</v>
      </c>
      <c r="K757" s="80"/>
    </row>
    <row r="758" spans="1:11" x14ac:dyDescent="0.25">
      <c r="A758" s="76">
        <v>33075760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FRANCISCO PALHETA</v>
      </c>
      <c r="E758" s="43">
        <v>2324.8000000000002</v>
      </c>
      <c r="F758" s="43">
        <v>1702</v>
      </c>
      <c r="G758" s="25">
        <f t="shared" si="50"/>
        <v>-622.80000000000018</v>
      </c>
      <c r="H758" s="47">
        <f t="shared" si="51"/>
        <v>-0.26789401238816246</v>
      </c>
      <c r="I758" s="80"/>
      <c r="J758" s="81">
        <f>G758</f>
        <v>-622.80000000000018</v>
      </c>
      <c r="K758" s="80"/>
    </row>
    <row r="759" spans="1:11" x14ac:dyDescent="0.25">
      <c r="A759" s="76">
        <v>33075816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OLEGARIO MARIANO</v>
      </c>
      <c r="E759" s="43">
        <v>5182</v>
      </c>
      <c r="F759" s="43">
        <v>5470.8</v>
      </c>
      <c r="G759" s="25">
        <f t="shared" si="50"/>
        <v>288.80000000000018</v>
      </c>
      <c r="H759" s="47">
        <f t="shared" si="51"/>
        <v>5.5731377846391393E-2</v>
      </c>
      <c r="I759" s="81">
        <f>G759</f>
        <v>288.80000000000018</v>
      </c>
      <c r="J759" s="80"/>
      <c r="K759" s="80"/>
    </row>
    <row r="760" spans="1:11" x14ac:dyDescent="0.25">
      <c r="A760" s="76">
        <v>33075832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PARANA</v>
      </c>
      <c r="E760" s="43">
        <v>2400.4</v>
      </c>
      <c r="F760" s="43">
        <v>2278.7999999999997</v>
      </c>
      <c r="G760" s="25">
        <f t="shared" si="50"/>
        <v>-121.60000000000036</v>
      </c>
      <c r="H760" s="47">
        <f t="shared" si="51"/>
        <v>-5.0658223629395253E-2</v>
      </c>
      <c r="I760" s="80"/>
      <c r="J760" s="81">
        <f>G760</f>
        <v>-121.60000000000036</v>
      </c>
      <c r="K760" s="80"/>
    </row>
    <row r="761" spans="1:11" x14ac:dyDescent="0.25">
      <c r="A761" s="76">
        <v>33075867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SANTOS DUMONT</v>
      </c>
      <c r="E761" s="43">
        <v>3341.6000000000004</v>
      </c>
      <c r="F761" s="43">
        <v>3250.0000000000005</v>
      </c>
      <c r="G761" s="25">
        <f t="shared" si="50"/>
        <v>-91.599999999999909</v>
      </c>
      <c r="H761" s="47">
        <f t="shared" si="51"/>
        <v>-2.7412018194876677E-2</v>
      </c>
      <c r="I761" s="80"/>
      <c r="J761" s="81">
        <f>G761</f>
        <v>-91.599999999999909</v>
      </c>
      <c r="K761" s="80"/>
    </row>
    <row r="762" spans="1:11" x14ac:dyDescent="0.25">
      <c r="A762" s="76">
        <v>33075875</v>
      </c>
      <c r="B762" s="77" t="str">
        <f>VLOOKUP($A762,BASE!$A$3:$D$1199,2,0)</f>
        <v>METROPOLITANA III</v>
      </c>
      <c r="C762" s="77" t="str">
        <f>VLOOKUP($A762,BASE!$A$3:$D$1199,3,0)</f>
        <v>Rio de Janeiro</v>
      </c>
      <c r="D762" s="77" t="str">
        <f>VLOOKUP($A762,BASE!$A$3:$D$1199,4,0)</f>
        <v>CE SENADOR FRANCISCO GALLOTTI</v>
      </c>
      <c r="E762" s="43">
        <v>608</v>
      </c>
      <c r="F762" s="43">
        <v>608</v>
      </c>
      <c r="G762" s="25">
        <f t="shared" si="50"/>
        <v>0</v>
      </c>
      <c r="H762" s="47">
        <f t="shared" si="51"/>
        <v>0</v>
      </c>
      <c r="I762" s="81">
        <f>G762</f>
        <v>0</v>
      </c>
      <c r="J762" s="80"/>
      <c r="K762" s="82">
        <f>I762</f>
        <v>0</v>
      </c>
    </row>
    <row r="763" spans="1:11" x14ac:dyDescent="0.25">
      <c r="A763" s="76">
        <v>33075883</v>
      </c>
      <c r="B763" s="77" t="str">
        <f>VLOOKUP($A763,BASE!$A$3:$D$1199,2,0)</f>
        <v>METROPOLITANA IV</v>
      </c>
      <c r="C763" s="77" t="str">
        <f>VLOOKUP($A763,BASE!$A$3:$D$1199,3,0)</f>
        <v>Rio de Janeiro</v>
      </c>
      <c r="D763" s="77" t="str">
        <f>VLOOKUP($A763,BASE!$A$3:$D$1199,4,0)</f>
        <v>CE VIRIATO CORREA</v>
      </c>
      <c r="E763" s="43">
        <v>5150.8</v>
      </c>
      <c r="F763" s="43">
        <v>4786.8</v>
      </c>
      <c r="G763" s="25">
        <f t="shared" si="50"/>
        <v>-364</v>
      </c>
      <c r="H763" s="47">
        <f t="shared" si="51"/>
        <v>-7.0668633998602154E-2</v>
      </c>
      <c r="I763" s="80"/>
      <c r="J763" s="81">
        <f>G763</f>
        <v>-364</v>
      </c>
      <c r="K763" s="80"/>
    </row>
    <row r="764" spans="1:11" x14ac:dyDescent="0.25">
      <c r="A764" s="76">
        <v>33075891</v>
      </c>
      <c r="B764" s="77" t="str">
        <f>VLOOKUP($A764,BASE!$A$3:$D$1199,2,0)</f>
        <v>METROPOLITANA III</v>
      </c>
      <c r="C764" s="77" t="str">
        <f>VLOOKUP($A764,BASE!$A$3:$D$1199,3,0)</f>
        <v>Rio de Janeiro</v>
      </c>
      <c r="D764" s="77" t="str">
        <f>VLOOKUP($A764,BASE!$A$3:$D$1199,4,0)</f>
        <v>CE WALDEMIRO POTSCH</v>
      </c>
      <c r="E764" s="43">
        <v>2841.2</v>
      </c>
      <c r="F764" s="43">
        <v>2294.4000000000005</v>
      </c>
      <c r="G764" s="25">
        <f t="shared" si="50"/>
        <v>-546.79999999999927</v>
      </c>
      <c r="H764" s="47">
        <f t="shared" si="51"/>
        <v>-0.19245389272138508</v>
      </c>
      <c r="I764" s="80"/>
      <c r="J764" s="81">
        <f>G764</f>
        <v>-546.79999999999927</v>
      </c>
      <c r="K764" s="80"/>
    </row>
    <row r="765" spans="1:11" x14ac:dyDescent="0.25">
      <c r="A765" s="76">
        <v>33077088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ADALGISA MONTEIRO</v>
      </c>
      <c r="E765" s="43">
        <v>6776.4000000000005</v>
      </c>
      <c r="F765" s="43">
        <v>6747.2000000000007</v>
      </c>
      <c r="G765" s="25">
        <f t="shared" si="50"/>
        <v>-29.199999999999818</v>
      </c>
      <c r="H765" s="47">
        <f t="shared" si="51"/>
        <v>-4.3090726639513337E-3</v>
      </c>
      <c r="I765" s="80"/>
      <c r="J765" s="81">
        <f>G765</f>
        <v>-29.199999999999818</v>
      </c>
      <c r="K765" s="80"/>
    </row>
    <row r="766" spans="1:11" x14ac:dyDescent="0.25">
      <c r="A766" s="76">
        <v>33077100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BRIGADEIRO SCHORCHT</v>
      </c>
      <c r="E766" s="43">
        <v>28948</v>
      </c>
      <c r="F766" s="43">
        <v>28693.199999999997</v>
      </c>
      <c r="G766" s="25">
        <f t="shared" si="50"/>
        <v>-254.80000000000291</v>
      </c>
      <c r="H766" s="47">
        <f t="shared" si="51"/>
        <v>-8.8019897747686517E-3</v>
      </c>
      <c r="I766" s="80"/>
      <c r="J766" s="81">
        <f>G766</f>
        <v>-254.80000000000291</v>
      </c>
      <c r="K766" s="80"/>
    </row>
    <row r="767" spans="1:11" x14ac:dyDescent="0.25">
      <c r="A767" s="76">
        <v>33077118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CARLOS LACERDA</v>
      </c>
      <c r="E767" s="43">
        <v>5258</v>
      </c>
      <c r="F767" s="43">
        <v>5122.3999999999996</v>
      </c>
      <c r="G767" s="25">
        <f t="shared" si="50"/>
        <v>-135.60000000000036</v>
      </c>
      <c r="H767" s="47">
        <f t="shared" si="51"/>
        <v>-2.5789273488018329E-2</v>
      </c>
      <c r="I767" s="80"/>
      <c r="J767" s="81">
        <f>G767</f>
        <v>-135.60000000000036</v>
      </c>
      <c r="K767" s="80"/>
    </row>
    <row r="768" spans="1:11" x14ac:dyDescent="0.25">
      <c r="A768" s="76">
        <v>33077126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EDUARDO MONDLANE</v>
      </c>
      <c r="E768" s="43">
        <v>8464</v>
      </c>
      <c r="F768" s="43">
        <v>8601.1999999999989</v>
      </c>
      <c r="G768" s="25">
        <f t="shared" si="50"/>
        <v>137.19999999999891</v>
      </c>
      <c r="H768" s="47">
        <f t="shared" si="51"/>
        <v>1.6209829867674729E-2</v>
      </c>
      <c r="I768" s="81">
        <f>G768</f>
        <v>137.19999999999891</v>
      </c>
      <c r="J768" s="80"/>
      <c r="K768" s="80"/>
    </row>
    <row r="769" spans="1:11" x14ac:dyDescent="0.25">
      <c r="A769" s="76">
        <v>33077134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ENGENHEIRO BERNARDO SAYAO</v>
      </c>
      <c r="E769" s="43">
        <v>5804.4</v>
      </c>
      <c r="F769" s="43">
        <v>4513.5999999999995</v>
      </c>
      <c r="G769" s="25">
        <f t="shared" si="50"/>
        <v>-1290.8000000000002</v>
      </c>
      <c r="H769" s="47">
        <f t="shared" si="51"/>
        <v>-0.22238301977809941</v>
      </c>
      <c r="I769" s="80"/>
      <c r="J769" s="81">
        <f>G769</f>
        <v>-1290.8000000000002</v>
      </c>
      <c r="K769" s="80"/>
    </row>
    <row r="770" spans="1:11" x14ac:dyDescent="0.25">
      <c r="A770" s="76">
        <v>33077142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MAHATMA GANDHI</v>
      </c>
      <c r="E770" s="43">
        <v>6944</v>
      </c>
      <c r="F770" s="43">
        <v>5669.6</v>
      </c>
      <c r="G770" s="25">
        <f t="shared" si="50"/>
        <v>-1274.3999999999996</v>
      </c>
      <c r="H770" s="47">
        <f t="shared" si="51"/>
        <v>-0.18352534562211975</v>
      </c>
      <c r="I770" s="80"/>
      <c r="J770" s="81">
        <f>G770</f>
        <v>-1274.3999999999996</v>
      </c>
      <c r="K770" s="80"/>
    </row>
    <row r="771" spans="1:11" x14ac:dyDescent="0.25">
      <c r="A771" s="76">
        <v>33077150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CARDEAL DOM EUGENIO DE ARAUJO SALES</v>
      </c>
      <c r="E771" s="43">
        <v>7202</v>
      </c>
      <c r="F771" s="43">
        <v>7035.6</v>
      </c>
      <c r="G771" s="25">
        <f t="shared" si="50"/>
        <v>-166.39999999999964</v>
      </c>
      <c r="H771" s="47">
        <f t="shared" si="51"/>
        <v>-2.3104693140794174E-2</v>
      </c>
      <c r="I771" s="80"/>
      <c r="J771" s="81">
        <f>G771</f>
        <v>-166.39999999999964</v>
      </c>
      <c r="K771" s="80"/>
    </row>
    <row r="772" spans="1:11" x14ac:dyDescent="0.25">
      <c r="A772" s="76">
        <v>33077169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EUNICE WEAVER</v>
      </c>
      <c r="E772" s="43">
        <v>5181.6000000000004</v>
      </c>
      <c r="F772" s="43">
        <v>5259.2</v>
      </c>
      <c r="G772" s="25">
        <f t="shared" si="50"/>
        <v>77.599999999999454</v>
      </c>
      <c r="H772" s="47">
        <f t="shared" si="51"/>
        <v>1.4976069167824504E-2</v>
      </c>
      <c r="I772" s="81">
        <f>G772</f>
        <v>77.599999999999454</v>
      </c>
      <c r="J772" s="80"/>
      <c r="K772" s="80"/>
    </row>
    <row r="773" spans="1:11" x14ac:dyDescent="0.25">
      <c r="A773" s="76">
        <v>33077177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PRESIDENTE JOAO GOULART</v>
      </c>
      <c r="E773" s="43">
        <v>4802.7999999999993</v>
      </c>
      <c r="F773" s="43">
        <v>4012</v>
      </c>
      <c r="G773" s="25">
        <f t="shared" ref="G773:G836" si="54">F773-E773</f>
        <v>-790.79999999999927</v>
      </c>
      <c r="H773" s="47">
        <f t="shared" ref="H773:H836" si="55">G773/E773</f>
        <v>-0.16465395186141404</v>
      </c>
      <c r="I773" s="80"/>
      <c r="J773" s="81">
        <f t="shared" ref="J773:J797" si="56">G773</f>
        <v>-790.79999999999927</v>
      </c>
      <c r="K773" s="80"/>
    </row>
    <row r="774" spans="1:11" x14ac:dyDescent="0.25">
      <c r="A774" s="76">
        <v>33077185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SENADOR TEOTONIO VILELA</v>
      </c>
      <c r="E774" s="43">
        <v>3509.6</v>
      </c>
      <c r="F774" s="43">
        <v>2158.4</v>
      </c>
      <c r="G774" s="25">
        <f t="shared" si="54"/>
        <v>-1351.1999999999998</v>
      </c>
      <c r="H774" s="47">
        <f t="shared" si="55"/>
        <v>-0.38500113973102346</v>
      </c>
      <c r="I774" s="80"/>
      <c r="J774" s="81">
        <f t="shared" si="56"/>
        <v>-1351.1999999999998</v>
      </c>
      <c r="K774" s="80"/>
    </row>
    <row r="775" spans="1:11" x14ac:dyDescent="0.25">
      <c r="A775" s="76">
        <v>33077363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ALBERTO RANGEL</v>
      </c>
      <c r="E775" s="43">
        <v>3660.8000000000006</v>
      </c>
      <c r="F775" s="43">
        <v>2538.4</v>
      </c>
      <c r="G775" s="25">
        <f t="shared" si="54"/>
        <v>-1122.4000000000005</v>
      </c>
      <c r="H775" s="47">
        <f t="shared" si="55"/>
        <v>-0.30659965034965042</v>
      </c>
      <c r="I775" s="80"/>
      <c r="J775" s="81">
        <f t="shared" si="56"/>
        <v>-1122.4000000000005</v>
      </c>
      <c r="K775" s="80"/>
    </row>
    <row r="776" spans="1:11" x14ac:dyDescent="0.25">
      <c r="A776" s="76">
        <v>33077371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ALINA DE BRITO</v>
      </c>
      <c r="E776" s="43">
        <v>8159.6000000000013</v>
      </c>
      <c r="F776" s="43">
        <v>6778.8</v>
      </c>
      <c r="G776" s="25">
        <f t="shared" si="54"/>
        <v>-1380.8000000000011</v>
      </c>
      <c r="H776" s="47">
        <f t="shared" si="55"/>
        <v>-0.169223981567724</v>
      </c>
      <c r="I776" s="80"/>
      <c r="J776" s="81">
        <f t="shared" si="56"/>
        <v>-1380.8000000000011</v>
      </c>
      <c r="K776" s="80"/>
    </row>
    <row r="777" spans="1:11" x14ac:dyDescent="0.25">
      <c r="A777" s="76">
        <v>33077452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EMBAIXADOR DIAS CARNEIRO</v>
      </c>
      <c r="E777" s="43">
        <v>4073.6000000000004</v>
      </c>
      <c r="F777" s="43">
        <v>3587.2000000000003</v>
      </c>
      <c r="G777" s="25">
        <f t="shared" si="54"/>
        <v>-486.40000000000009</v>
      </c>
      <c r="H777" s="47">
        <f t="shared" si="55"/>
        <v>-0.11940298507462688</v>
      </c>
      <c r="I777" s="80"/>
      <c r="J777" s="81">
        <f t="shared" si="56"/>
        <v>-486.40000000000009</v>
      </c>
      <c r="K777" s="80"/>
    </row>
    <row r="778" spans="1:11" x14ac:dyDescent="0.25">
      <c r="A778" s="76">
        <v>33077487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FREDERICO EYER</v>
      </c>
      <c r="E778" s="43">
        <v>1777.6000000000001</v>
      </c>
      <c r="F778" s="43">
        <v>790.40000000000009</v>
      </c>
      <c r="G778" s="25">
        <f t="shared" si="54"/>
        <v>-987.2</v>
      </c>
      <c r="H778" s="47">
        <f t="shared" si="55"/>
        <v>-0.55535553555355532</v>
      </c>
      <c r="I778" s="80"/>
      <c r="J778" s="81">
        <f t="shared" si="56"/>
        <v>-987.2</v>
      </c>
      <c r="K778" s="80"/>
    </row>
    <row r="779" spans="1:11" x14ac:dyDescent="0.25">
      <c r="A779" s="76">
        <v>33077495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GENERAL CARLOS CAETANO MIRAGAYA</v>
      </c>
      <c r="E779" s="43">
        <v>2263.6</v>
      </c>
      <c r="F779" s="43">
        <v>1352.4</v>
      </c>
      <c r="G779" s="25">
        <f t="shared" si="54"/>
        <v>-911.19999999999982</v>
      </c>
      <c r="H779" s="47">
        <f t="shared" si="55"/>
        <v>-0.40254461919066964</v>
      </c>
      <c r="I779" s="80"/>
      <c r="J779" s="81">
        <f t="shared" si="56"/>
        <v>-911.19999999999982</v>
      </c>
      <c r="K779" s="80"/>
    </row>
    <row r="780" spans="1:11" x14ac:dyDescent="0.25">
      <c r="A780" s="76">
        <v>33077509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HONDURAS</v>
      </c>
      <c r="E780" s="43">
        <v>2705.2000000000003</v>
      </c>
      <c r="F780" s="43">
        <v>1838.8000000000002</v>
      </c>
      <c r="G780" s="25">
        <f t="shared" si="54"/>
        <v>-866.40000000000009</v>
      </c>
      <c r="H780" s="47">
        <f t="shared" si="55"/>
        <v>-0.32027206860860563</v>
      </c>
      <c r="I780" s="80"/>
      <c r="J780" s="81">
        <f t="shared" si="56"/>
        <v>-866.40000000000009</v>
      </c>
      <c r="K780" s="80"/>
    </row>
    <row r="781" spans="1:11" x14ac:dyDescent="0.25">
      <c r="A781" s="76">
        <v>33077525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MARECHAL CANROBERT PEREIRA DA COSTA</v>
      </c>
      <c r="E781" s="43">
        <v>2263.6</v>
      </c>
      <c r="F781" s="43">
        <v>2128</v>
      </c>
      <c r="G781" s="25">
        <f t="shared" si="54"/>
        <v>-135.59999999999991</v>
      </c>
      <c r="H781" s="47">
        <f t="shared" si="55"/>
        <v>-5.9904576780349848E-2</v>
      </c>
      <c r="I781" s="80"/>
      <c r="J781" s="81">
        <f t="shared" si="56"/>
        <v>-135.59999999999991</v>
      </c>
      <c r="K781" s="80"/>
    </row>
    <row r="782" spans="1:11" x14ac:dyDescent="0.25">
      <c r="A782" s="76">
        <v>33077568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ROSA DO POVO</v>
      </c>
      <c r="E782" s="43">
        <v>7567.5999999999995</v>
      </c>
      <c r="F782" s="43">
        <v>6246.4000000000005</v>
      </c>
      <c r="G782" s="25">
        <f t="shared" si="54"/>
        <v>-1321.1999999999989</v>
      </c>
      <c r="H782" s="47">
        <f t="shared" si="55"/>
        <v>-0.17458639462973716</v>
      </c>
      <c r="I782" s="80"/>
      <c r="J782" s="81">
        <f t="shared" si="56"/>
        <v>-1321.1999999999989</v>
      </c>
      <c r="K782" s="80"/>
    </row>
    <row r="783" spans="1:11" x14ac:dyDescent="0.25">
      <c r="A783" s="76">
        <v>33077576</v>
      </c>
      <c r="B783" s="77" t="str">
        <f>VLOOKUP($A783,BASE!$A$3:$D$1199,2,0)</f>
        <v>METROPOLITANA VI</v>
      </c>
      <c r="C783" s="77" t="str">
        <f>VLOOKUP($A783,BASE!$A$3:$D$1199,3,0)</f>
        <v>Rio de Janeiro</v>
      </c>
      <c r="D783" s="77" t="str">
        <f>VLOOKUP($A783,BASE!$A$3:$D$1199,4,0)</f>
        <v>CE VICTOR HUGO</v>
      </c>
      <c r="E783" s="43">
        <v>6259.5999999999995</v>
      </c>
      <c r="F783" s="43">
        <v>5790.4000000000005</v>
      </c>
      <c r="G783" s="25">
        <f t="shared" si="54"/>
        <v>-469.19999999999891</v>
      </c>
      <c r="H783" s="47">
        <f t="shared" si="55"/>
        <v>-7.4956866253434562E-2</v>
      </c>
      <c r="I783" s="80"/>
      <c r="J783" s="81">
        <f t="shared" si="56"/>
        <v>-469.19999999999891</v>
      </c>
      <c r="K783" s="80"/>
    </row>
    <row r="784" spans="1:11" x14ac:dyDescent="0.25">
      <c r="A784" s="76">
        <v>33079323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STUART EDGAR ANGEL JONES</v>
      </c>
      <c r="E784" s="43">
        <v>26105.600000000002</v>
      </c>
      <c r="F784" s="43">
        <v>21685.200000000001</v>
      </c>
      <c r="G784" s="25">
        <f t="shared" si="54"/>
        <v>-4420.4000000000015</v>
      </c>
      <c r="H784" s="47">
        <f t="shared" si="55"/>
        <v>-0.16932765383672474</v>
      </c>
      <c r="I784" s="80"/>
      <c r="J784" s="81">
        <f t="shared" si="56"/>
        <v>-4420.4000000000015</v>
      </c>
      <c r="K784" s="80"/>
    </row>
    <row r="785" spans="1:11" x14ac:dyDescent="0.25">
      <c r="A785" s="76">
        <v>33079331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AGOSTINHO NETO</v>
      </c>
      <c r="E785" s="43">
        <v>5728.4</v>
      </c>
      <c r="F785" s="43">
        <v>5439.6</v>
      </c>
      <c r="G785" s="25">
        <f t="shared" si="54"/>
        <v>-288.79999999999927</v>
      </c>
      <c r="H785" s="47">
        <f t="shared" si="55"/>
        <v>-5.041547377976386E-2</v>
      </c>
      <c r="I785" s="80"/>
      <c r="J785" s="81">
        <f t="shared" si="56"/>
        <v>-288.79999999999927</v>
      </c>
      <c r="K785" s="80"/>
    </row>
    <row r="786" spans="1:11" x14ac:dyDescent="0.25">
      <c r="A786" s="76">
        <v>33079340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BANGU</v>
      </c>
      <c r="E786" s="43">
        <v>31638.800000000003</v>
      </c>
      <c r="F786" s="43">
        <v>27886</v>
      </c>
      <c r="G786" s="25">
        <f t="shared" si="54"/>
        <v>-3752.8000000000029</v>
      </c>
      <c r="H786" s="47">
        <f t="shared" si="55"/>
        <v>-0.11861385387562115</v>
      </c>
      <c r="I786" s="80"/>
      <c r="J786" s="81">
        <f t="shared" si="56"/>
        <v>-3752.8000000000029</v>
      </c>
      <c r="K786" s="80"/>
    </row>
    <row r="787" spans="1:11" x14ac:dyDescent="0.25">
      <c r="A787" s="76">
        <v>33079358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COLLECCHIO</v>
      </c>
      <c r="E787" s="43">
        <v>25012</v>
      </c>
      <c r="F787" s="43">
        <v>21819.199999999997</v>
      </c>
      <c r="G787" s="25">
        <f t="shared" si="54"/>
        <v>-3192.8000000000029</v>
      </c>
      <c r="H787" s="47">
        <f t="shared" si="55"/>
        <v>-0.12765072765072777</v>
      </c>
      <c r="I787" s="80"/>
      <c r="J787" s="81">
        <f t="shared" si="56"/>
        <v>-3192.8000000000029</v>
      </c>
      <c r="K787" s="80"/>
    </row>
    <row r="788" spans="1:11" x14ac:dyDescent="0.25">
      <c r="A788" s="76">
        <v>33079366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JORGE ZARUR</v>
      </c>
      <c r="E788" s="43">
        <v>18155.600000000002</v>
      </c>
      <c r="F788" s="43">
        <v>17198.8</v>
      </c>
      <c r="G788" s="25">
        <f t="shared" si="54"/>
        <v>-956.80000000000291</v>
      </c>
      <c r="H788" s="47">
        <f t="shared" si="55"/>
        <v>-5.2699993390469213E-2</v>
      </c>
      <c r="I788" s="80"/>
      <c r="J788" s="81">
        <f t="shared" si="56"/>
        <v>-956.80000000000291</v>
      </c>
      <c r="K788" s="80"/>
    </row>
    <row r="789" spans="1:11" x14ac:dyDescent="0.25">
      <c r="A789" s="76">
        <v>33079374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LEOPOLDINA DA SILVEIRA</v>
      </c>
      <c r="E789" s="43">
        <v>26748.000000000004</v>
      </c>
      <c r="F789" s="43">
        <v>23862.399999999998</v>
      </c>
      <c r="G789" s="25">
        <f t="shared" si="54"/>
        <v>-2885.6000000000058</v>
      </c>
      <c r="H789" s="47">
        <f t="shared" si="55"/>
        <v>-0.1078809630626591</v>
      </c>
      <c r="I789" s="80"/>
      <c r="J789" s="81">
        <f t="shared" si="56"/>
        <v>-2885.6000000000058</v>
      </c>
      <c r="K789" s="80"/>
    </row>
    <row r="790" spans="1:11" x14ac:dyDescent="0.25">
      <c r="A790" s="76">
        <v>33079382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NICARAGUA</v>
      </c>
      <c r="E790" s="43">
        <v>4301.2</v>
      </c>
      <c r="F790" s="43">
        <v>3495.6</v>
      </c>
      <c r="G790" s="25">
        <f t="shared" si="54"/>
        <v>-805.59999999999991</v>
      </c>
      <c r="H790" s="47">
        <f t="shared" si="55"/>
        <v>-0.18729656839951639</v>
      </c>
      <c r="I790" s="80"/>
      <c r="J790" s="81">
        <f t="shared" si="56"/>
        <v>-805.59999999999991</v>
      </c>
      <c r="K790" s="80"/>
    </row>
    <row r="791" spans="1:11" x14ac:dyDescent="0.25">
      <c r="A791" s="76">
        <v>33079390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PROFESSOR DALTRO SANTOS</v>
      </c>
      <c r="E791" s="43">
        <v>6016.8</v>
      </c>
      <c r="F791" s="43">
        <v>5559.6</v>
      </c>
      <c r="G791" s="25">
        <f t="shared" si="54"/>
        <v>-457.19999999999982</v>
      </c>
      <c r="H791" s="47">
        <f t="shared" si="55"/>
        <v>-7.5987235739928174E-2</v>
      </c>
      <c r="I791" s="80"/>
      <c r="J791" s="81">
        <f t="shared" si="56"/>
        <v>-457.19999999999982</v>
      </c>
      <c r="K791" s="80"/>
    </row>
    <row r="792" spans="1:11" x14ac:dyDescent="0.25">
      <c r="A792" s="76">
        <v>33079404</v>
      </c>
      <c r="B792" s="77" t="str">
        <f>VLOOKUP($A792,BASE!$A$3:$D$1199,2,0)</f>
        <v>METROPOLITANA IV</v>
      </c>
      <c r="C792" s="77" t="str">
        <f>VLOOKUP($A792,BASE!$A$3:$D$1199,3,0)</f>
        <v>Rio de Janeiro</v>
      </c>
      <c r="D792" s="77" t="str">
        <f>VLOOKUP($A792,BASE!$A$3:$D$1199,4,0)</f>
        <v>CE REPUBLICA DE MOCAMBIQUE</v>
      </c>
      <c r="E792" s="43">
        <v>4498.8</v>
      </c>
      <c r="F792" s="43">
        <v>4134</v>
      </c>
      <c r="G792" s="25">
        <f t="shared" si="54"/>
        <v>-364.80000000000018</v>
      </c>
      <c r="H792" s="47">
        <f t="shared" si="55"/>
        <v>-8.1088290210722891E-2</v>
      </c>
      <c r="I792" s="80"/>
      <c r="J792" s="81">
        <f t="shared" si="56"/>
        <v>-364.80000000000018</v>
      </c>
      <c r="K792" s="80"/>
    </row>
    <row r="793" spans="1:11" x14ac:dyDescent="0.25">
      <c r="A793" s="76">
        <v>33079633</v>
      </c>
      <c r="B793" s="77" t="str">
        <f>VLOOKUP($A793,BASE!$A$3:$D$1199,2,0)</f>
        <v>DIESP</v>
      </c>
      <c r="C793" s="77" t="str">
        <f>VLOOKUP($A793,BASE!$A$3:$D$1199,3,0)</f>
        <v>Rio de Janeiro</v>
      </c>
      <c r="D793" s="77" t="str">
        <f>VLOOKUP($A793,BASE!$A$3:$D$1199,4,0)</f>
        <v>CE ANGENOR DE OLIVEIRA CARTOLA</v>
      </c>
      <c r="E793" s="43">
        <v>3723.6000000000004</v>
      </c>
      <c r="F793" s="43">
        <v>3648</v>
      </c>
      <c r="G793" s="25">
        <f t="shared" si="54"/>
        <v>-75.600000000000364</v>
      </c>
      <c r="H793" s="47">
        <f t="shared" si="55"/>
        <v>-2.0302932645826714E-2</v>
      </c>
      <c r="I793" s="80"/>
      <c r="J793" s="81">
        <f t="shared" si="56"/>
        <v>-75.600000000000364</v>
      </c>
      <c r="K793" s="80"/>
    </row>
    <row r="794" spans="1:11" x14ac:dyDescent="0.25">
      <c r="A794" s="76">
        <v>33079668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BARONESA DE SAAVEDRA</v>
      </c>
      <c r="E794" s="43">
        <v>2810.4</v>
      </c>
      <c r="F794" s="43">
        <v>2506.3999999999996</v>
      </c>
      <c r="G794" s="25">
        <f t="shared" si="54"/>
        <v>-304.00000000000045</v>
      </c>
      <c r="H794" s="47">
        <f t="shared" si="55"/>
        <v>-0.10816965556504428</v>
      </c>
      <c r="I794" s="80"/>
      <c r="J794" s="81">
        <f t="shared" si="56"/>
        <v>-304.00000000000045</v>
      </c>
      <c r="K794" s="80"/>
    </row>
    <row r="795" spans="1:11" x14ac:dyDescent="0.25">
      <c r="A795" s="76">
        <v>33079692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CRISTOVAO COLOMBO</v>
      </c>
      <c r="E795" s="43">
        <v>2780.8</v>
      </c>
      <c r="F795" s="43">
        <v>2280</v>
      </c>
      <c r="G795" s="25">
        <f t="shared" si="54"/>
        <v>-500.80000000000018</v>
      </c>
      <c r="H795" s="47">
        <f t="shared" si="55"/>
        <v>-0.18009205983889534</v>
      </c>
      <c r="I795" s="80"/>
      <c r="J795" s="81">
        <f t="shared" si="56"/>
        <v>-500.80000000000018</v>
      </c>
      <c r="K795" s="80"/>
    </row>
    <row r="796" spans="1:11" x14ac:dyDescent="0.25">
      <c r="A796" s="76">
        <v>33079706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DALVA DE OLIVEIRA</v>
      </c>
      <c r="E796" s="43">
        <v>4209.2</v>
      </c>
      <c r="F796" s="43">
        <v>3920.4</v>
      </c>
      <c r="G796" s="25">
        <f t="shared" si="54"/>
        <v>-288.79999999999973</v>
      </c>
      <c r="H796" s="47">
        <f t="shared" si="55"/>
        <v>-6.8611612657987209E-2</v>
      </c>
      <c r="I796" s="80"/>
      <c r="J796" s="81">
        <f t="shared" si="56"/>
        <v>-288.79999999999973</v>
      </c>
      <c r="K796" s="80"/>
    </row>
    <row r="797" spans="1:11" x14ac:dyDescent="0.25">
      <c r="A797" s="76">
        <v>33079714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ENGENHEIRO JOAO THOME</v>
      </c>
      <c r="E797" s="43">
        <v>3663.2</v>
      </c>
      <c r="F797" s="43">
        <v>2416.4</v>
      </c>
      <c r="G797" s="25">
        <f t="shared" si="54"/>
        <v>-1246.7999999999997</v>
      </c>
      <c r="H797" s="47">
        <f t="shared" si="55"/>
        <v>-0.3403581568027953</v>
      </c>
      <c r="I797" s="80"/>
      <c r="J797" s="81">
        <f t="shared" si="56"/>
        <v>-1246.7999999999997</v>
      </c>
      <c r="K797" s="80"/>
    </row>
    <row r="798" spans="1:11" x14ac:dyDescent="0.25">
      <c r="A798" s="76">
        <v>33079722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ESTADO DE ISRAEL</v>
      </c>
      <c r="E798" s="43">
        <v>2750.4</v>
      </c>
      <c r="F798" s="43">
        <v>2825.6</v>
      </c>
      <c r="G798" s="25">
        <f t="shared" si="54"/>
        <v>75.199999999999818</v>
      </c>
      <c r="H798" s="47">
        <f t="shared" si="55"/>
        <v>2.7341477603257641E-2</v>
      </c>
      <c r="I798" s="81">
        <f>G798</f>
        <v>75.199999999999818</v>
      </c>
      <c r="J798" s="80"/>
      <c r="K798" s="80"/>
    </row>
    <row r="799" spans="1:11" x14ac:dyDescent="0.25">
      <c r="A799" s="76">
        <v>33079803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MARIETA CUNHA DA SILVA</v>
      </c>
      <c r="E799" s="43">
        <v>9405.6</v>
      </c>
      <c r="F799" s="43">
        <v>7658</v>
      </c>
      <c r="G799" s="25">
        <f t="shared" si="54"/>
        <v>-1747.6000000000004</v>
      </c>
      <c r="H799" s="47">
        <f t="shared" si="55"/>
        <v>-0.18580420175214768</v>
      </c>
      <c r="I799" s="80"/>
      <c r="J799" s="81">
        <f>G799</f>
        <v>-1747.6000000000004</v>
      </c>
      <c r="K799" s="80"/>
    </row>
    <row r="800" spans="1:11" x14ac:dyDescent="0.25">
      <c r="A800" s="76">
        <v>33079811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MILTON CAMPOS</v>
      </c>
      <c r="E800" s="43">
        <v>6457.2000000000007</v>
      </c>
      <c r="F800" s="43">
        <v>5348</v>
      </c>
      <c r="G800" s="25">
        <f t="shared" si="54"/>
        <v>-1109.2000000000007</v>
      </c>
      <c r="H800" s="47">
        <f t="shared" si="55"/>
        <v>-0.17177724090937257</v>
      </c>
      <c r="I800" s="80"/>
      <c r="J800" s="81">
        <f>G800</f>
        <v>-1109.2000000000007</v>
      </c>
      <c r="K800" s="80"/>
    </row>
    <row r="801" spans="1:11" x14ac:dyDescent="0.25">
      <c r="A801" s="76">
        <v>33079820</v>
      </c>
      <c r="B801" s="77" t="str">
        <f>VLOOKUP($A801,BASE!$A$3:$D$1199,2,0)</f>
        <v>METROPOLITANA IV</v>
      </c>
      <c r="C801" s="77" t="str">
        <f>VLOOKUP($A801,BASE!$A$3:$D$1199,3,0)</f>
        <v>Rio de Janeiro</v>
      </c>
      <c r="D801" s="77" t="str">
        <f>VLOOKUP($A801,BASE!$A$3:$D$1199,4,0)</f>
        <v>CE MOACYR PADILHA</v>
      </c>
      <c r="E801" s="43">
        <v>3602.0000000000005</v>
      </c>
      <c r="F801" s="43">
        <v>2948.8</v>
      </c>
      <c r="G801" s="25">
        <f t="shared" si="54"/>
        <v>-653.20000000000027</v>
      </c>
      <c r="H801" s="47">
        <f t="shared" si="55"/>
        <v>-0.18134369794558583</v>
      </c>
      <c r="I801" s="80"/>
      <c r="J801" s="81">
        <f>G801</f>
        <v>-653.20000000000027</v>
      </c>
      <c r="K801" s="80"/>
    </row>
    <row r="802" spans="1:11" x14ac:dyDescent="0.25">
      <c r="A802" s="76">
        <v>33079838</v>
      </c>
      <c r="B802" s="77" t="str">
        <f>VLOOKUP($A802,BASE!$A$3:$D$1199,2,0)</f>
        <v>DIESP</v>
      </c>
      <c r="C802" s="77" t="str">
        <f>VLOOKUP($A802,BASE!$A$3:$D$1199,3,0)</f>
        <v>Rio de Janeiro</v>
      </c>
      <c r="D802" s="77" t="str">
        <f>VLOOKUP($A802,BASE!$A$3:$D$1199,4,0)</f>
        <v>CE HENRIQUE DE SOUZA FILHO HENFIL</v>
      </c>
      <c r="E802" s="43">
        <v>1121.76</v>
      </c>
      <c r="F802" s="43">
        <v>1422.7200000000003</v>
      </c>
      <c r="G802" s="25">
        <f t="shared" si="54"/>
        <v>300.96000000000026</v>
      </c>
      <c r="H802" s="47">
        <f t="shared" si="55"/>
        <v>0.26829268292682951</v>
      </c>
      <c r="I802" s="81">
        <f>G802</f>
        <v>300.96000000000026</v>
      </c>
      <c r="J802" s="80"/>
      <c r="K802" s="80"/>
    </row>
    <row r="803" spans="1:11" x14ac:dyDescent="0.25">
      <c r="A803" s="76">
        <v>33079900</v>
      </c>
      <c r="B803" s="77" t="str">
        <f>VLOOKUP($A803,BASE!$A$3:$D$1199,2,0)</f>
        <v>METROPOLITANA IV</v>
      </c>
      <c r="C803" s="77" t="str">
        <f>VLOOKUP($A803,BASE!$A$3:$D$1199,3,0)</f>
        <v>Rio de Janeiro</v>
      </c>
      <c r="D803" s="77" t="str">
        <f>VLOOKUP($A803,BASE!$A$3:$D$1199,4,0)</f>
        <v>CE RAMIZ GALVAO</v>
      </c>
      <c r="E803" s="43">
        <v>3084</v>
      </c>
      <c r="F803" s="43">
        <v>2947.2</v>
      </c>
      <c r="G803" s="25">
        <f t="shared" si="54"/>
        <v>-136.80000000000018</v>
      </c>
      <c r="H803" s="47">
        <f t="shared" si="55"/>
        <v>-4.4357976653696556E-2</v>
      </c>
      <c r="I803" s="80"/>
      <c r="J803" s="81">
        <f t="shared" ref="J803:J829" si="57">G803</f>
        <v>-136.80000000000018</v>
      </c>
      <c r="K803" s="80"/>
    </row>
    <row r="804" spans="1:11" x14ac:dyDescent="0.25">
      <c r="A804" s="76">
        <v>33079935</v>
      </c>
      <c r="B804" s="77" t="str">
        <f>VLOOKUP($A804,BASE!$A$3:$D$1199,2,0)</f>
        <v>DIESP</v>
      </c>
      <c r="C804" s="77" t="str">
        <f>VLOOKUP($A804,BASE!$A$3:$D$1199,3,0)</f>
        <v>Rio de Janeiro</v>
      </c>
      <c r="D804" s="77" t="str">
        <f>VLOOKUP($A804,BASE!$A$3:$D$1199,4,0)</f>
        <v>CE ROBERTO BURLE MARX</v>
      </c>
      <c r="E804" s="43">
        <v>1231.2</v>
      </c>
      <c r="F804" s="43">
        <v>1225.1200000000001</v>
      </c>
      <c r="G804" s="25">
        <f t="shared" si="54"/>
        <v>-6.0799999999999272</v>
      </c>
      <c r="H804" s="47">
        <f t="shared" si="55"/>
        <v>-4.9382716049382125E-3</v>
      </c>
      <c r="I804" s="80"/>
      <c r="J804" s="81">
        <f t="shared" si="57"/>
        <v>-6.0799999999999272</v>
      </c>
      <c r="K804" s="80"/>
    </row>
    <row r="805" spans="1:11" x14ac:dyDescent="0.25">
      <c r="A805" s="76">
        <v>33079943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CE JOAO SALIM MIGUEL</v>
      </c>
      <c r="E805" s="43">
        <v>10906.8</v>
      </c>
      <c r="F805" s="43">
        <v>10438.400000000001</v>
      </c>
      <c r="G805" s="25">
        <f t="shared" si="54"/>
        <v>-468.39999999999782</v>
      </c>
      <c r="H805" s="47">
        <f t="shared" si="55"/>
        <v>-4.2945685260571187E-2</v>
      </c>
      <c r="I805" s="80"/>
      <c r="J805" s="81">
        <f t="shared" si="57"/>
        <v>-468.39999999999782</v>
      </c>
      <c r="K805" s="80"/>
    </row>
    <row r="806" spans="1:11" x14ac:dyDescent="0.25">
      <c r="A806" s="76">
        <v>33081743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CIE MIECIMO DA SILVA</v>
      </c>
      <c r="E806" s="43">
        <v>22740.400000000005</v>
      </c>
      <c r="F806" s="43">
        <v>21310.000000000004</v>
      </c>
      <c r="G806" s="25">
        <f t="shared" si="54"/>
        <v>-1430.4000000000015</v>
      </c>
      <c r="H806" s="47">
        <f t="shared" si="55"/>
        <v>-6.2901268227471857E-2</v>
      </c>
      <c r="I806" s="80"/>
      <c r="J806" s="81">
        <f t="shared" si="57"/>
        <v>-1430.4000000000015</v>
      </c>
      <c r="K806" s="80"/>
    </row>
    <row r="807" spans="1:11" x14ac:dyDescent="0.25">
      <c r="A807" s="76">
        <v>33082022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FRANCISCO CALDEIRA DE ALVARENGA</v>
      </c>
      <c r="E807" s="43">
        <v>19265.599999999999</v>
      </c>
      <c r="F807" s="43">
        <v>18020.400000000001</v>
      </c>
      <c r="G807" s="25">
        <f t="shared" si="54"/>
        <v>-1245.1999999999971</v>
      </c>
      <c r="H807" s="47">
        <f t="shared" si="55"/>
        <v>-6.4633336101652547E-2</v>
      </c>
      <c r="I807" s="80"/>
      <c r="J807" s="81">
        <f t="shared" si="57"/>
        <v>-1245.1999999999971</v>
      </c>
      <c r="K807" s="80"/>
    </row>
    <row r="808" spans="1:11" x14ac:dyDescent="0.25">
      <c r="A808" s="76">
        <v>33082030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FREIRE ALLEMAO</v>
      </c>
      <c r="E808" s="43">
        <v>4070.8</v>
      </c>
      <c r="F808" s="43">
        <v>2932</v>
      </c>
      <c r="G808" s="25">
        <f t="shared" si="54"/>
        <v>-1138.8000000000002</v>
      </c>
      <c r="H808" s="47">
        <f t="shared" si="55"/>
        <v>-0.27974845239265012</v>
      </c>
      <c r="I808" s="80"/>
      <c r="J808" s="81">
        <f t="shared" si="57"/>
        <v>-1138.8000000000002</v>
      </c>
      <c r="K808" s="80"/>
    </row>
    <row r="809" spans="1:11" x14ac:dyDescent="0.25">
      <c r="A809" s="76">
        <v>33082049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PROFESSOR FERNANDO ANTONIO RAJA GABAGLIA</v>
      </c>
      <c r="E809" s="43">
        <v>27001.600000000002</v>
      </c>
      <c r="F809" s="43">
        <v>24526.800000000003</v>
      </c>
      <c r="G809" s="25">
        <f t="shared" si="54"/>
        <v>-2474.7999999999993</v>
      </c>
      <c r="H809" s="47">
        <f t="shared" si="55"/>
        <v>-9.1653827921308328E-2</v>
      </c>
      <c r="I809" s="80"/>
      <c r="J809" s="81">
        <f t="shared" si="57"/>
        <v>-2474.7999999999993</v>
      </c>
      <c r="K809" s="80"/>
    </row>
    <row r="810" spans="1:11" x14ac:dyDescent="0.25">
      <c r="A810" s="76">
        <v>33082146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DOUTOR ALBERT SABIN</v>
      </c>
      <c r="E810" s="43">
        <v>34016.800000000003</v>
      </c>
      <c r="F810" s="43">
        <v>31366.000000000004</v>
      </c>
      <c r="G810" s="25">
        <f t="shared" si="54"/>
        <v>-2650.7999999999993</v>
      </c>
      <c r="H810" s="47">
        <f t="shared" si="55"/>
        <v>-7.7926201171185969E-2</v>
      </c>
      <c r="I810" s="80"/>
      <c r="J810" s="81">
        <f t="shared" si="57"/>
        <v>-2650.7999999999993</v>
      </c>
      <c r="K810" s="80"/>
    </row>
    <row r="811" spans="1:11" x14ac:dyDescent="0.25">
      <c r="A811" s="76">
        <v>33082227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ALMIRANTE FRONTIN</v>
      </c>
      <c r="E811" s="43">
        <v>4178</v>
      </c>
      <c r="F811" s="43">
        <v>3737.6</v>
      </c>
      <c r="G811" s="25">
        <f t="shared" si="54"/>
        <v>-440.40000000000009</v>
      </c>
      <c r="H811" s="47">
        <f t="shared" si="55"/>
        <v>-0.10540928674006704</v>
      </c>
      <c r="I811" s="80"/>
      <c r="J811" s="81">
        <f t="shared" si="57"/>
        <v>-440.40000000000009</v>
      </c>
      <c r="K811" s="80"/>
    </row>
    <row r="812" spans="1:11" x14ac:dyDescent="0.25">
      <c r="A812" s="76">
        <v>33082235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AMAZONAS</v>
      </c>
      <c r="E812" s="43">
        <v>10256</v>
      </c>
      <c r="F812" s="43">
        <v>8858.4000000000015</v>
      </c>
      <c r="G812" s="25">
        <f t="shared" si="54"/>
        <v>-1397.5999999999985</v>
      </c>
      <c r="H812" s="47">
        <f t="shared" si="55"/>
        <v>-0.13627145085803419</v>
      </c>
      <c r="I812" s="80"/>
      <c r="J812" s="81">
        <f t="shared" si="57"/>
        <v>-1397.5999999999985</v>
      </c>
      <c r="K812" s="80"/>
    </row>
    <row r="813" spans="1:11" x14ac:dyDescent="0.25">
      <c r="A813" s="76">
        <v>33082251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BARAO DE SANTA MARGARIDA</v>
      </c>
      <c r="E813" s="43">
        <v>3782.0000000000005</v>
      </c>
      <c r="F813" s="43">
        <v>2522.8000000000002</v>
      </c>
      <c r="G813" s="25">
        <f t="shared" si="54"/>
        <v>-1259.2000000000003</v>
      </c>
      <c r="H813" s="47">
        <f t="shared" si="55"/>
        <v>-0.33294553146483347</v>
      </c>
      <c r="I813" s="80"/>
      <c r="J813" s="81">
        <f t="shared" si="57"/>
        <v>-1259.2000000000003</v>
      </c>
      <c r="K813" s="80"/>
    </row>
    <row r="814" spans="1:11" x14ac:dyDescent="0.25">
      <c r="A814" s="76">
        <v>33082286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GEORGE WASHINGTON</v>
      </c>
      <c r="E814" s="43">
        <v>1534.4</v>
      </c>
      <c r="F814" s="43">
        <v>1503.6000000000001</v>
      </c>
      <c r="G814" s="25">
        <f t="shared" si="54"/>
        <v>-30.799999999999955</v>
      </c>
      <c r="H814" s="47">
        <f t="shared" si="55"/>
        <v>-2.0072992700729896E-2</v>
      </c>
      <c r="I814" s="80"/>
      <c r="J814" s="81">
        <f t="shared" si="57"/>
        <v>-30.799999999999955</v>
      </c>
      <c r="K814" s="80"/>
    </row>
    <row r="815" spans="1:11" x14ac:dyDescent="0.25">
      <c r="A815" s="76">
        <v>33082316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JOAO PROENCA</v>
      </c>
      <c r="E815" s="43">
        <v>5410.7999999999993</v>
      </c>
      <c r="F815" s="43">
        <v>4408</v>
      </c>
      <c r="G815" s="25">
        <f t="shared" si="54"/>
        <v>-1002.7999999999993</v>
      </c>
      <c r="H815" s="47">
        <f t="shared" si="55"/>
        <v>-0.18533303762844669</v>
      </c>
      <c r="I815" s="80"/>
      <c r="J815" s="81">
        <f t="shared" si="57"/>
        <v>-1002.7999999999993</v>
      </c>
      <c r="K815" s="80"/>
    </row>
    <row r="816" spans="1:11" x14ac:dyDescent="0.25">
      <c r="A816" s="76">
        <v>33082324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MONTEIRO LOBATO</v>
      </c>
      <c r="E816" s="43">
        <v>5607.5999999999995</v>
      </c>
      <c r="F816" s="43">
        <v>2932.8</v>
      </c>
      <c r="G816" s="25">
        <f t="shared" si="54"/>
        <v>-2674.7999999999993</v>
      </c>
      <c r="H816" s="47">
        <f t="shared" si="55"/>
        <v>-0.47699550609886576</v>
      </c>
      <c r="I816" s="80"/>
      <c r="J816" s="81">
        <f t="shared" si="57"/>
        <v>-2674.7999999999993</v>
      </c>
      <c r="K816" s="80"/>
    </row>
    <row r="817" spans="1:11" x14ac:dyDescent="0.25">
      <c r="A817" s="76">
        <v>33082332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PRESIDENTE ANTONIO CARLOS</v>
      </c>
      <c r="E817" s="43">
        <v>4193.2</v>
      </c>
      <c r="F817" s="43">
        <v>4088.0000000000005</v>
      </c>
      <c r="G817" s="25">
        <f t="shared" si="54"/>
        <v>-105.19999999999936</v>
      </c>
      <c r="H817" s="47">
        <f t="shared" si="55"/>
        <v>-2.5088238099780447E-2</v>
      </c>
      <c r="I817" s="80"/>
      <c r="J817" s="81">
        <f t="shared" si="57"/>
        <v>-105.19999999999936</v>
      </c>
      <c r="K817" s="80"/>
    </row>
    <row r="818" spans="1:11" x14ac:dyDescent="0.25">
      <c r="A818" s="76">
        <v>33082340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 GONCALVES</v>
      </c>
      <c r="E818" s="43">
        <v>5864</v>
      </c>
      <c r="F818" s="43">
        <v>4270.8</v>
      </c>
      <c r="G818" s="25">
        <f t="shared" si="54"/>
        <v>-1593.1999999999998</v>
      </c>
      <c r="H818" s="47">
        <f t="shared" si="55"/>
        <v>-0.27169167803547062</v>
      </c>
      <c r="I818" s="80"/>
      <c r="J818" s="81">
        <f t="shared" si="57"/>
        <v>-1593.1999999999998</v>
      </c>
      <c r="K818" s="80"/>
    </row>
    <row r="819" spans="1:11" x14ac:dyDescent="0.25">
      <c r="A819" s="76">
        <v>33082359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PROFESSORA JUREMA PECANHA GIRAUD</v>
      </c>
      <c r="E819" s="43">
        <v>7412.8</v>
      </c>
      <c r="F819" s="43">
        <v>5745.2</v>
      </c>
      <c r="G819" s="25">
        <f t="shared" si="54"/>
        <v>-1667.6000000000004</v>
      </c>
      <c r="H819" s="47">
        <f t="shared" si="55"/>
        <v>-0.22496222749838121</v>
      </c>
      <c r="I819" s="80"/>
      <c r="J819" s="81">
        <f t="shared" si="57"/>
        <v>-1667.6000000000004</v>
      </c>
      <c r="K819" s="80"/>
    </row>
    <row r="820" spans="1:11" x14ac:dyDescent="0.25">
      <c r="A820" s="76">
        <v>33082375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RAINHA VITORIA</v>
      </c>
      <c r="E820" s="43">
        <v>1747.6000000000001</v>
      </c>
      <c r="F820" s="43">
        <v>1717.6</v>
      </c>
      <c r="G820" s="25">
        <f t="shared" si="54"/>
        <v>-30.000000000000227</v>
      </c>
      <c r="H820" s="47">
        <f t="shared" si="55"/>
        <v>-1.7166399633783604E-2</v>
      </c>
      <c r="I820" s="80"/>
      <c r="J820" s="81">
        <f t="shared" si="57"/>
        <v>-30.000000000000227</v>
      </c>
      <c r="K820" s="80"/>
    </row>
    <row r="821" spans="1:11" x14ac:dyDescent="0.25">
      <c r="A821" s="76">
        <v>33082430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CE PROFESSOR VIEIRA FAZENDA</v>
      </c>
      <c r="E821" s="43">
        <v>3008.8</v>
      </c>
      <c r="F821" s="43">
        <v>2902.8</v>
      </c>
      <c r="G821" s="25">
        <f t="shared" si="54"/>
        <v>-106</v>
      </c>
      <c r="H821" s="47">
        <f t="shared" si="55"/>
        <v>-3.5229992023398028E-2</v>
      </c>
      <c r="I821" s="80"/>
      <c r="J821" s="81">
        <f t="shared" si="57"/>
        <v>-106</v>
      </c>
      <c r="K821" s="80"/>
    </row>
    <row r="822" spans="1:11" x14ac:dyDescent="0.25">
      <c r="A822" s="76">
        <v>33083592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IE SARAH KUBITSCHEK</v>
      </c>
      <c r="E822" s="43">
        <v>92882.000000000015</v>
      </c>
      <c r="F822" s="43">
        <v>79100</v>
      </c>
      <c r="G822" s="25">
        <f t="shared" si="54"/>
        <v>-13782.000000000015</v>
      </c>
      <c r="H822" s="47">
        <f t="shared" si="55"/>
        <v>-0.14838181779031473</v>
      </c>
      <c r="I822" s="80"/>
      <c r="J822" s="81">
        <f t="shared" si="57"/>
        <v>-13782.000000000015</v>
      </c>
      <c r="K822" s="80"/>
    </row>
    <row r="823" spans="1:11" x14ac:dyDescent="0.25">
      <c r="A823" s="76">
        <v>33084238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BARAO DO RIO BRANCO</v>
      </c>
      <c r="E823" s="43">
        <v>36605.199999999997</v>
      </c>
      <c r="F823" s="43">
        <v>34115.200000000004</v>
      </c>
      <c r="G823" s="25">
        <f t="shared" si="54"/>
        <v>-2489.9999999999927</v>
      </c>
      <c r="H823" s="47">
        <f t="shared" si="55"/>
        <v>-6.8023122397910488E-2</v>
      </c>
      <c r="I823" s="80"/>
      <c r="J823" s="81">
        <f t="shared" si="57"/>
        <v>-2489.9999999999927</v>
      </c>
      <c r="K823" s="80"/>
    </row>
    <row r="824" spans="1:11" x14ac:dyDescent="0.25">
      <c r="A824" s="76">
        <v>33084459</v>
      </c>
      <c r="B824" s="77" t="str">
        <f>VLOOKUP($A824,BASE!$A$3:$D$1199,2,0)</f>
        <v>METROPOLITANA IV</v>
      </c>
      <c r="C824" s="77" t="str">
        <f>VLOOKUP($A824,BASE!$A$3:$D$1199,3,0)</f>
        <v>Rio de Janeiro</v>
      </c>
      <c r="D824" s="77" t="str">
        <f>VLOOKUP($A824,BASE!$A$3:$D$1199,4,0)</f>
        <v>CE PESTALOZZI</v>
      </c>
      <c r="E824" s="43">
        <v>8099.2000000000007</v>
      </c>
      <c r="F824" s="43">
        <v>7234.4000000000005</v>
      </c>
      <c r="G824" s="25">
        <f t="shared" si="54"/>
        <v>-864.80000000000018</v>
      </c>
      <c r="H824" s="47">
        <f t="shared" si="55"/>
        <v>-0.10677597787435797</v>
      </c>
      <c r="I824" s="80"/>
      <c r="J824" s="81">
        <f t="shared" si="57"/>
        <v>-864.80000000000018</v>
      </c>
      <c r="K824" s="80"/>
    </row>
    <row r="825" spans="1:11" x14ac:dyDescent="0.25">
      <c r="A825" s="76">
        <v>33085463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ANITA GARIBALDI</v>
      </c>
      <c r="E825" s="43">
        <v>6945.2000000000007</v>
      </c>
      <c r="F825" s="43">
        <v>5745.2</v>
      </c>
      <c r="G825" s="25">
        <f t="shared" si="54"/>
        <v>-1200.0000000000009</v>
      </c>
      <c r="H825" s="47">
        <f t="shared" si="55"/>
        <v>-0.17278120140528722</v>
      </c>
      <c r="I825" s="80"/>
      <c r="J825" s="81">
        <f t="shared" si="57"/>
        <v>-1200.0000000000009</v>
      </c>
      <c r="K825" s="80"/>
    </row>
    <row r="826" spans="1:11" x14ac:dyDescent="0.25">
      <c r="A826" s="76">
        <v>33085480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LEONEL AZEVEDO</v>
      </c>
      <c r="E826" s="43">
        <v>6651.5999999999995</v>
      </c>
      <c r="F826" s="43">
        <v>5423.9999999999991</v>
      </c>
      <c r="G826" s="25">
        <f t="shared" si="54"/>
        <v>-1227.6000000000004</v>
      </c>
      <c r="H826" s="47">
        <f t="shared" si="55"/>
        <v>-0.18455709904383916</v>
      </c>
      <c r="I826" s="80"/>
      <c r="J826" s="81">
        <f t="shared" si="57"/>
        <v>-1227.6000000000004</v>
      </c>
      <c r="K826" s="80"/>
    </row>
    <row r="827" spans="1:11" x14ac:dyDescent="0.25">
      <c r="A827" s="76">
        <v>33085498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PREFEITO MENDES DE MORAES</v>
      </c>
      <c r="E827" s="43">
        <v>33335.599999999999</v>
      </c>
      <c r="F827" s="43">
        <v>27818.799999999999</v>
      </c>
      <c r="G827" s="25">
        <f t="shared" si="54"/>
        <v>-5516.7999999999993</v>
      </c>
      <c r="H827" s="47">
        <f t="shared" si="55"/>
        <v>-0.16549274649323845</v>
      </c>
      <c r="I827" s="80"/>
      <c r="J827" s="81">
        <f t="shared" si="57"/>
        <v>-5516.7999999999993</v>
      </c>
      <c r="K827" s="80"/>
    </row>
    <row r="828" spans="1:11" x14ac:dyDescent="0.25">
      <c r="A828" s="76">
        <v>33085765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DUNSHEE DE ABRANCHES</v>
      </c>
      <c r="E828" s="43">
        <v>4284.3999999999996</v>
      </c>
      <c r="F828" s="43">
        <v>3100.7999999999997</v>
      </c>
      <c r="G828" s="25">
        <f t="shared" si="54"/>
        <v>-1183.5999999999999</v>
      </c>
      <c r="H828" s="47">
        <f t="shared" si="55"/>
        <v>-0.27625805246942398</v>
      </c>
      <c r="I828" s="80"/>
      <c r="J828" s="81">
        <f t="shared" si="57"/>
        <v>-1183.5999999999999</v>
      </c>
      <c r="K828" s="80"/>
    </row>
    <row r="829" spans="1:11" x14ac:dyDescent="0.25">
      <c r="A829" s="76">
        <v>33085838</v>
      </c>
      <c r="B829" s="77" t="str">
        <f>VLOOKUP($A829,BASE!$A$3:$D$1199,2,0)</f>
        <v>METROPOLITANA III</v>
      </c>
      <c r="C829" s="77" t="str">
        <f>VLOOKUP($A829,BASE!$A$3:$D$1199,3,0)</f>
        <v>Rio de Janeiro</v>
      </c>
      <c r="D829" s="77" t="str">
        <f>VLOOKUP($A829,BASE!$A$3:$D$1199,4,0)</f>
        <v>CE ROTARY</v>
      </c>
      <c r="E829" s="43">
        <v>2779.6000000000004</v>
      </c>
      <c r="F829" s="43">
        <v>1838.3999999999999</v>
      </c>
      <c r="G829" s="25">
        <f t="shared" si="54"/>
        <v>-941.2000000000005</v>
      </c>
      <c r="H829" s="47">
        <f t="shared" si="55"/>
        <v>-0.33860987192401798</v>
      </c>
      <c r="I829" s="80"/>
      <c r="J829" s="81">
        <f t="shared" si="57"/>
        <v>-941.2000000000005</v>
      </c>
      <c r="K829" s="80"/>
    </row>
    <row r="830" spans="1:11" x14ac:dyDescent="0.25">
      <c r="A830" s="76">
        <v>33086427</v>
      </c>
      <c r="B830" s="77" t="str">
        <f>VLOOKUP($A830,BASE!$A$3:$D$1199,2,0)</f>
        <v>METROPOLITANA VI</v>
      </c>
      <c r="C830" s="77" t="str">
        <f>VLOOKUP($A830,BASE!$A$3:$D$1199,3,0)</f>
        <v>Rio de Janeiro</v>
      </c>
      <c r="D830" s="77" t="str">
        <f>VLOOKUP($A830,BASE!$A$3:$D$1199,4,0)</f>
        <v>CE AUGUSTO RUSCHI</v>
      </c>
      <c r="E830" s="43">
        <v>805.19999999999993</v>
      </c>
      <c r="F830" s="43">
        <v>1002</v>
      </c>
      <c r="G830" s="25">
        <f t="shared" si="54"/>
        <v>196.80000000000007</v>
      </c>
      <c r="H830" s="47">
        <f t="shared" si="55"/>
        <v>0.2444113263785396</v>
      </c>
      <c r="I830" s="81">
        <f>G830</f>
        <v>196.80000000000007</v>
      </c>
      <c r="J830" s="80"/>
      <c r="K830" s="80"/>
    </row>
    <row r="831" spans="1:11" x14ac:dyDescent="0.25">
      <c r="A831" s="76">
        <v>33086540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ACARI</v>
      </c>
      <c r="E831" s="43">
        <v>1382</v>
      </c>
      <c r="F831" s="43">
        <v>1428</v>
      </c>
      <c r="G831" s="25">
        <f t="shared" si="54"/>
        <v>46</v>
      </c>
      <c r="H831" s="47">
        <f t="shared" si="55"/>
        <v>3.3285094066570188E-2</v>
      </c>
      <c r="I831" s="81">
        <f>G831</f>
        <v>46</v>
      </c>
      <c r="J831" s="80"/>
      <c r="K831" s="80"/>
    </row>
    <row r="832" spans="1:11" x14ac:dyDescent="0.25">
      <c r="A832" s="76">
        <v>33086567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GRACILIANO RAMOS</v>
      </c>
      <c r="E832" s="43">
        <v>3311.6000000000004</v>
      </c>
      <c r="F832" s="43">
        <v>1748</v>
      </c>
      <c r="G832" s="25">
        <f t="shared" si="54"/>
        <v>-1563.6000000000004</v>
      </c>
      <c r="H832" s="47">
        <f t="shared" si="55"/>
        <v>-0.47215847324556109</v>
      </c>
      <c r="I832" s="80"/>
      <c r="J832" s="81">
        <f>G832</f>
        <v>-1563.6000000000004</v>
      </c>
      <c r="K832" s="80"/>
    </row>
    <row r="833" spans="1:11" x14ac:dyDescent="0.25">
      <c r="A833" s="76">
        <v>33086575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GUADALUPE</v>
      </c>
      <c r="E833" s="43">
        <v>3676.4</v>
      </c>
      <c r="F833" s="43">
        <v>2978.4</v>
      </c>
      <c r="G833" s="25">
        <f t="shared" si="54"/>
        <v>-698</v>
      </c>
      <c r="H833" s="47">
        <f t="shared" si="55"/>
        <v>-0.18985964530518987</v>
      </c>
      <c r="I833" s="80"/>
      <c r="J833" s="81">
        <f>G833</f>
        <v>-698</v>
      </c>
      <c r="K833" s="80"/>
    </row>
    <row r="834" spans="1:11" x14ac:dyDescent="0.25">
      <c r="A834" s="76">
        <v>33086583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MARECHAL JOAO BAPTISTA DE MATTOS</v>
      </c>
      <c r="E834" s="43">
        <v>29596.799999999999</v>
      </c>
      <c r="F834" s="43">
        <v>30341.600000000002</v>
      </c>
      <c r="G834" s="25">
        <f t="shared" si="54"/>
        <v>744.80000000000291</v>
      </c>
      <c r="H834" s="47">
        <f t="shared" si="55"/>
        <v>2.5164882690020641E-2</v>
      </c>
      <c r="I834" s="81">
        <f>G834</f>
        <v>744.80000000000291</v>
      </c>
      <c r="J834" s="80"/>
      <c r="K834" s="80"/>
    </row>
    <row r="835" spans="1:11" x14ac:dyDescent="0.25">
      <c r="A835" s="76">
        <v>33086591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JOEL DE OLIVEIRA</v>
      </c>
      <c r="E835" s="43">
        <v>11680</v>
      </c>
      <c r="F835" s="43">
        <v>10466.800000000001</v>
      </c>
      <c r="G835" s="25">
        <f t="shared" si="54"/>
        <v>-1213.1999999999989</v>
      </c>
      <c r="H835" s="47">
        <f t="shared" si="55"/>
        <v>-0.10386986301369854</v>
      </c>
      <c r="I835" s="80"/>
      <c r="J835" s="81">
        <f>G835</f>
        <v>-1213.1999999999989</v>
      </c>
      <c r="K835" s="80"/>
    </row>
    <row r="836" spans="1:11" x14ac:dyDescent="0.25">
      <c r="A836" s="76">
        <v>33086605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 MANUEL MAURICIO DE ALBUQUERQUE</v>
      </c>
      <c r="E836" s="43">
        <v>9568.8000000000011</v>
      </c>
      <c r="F836" s="43">
        <v>7746.4000000000005</v>
      </c>
      <c r="G836" s="25">
        <f t="shared" si="54"/>
        <v>-1822.4000000000005</v>
      </c>
      <c r="H836" s="47">
        <f t="shared" si="55"/>
        <v>-0.1904523033191205</v>
      </c>
      <c r="I836" s="80"/>
      <c r="J836" s="81">
        <f>G836</f>
        <v>-1822.4000000000005</v>
      </c>
      <c r="K836" s="80"/>
    </row>
    <row r="837" spans="1:11" x14ac:dyDescent="0.25">
      <c r="A837" s="76">
        <v>33086613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PROFESSORA ELIANE MARTINS DANTAS BRASIL ALEMANHA</v>
      </c>
      <c r="E837" s="43">
        <v>6265.2</v>
      </c>
      <c r="F837" s="43">
        <v>9284.8000000000011</v>
      </c>
      <c r="G837" s="25">
        <f t="shared" ref="G837:G900" si="58">F837-E837</f>
        <v>3019.6000000000013</v>
      </c>
      <c r="H837" s="47">
        <f t="shared" ref="H837:H900" si="59">G837/E837</f>
        <v>0.48196386388303669</v>
      </c>
      <c r="I837" s="81">
        <f>G837</f>
        <v>3019.6000000000013</v>
      </c>
      <c r="J837" s="80"/>
      <c r="K837" s="80"/>
    </row>
    <row r="838" spans="1:11" x14ac:dyDescent="0.25">
      <c r="A838" s="76">
        <v>33086729</v>
      </c>
      <c r="B838" s="77" t="str">
        <f>VLOOKUP($A838,BASE!$A$3:$D$1199,2,0)</f>
        <v>METROPOLITANA III</v>
      </c>
      <c r="C838" s="77" t="str">
        <f>VLOOKUP($A838,BASE!$A$3:$D$1199,3,0)</f>
        <v>Rio de Janeiro</v>
      </c>
      <c r="D838" s="77" t="str">
        <f>VLOOKUP($A838,BASE!$A$3:$D$1199,4,0)</f>
        <v>CE BELGICA</v>
      </c>
      <c r="E838" s="43">
        <v>5880</v>
      </c>
      <c r="F838" s="43">
        <v>5150.8</v>
      </c>
      <c r="G838" s="25">
        <f t="shared" si="58"/>
        <v>-729.19999999999982</v>
      </c>
      <c r="H838" s="47">
        <f t="shared" si="59"/>
        <v>-0.12401360544217684</v>
      </c>
      <c r="I838" s="80"/>
      <c r="J838" s="81">
        <f t="shared" ref="J838:J851" si="60">G838</f>
        <v>-729.19999999999982</v>
      </c>
      <c r="K838" s="80"/>
    </row>
    <row r="839" spans="1:11" x14ac:dyDescent="0.25">
      <c r="A839" s="76">
        <v>33086737</v>
      </c>
      <c r="B839" s="77" t="str">
        <f>VLOOKUP($A839,BASE!$A$3:$D$1199,2,0)</f>
        <v>METROPOLITANA IV</v>
      </c>
      <c r="C839" s="77" t="str">
        <f>VLOOKUP($A839,BASE!$A$3:$D$1199,3,0)</f>
        <v>Rio de Janeiro</v>
      </c>
      <c r="D839" s="77" t="str">
        <f>VLOOKUP($A839,BASE!$A$3:$D$1199,4,0)</f>
        <v>CE COELHO NETO</v>
      </c>
      <c r="E839" s="43">
        <v>2962.8</v>
      </c>
      <c r="F839" s="43">
        <v>2812</v>
      </c>
      <c r="G839" s="25">
        <f t="shared" si="58"/>
        <v>-150.80000000000018</v>
      </c>
      <c r="H839" s="47">
        <f t="shared" si="59"/>
        <v>-5.0897799378965901E-2</v>
      </c>
      <c r="I839" s="80"/>
      <c r="J839" s="81">
        <f t="shared" si="60"/>
        <v>-150.80000000000018</v>
      </c>
      <c r="K839" s="80"/>
    </row>
    <row r="840" spans="1:11" x14ac:dyDescent="0.25">
      <c r="A840" s="76">
        <v>33086753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CYRO MONTEIRO</v>
      </c>
      <c r="E840" s="43">
        <v>6929.6</v>
      </c>
      <c r="F840" s="43">
        <v>5501.2</v>
      </c>
      <c r="G840" s="25">
        <f t="shared" si="58"/>
        <v>-1428.4000000000005</v>
      </c>
      <c r="H840" s="47">
        <f t="shared" si="59"/>
        <v>-0.2061302239667514</v>
      </c>
      <c r="I840" s="80"/>
      <c r="J840" s="81">
        <f t="shared" si="60"/>
        <v>-1428.4000000000005</v>
      </c>
      <c r="K840" s="80"/>
    </row>
    <row r="841" spans="1:11" x14ac:dyDescent="0.25">
      <c r="A841" s="76">
        <v>33086796</v>
      </c>
      <c r="B841" s="77" t="str">
        <f>VLOOKUP($A841,BASE!$A$3:$D$1199,2,0)</f>
        <v>METROPOLITANA III</v>
      </c>
      <c r="C841" s="77" t="str">
        <f>VLOOKUP($A841,BASE!$A$3:$D$1199,3,0)</f>
        <v>Rio de Janeiro</v>
      </c>
      <c r="D841" s="77" t="str">
        <f>VLOOKUP($A841,BASE!$A$3:$D$1199,4,0)</f>
        <v>CE PARAIBA</v>
      </c>
      <c r="E841" s="43">
        <v>1656.4</v>
      </c>
      <c r="F841" s="43">
        <v>1398</v>
      </c>
      <c r="G841" s="25">
        <f t="shared" si="58"/>
        <v>-258.40000000000009</v>
      </c>
      <c r="H841" s="47">
        <f t="shared" si="59"/>
        <v>-0.15600096595025362</v>
      </c>
      <c r="I841" s="80"/>
      <c r="J841" s="81">
        <f t="shared" si="60"/>
        <v>-258.40000000000009</v>
      </c>
      <c r="K841" s="80"/>
    </row>
    <row r="842" spans="1:11" x14ac:dyDescent="0.25">
      <c r="A842" s="76">
        <v>33087644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VICENTE JANNUZZI</v>
      </c>
      <c r="E842" s="43">
        <v>40028</v>
      </c>
      <c r="F842" s="43">
        <v>37661.199999999997</v>
      </c>
      <c r="G842" s="25">
        <f t="shared" si="58"/>
        <v>-2366.8000000000029</v>
      </c>
      <c r="H842" s="47">
        <f t="shared" si="59"/>
        <v>-5.9128609973018963E-2</v>
      </c>
      <c r="I842" s="80"/>
      <c r="J842" s="81">
        <f t="shared" si="60"/>
        <v>-2366.8000000000029</v>
      </c>
      <c r="K842" s="80"/>
    </row>
    <row r="843" spans="1:11" x14ac:dyDescent="0.25">
      <c r="A843" s="76">
        <v>33087725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GILSON AMADO</v>
      </c>
      <c r="E843" s="43">
        <v>7644</v>
      </c>
      <c r="F843" s="43">
        <v>6807.2</v>
      </c>
      <c r="G843" s="25">
        <f t="shared" si="58"/>
        <v>-836.80000000000018</v>
      </c>
      <c r="H843" s="47">
        <f t="shared" si="59"/>
        <v>-0.10947148090005235</v>
      </c>
      <c r="I843" s="80"/>
      <c r="J843" s="81">
        <f t="shared" si="60"/>
        <v>-836.80000000000018</v>
      </c>
      <c r="K843" s="80"/>
    </row>
    <row r="844" spans="1:11" x14ac:dyDescent="0.25">
      <c r="A844" s="76">
        <v>33087733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GOLDA MEIR</v>
      </c>
      <c r="E844" s="43">
        <v>4497.2</v>
      </c>
      <c r="F844" s="43">
        <v>3830.4</v>
      </c>
      <c r="G844" s="25">
        <f t="shared" si="58"/>
        <v>-666.79999999999973</v>
      </c>
      <c r="H844" s="47">
        <f t="shared" si="59"/>
        <v>-0.14827003468825042</v>
      </c>
      <c r="I844" s="80"/>
      <c r="J844" s="81">
        <f t="shared" si="60"/>
        <v>-666.79999999999973</v>
      </c>
      <c r="K844" s="80"/>
    </row>
    <row r="845" spans="1:11" x14ac:dyDescent="0.25">
      <c r="A845" s="76">
        <v>33087750</v>
      </c>
      <c r="B845" s="77" t="str">
        <f>VLOOKUP($A845,BASE!$A$3:$D$1199,2,0)</f>
        <v>METROPOLITANA VI</v>
      </c>
      <c r="C845" s="77" t="str">
        <f>VLOOKUP($A845,BASE!$A$3:$D$1199,3,0)</f>
        <v>Rio de Janeiro</v>
      </c>
      <c r="D845" s="77" t="str">
        <f>VLOOKUP($A845,BASE!$A$3:$D$1199,4,0)</f>
        <v>CE ALMIRANTE TAMANDARE</v>
      </c>
      <c r="E845" s="43">
        <v>3099.6000000000004</v>
      </c>
      <c r="F845" s="43">
        <v>2036.8000000000002</v>
      </c>
      <c r="G845" s="25">
        <f t="shared" si="58"/>
        <v>-1062.8000000000002</v>
      </c>
      <c r="H845" s="47">
        <f t="shared" si="59"/>
        <v>-0.34288295263905022</v>
      </c>
      <c r="I845" s="80"/>
      <c r="J845" s="81">
        <f t="shared" si="60"/>
        <v>-1062.8000000000002</v>
      </c>
      <c r="K845" s="80"/>
    </row>
    <row r="846" spans="1:11" x14ac:dyDescent="0.25">
      <c r="A846" s="76">
        <v>33088152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JORNALISTA RODOLFO FERNANDES</v>
      </c>
      <c r="E846" s="43">
        <v>26122.400000000001</v>
      </c>
      <c r="F846" s="43">
        <v>21204.000000000004</v>
      </c>
      <c r="G846" s="25">
        <f t="shared" si="58"/>
        <v>-4918.3999999999978</v>
      </c>
      <c r="H846" s="47">
        <f t="shared" si="59"/>
        <v>-0.18828285303034933</v>
      </c>
      <c r="I846" s="80"/>
      <c r="J846" s="81">
        <f t="shared" si="60"/>
        <v>-4918.3999999999978</v>
      </c>
      <c r="K846" s="80"/>
    </row>
    <row r="847" spans="1:11" x14ac:dyDescent="0.25">
      <c r="A847" s="76">
        <v>33088160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GENERAL OSORIO</v>
      </c>
      <c r="E847" s="43">
        <v>5530.4</v>
      </c>
      <c r="F847" s="43">
        <v>4345.6000000000004</v>
      </c>
      <c r="G847" s="25">
        <f t="shared" si="58"/>
        <v>-1184.7999999999993</v>
      </c>
      <c r="H847" s="47">
        <f t="shared" si="59"/>
        <v>-0.2142340517864891</v>
      </c>
      <c r="I847" s="80"/>
      <c r="J847" s="81">
        <f t="shared" si="60"/>
        <v>-1184.7999999999993</v>
      </c>
      <c r="K847" s="80"/>
    </row>
    <row r="848" spans="1:11" x14ac:dyDescent="0.25">
      <c r="A848" s="76">
        <v>33088179</v>
      </c>
      <c r="B848" s="77" t="str">
        <f>VLOOKUP($A848,BASE!$A$3:$D$1199,2,0)</f>
        <v>METROPOLITANA III</v>
      </c>
      <c r="C848" s="77" t="str">
        <f>VLOOKUP($A848,BASE!$A$3:$D$1199,3,0)</f>
        <v>Rio de Janeiro</v>
      </c>
      <c r="D848" s="77" t="str">
        <f>VLOOKUP($A848,BASE!$A$3:$D$1199,4,0)</f>
        <v>CE MAX FLEIUSS</v>
      </c>
      <c r="E848" s="43">
        <v>2036</v>
      </c>
      <c r="F848" s="43">
        <v>1474.4</v>
      </c>
      <c r="G848" s="25">
        <f t="shared" si="58"/>
        <v>-561.59999999999991</v>
      </c>
      <c r="H848" s="47">
        <f t="shared" si="59"/>
        <v>-0.27583497053045181</v>
      </c>
      <c r="I848" s="80"/>
      <c r="J848" s="81">
        <f t="shared" si="60"/>
        <v>-561.59999999999991</v>
      </c>
      <c r="K848" s="80"/>
    </row>
    <row r="849" spans="1:11" x14ac:dyDescent="0.25">
      <c r="A849" s="76">
        <v>33088420</v>
      </c>
      <c r="B849" s="77" t="str">
        <f>VLOOKUP($A849,BASE!$A$3:$D$1199,2,0)</f>
        <v>METROPOLITANA IV</v>
      </c>
      <c r="C849" s="77" t="str">
        <f>VLOOKUP($A849,BASE!$A$3:$D$1199,3,0)</f>
        <v>Rio de Janeiro</v>
      </c>
      <c r="D849" s="77" t="str">
        <f>VLOOKUP($A849,BASE!$A$3:$D$1199,4,0)</f>
        <v>CE DEBORAH MENDES DE MORAES</v>
      </c>
      <c r="E849" s="43">
        <v>16329.6</v>
      </c>
      <c r="F849" s="43">
        <v>14796.800000000001</v>
      </c>
      <c r="G849" s="25">
        <f t="shared" si="58"/>
        <v>-1532.7999999999993</v>
      </c>
      <c r="H849" s="47">
        <f t="shared" si="59"/>
        <v>-9.386635312561234E-2</v>
      </c>
      <c r="I849" s="80"/>
      <c r="J849" s="81">
        <f t="shared" si="60"/>
        <v>-1532.7999999999993</v>
      </c>
      <c r="K849" s="80"/>
    </row>
    <row r="850" spans="1:11" x14ac:dyDescent="0.25">
      <c r="A850" s="76">
        <v>33088870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430 CARLOS MARIGHELLA</v>
      </c>
      <c r="E850" s="43">
        <v>4764.8</v>
      </c>
      <c r="F850" s="43">
        <v>3936.4000000000005</v>
      </c>
      <c r="G850" s="25">
        <f t="shared" si="58"/>
        <v>-828.39999999999964</v>
      </c>
      <c r="H850" s="47">
        <f t="shared" si="59"/>
        <v>-0.17385829415715237</v>
      </c>
      <c r="I850" s="80"/>
      <c r="J850" s="81">
        <f t="shared" si="60"/>
        <v>-828.39999999999964</v>
      </c>
      <c r="K850" s="80"/>
    </row>
    <row r="851" spans="1:11" x14ac:dyDescent="0.25">
      <c r="A851" s="76">
        <v>33088896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306 DEPUTADO DAVID QUINDERE</v>
      </c>
      <c r="E851" s="43">
        <v>13730.400000000001</v>
      </c>
      <c r="F851" s="43">
        <v>12232.800000000001</v>
      </c>
      <c r="G851" s="25">
        <f t="shared" si="58"/>
        <v>-1497.6000000000004</v>
      </c>
      <c r="H851" s="47">
        <f t="shared" si="59"/>
        <v>-0.10907184058730993</v>
      </c>
      <c r="I851" s="80"/>
      <c r="J851" s="81">
        <f t="shared" si="60"/>
        <v>-1497.6000000000004</v>
      </c>
      <c r="K851" s="80"/>
    </row>
    <row r="852" spans="1:11" x14ac:dyDescent="0.25">
      <c r="A852" s="76">
        <v>33088900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249 PASTOR WALDEMAR ZARRO</v>
      </c>
      <c r="E852" s="43">
        <v>14995.599999999999</v>
      </c>
      <c r="F852" s="43">
        <v>15729.199999999999</v>
      </c>
      <c r="G852" s="25">
        <f t="shared" si="58"/>
        <v>733.60000000000036</v>
      </c>
      <c r="H852" s="47">
        <f t="shared" si="59"/>
        <v>4.8921016831603964E-2</v>
      </c>
      <c r="I852" s="81">
        <f>G852</f>
        <v>733.60000000000036</v>
      </c>
      <c r="J852" s="80"/>
      <c r="K852" s="80"/>
    </row>
    <row r="853" spans="1:11" x14ac:dyDescent="0.25">
      <c r="A853" s="76">
        <v>33088926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240 PROFESSOR HAROLDO TEIXEIRA VALLADAO</v>
      </c>
      <c r="E853" s="43">
        <v>5710.4</v>
      </c>
      <c r="F853" s="43">
        <v>5036.8</v>
      </c>
      <c r="G853" s="25">
        <f t="shared" si="58"/>
        <v>-673.59999999999945</v>
      </c>
      <c r="H853" s="47">
        <f t="shared" si="59"/>
        <v>-0.11796021294480238</v>
      </c>
      <c r="I853" s="80"/>
      <c r="J853" s="81">
        <f>G853</f>
        <v>-673.59999999999945</v>
      </c>
      <c r="K853" s="80"/>
    </row>
    <row r="854" spans="1:11" x14ac:dyDescent="0.25">
      <c r="A854" s="76">
        <v>33088942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248 PROFESSOR TULIO RODRIGUES PERLINGEIRO</v>
      </c>
      <c r="E854" s="43">
        <v>7484</v>
      </c>
      <c r="F854" s="43">
        <v>6777.6</v>
      </c>
      <c r="G854" s="25">
        <f t="shared" si="58"/>
        <v>-706.39999999999964</v>
      </c>
      <c r="H854" s="47">
        <f t="shared" si="59"/>
        <v>-9.4388027792624216E-2</v>
      </c>
      <c r="I854" s="80"/>
      <c r="J854" s="81">
        <f>G854</f>
        <v>-706.39999999999964</v>
      </c>
      <c r="K854" s="80"/>
    </row>
    <row r="855" spans="1:11" x14ac:dyDescent="0.25">
      <c r="A855" s="76">
        <v>33088950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052 PROFESSORA ROMANDA GOUVEIA GONCALVES</v>
      </c>
      <c r="E855" s="43">
        <v>8761.6</v>
      </c>
      <c r="F855" s="43">
        <v>9309.2000000000007</v>
      </c>
      <c r="G855" s="25">
        <f t="shared" si="58"/>
        <v>547.60000000000036</v>
      </c>
      <c r="H855" s="47">
        <f t="shared" si="59"/>
        <v>6.2500000000000042E-2</v>
      </c>
      <c r="I855" s="81">
        <f>G855</f>
        <v>547.60000000000036</v>
      </c>
      <c r="J855" s="80"/>
      <c r="K855" s="80"/>
    </row>
    <row r="856" spans="1:11" x14ac:dyDescent="0.25">
      <c r="A856" s="76">
        <v>33088969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CIEP 041 VITAL BRAZIL</v>
      </c>
      <c r="E856" s="43">
        <v>2703.2</v>
      </c>
      <c r="F856" s="43">
        <v>2051.1999999999998</v>
      </c>
      <c r="G856" s="25">
        <f t="shared" si="58"/>
        <v>-652</v>
      </c>
      <c r="H856" s="47">
        <f t="shared" si="59"/>
        <v>-0.24119562000591893</v>
      </c>
      <c r="I856" s="80"/>
      <c r="J856" s="81">
        <f t="shared" ref="J856:J861" si="61">G856</f>
        <v>-652</v>
      </c>
      <c r="K856" s="80"/>
    </row>
    <row r="857" spans="1:11" x14ac:dyDescent="0.25">
      <c r="A857" s="76">
        <v>33089043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ARMANDO GONCALVES</v>
      </c>
      <c r="E857" s="43">
        <v>12153.599999999999</v>
      </c>
      <c r="F857" s="43">
        <v>10591.6</v>
      </c>
      <c r="G857" s="25">
        <f t="shared" si="58"/>
        <v>-1561.9999999999982</v>
      </c>
      <c r="H857" s="47">
        <f t="shared" si="59"/>
        <v>-0.12852159031068972</v>
      </c>
      <c r="I857" s="80"/>
      <c r="J857" s="81">
        <f t="shared" si="61"/>
        <v>-1561.9999999999982</v>
      </c>
      <c r="K857" s="80"/>
    </row>
    <row r="858" spans="1:11" x14ac:dyDescent="0.25">
      <c r="A858" s="76">
        <v>33089051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DOUTOR ADINO XAVIER</v>
      </c>
      <c r="E858" s="43">
        <v>30628</v>
      </c>
      <c r="F858" s="43">
        <v>29439.599999999999</v>
      </c>
      <c r="G858" s="25">
        <f t="shared" si="58"/>
        <v>-1188.4000000000015</v>
      </c>
      <c r="H858" s="47">
        <f t="shared" si="59"/>
        <v>-3.8801097035392501E-2</v>
      </c>
      <c r="I858" s="80"/>
      <c r="J858" s="81">
        <f t="shared" si="61"/>
        <v>-1188.4000000000015</v>
      </c>
      <c r="K858" s="80"/>
    </row>
    <row r="859" spans="1:11" x14ac:dyDescent="0.25">
      <c r="A859" s="76">
        <v>33089060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ISMAEL BRANCO</v>
      </c>
      <c r="E859" s="43">
        <v>14781.599999999999</v>
      </c>
      <c r="F859" s="43">
        <v>12050.8</v>
      </c>
      <c r="G859" s="25">
        <f t="shared" si="58"/>
        <v>-2730.7999999999993</v>
      </c>
      <c r="H859" s="47">
        <f t="shared" si="59"/>
        <v>-0.18474319424148938</v>
      </c>
      <c r="I859" s="80"/>
      <c r="J859" s="81">
        <f t="shared" si="61"/>
        <v>-2730.7999999999993</v>
      </c>
      <c r="K859" s="80"/>
    </row>
    <row r="860" spans="1:11" x14ac:dyDescent="0.25">
      <c r="A860" s="76">
        <v>33089086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MINISTRO JOSE DE MOURA E SILVA</v>
      </c>
      <c r="E860" s="43">
        <v>18808.8</v>
      </c>
      <c r="F860" s="43">
        <v>18688.400000000001</v>
      </c>
      <c r="G860" s="25">
        <f t="shared" si="58"/>
        <v>-120.39999999999782</v>
      </c>
      <c r="H860" s="47">
        <f t="shared" si="59"/>
        <v>-6.4012589851557685E-3</v>
      </c>
      <c r="I860" s="80"/>
      <c r="J860" s="81">
        <f t="shared" si="61"/>
        <v>-120.39999999999782</v>
      </c>
      <c r="K860" s="80"/>
    </row>
    <row r="861" spans="1:11" x14ac:dyDescent="0.25">
      <c r="A861" s="76">
        <v>33089094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NILO PECANHA</v>
      </c>
      <c r="E861" s="43">
        <v>14935.6</v>
      </c>
      <c r="F861" s="43">
        <v>14086.4</v>
      </c>
      <c r="G861" s="25">
        <f t="shared" si="58"/>
        <v>-849.20000000000073</v>
      </c>
      <c r="H861" s="47">
        <f t="shared" si="59"/>
        <v>-5.6857441281234149E-2</v>
      </c>
      <c r="I861" s="80"/>
      <c r="J861" s="81">
        <f t="shared" si="61"/>
        <v>-849.20000000000073</v>
      </c>
      <c r="K861" s="80"/>
    </row>
    <row r="862" spans="1:11" x14ac:dyDescent="0.25">
      <c r="A862" s="76">
        <v>33089108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PANDIA CALOGERAS</v>
      </c>
      <c r="E862" s="43">
        <v>35330.800000000003</v>
      </c>
      <c r="F862" s="43">
        <v>37188.799999999996</v>
      </c>
      <c r="G862" s="25">
        <f t="shared" si="58"/>
        <v>1857.9999999999927</v>
      </c>
      <c r="H862" s="47">
        <f t="shared" si="59"/>
        <v>5.2588676169234565E-2</v>
      </c>
      <c r="I862" s="81">
        <f>G862</f>
        <v>1857.9999999999927</v>
      </c>
      <c r="J862" s="80"/>
      <c r="K862" s="80"/>
    </row>
    <row r="863" spans="1:11" x14ac:dyDescent="0.25">
      <c r="A863" s="76">
        <v>33089124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CE PADRE MANUEL DA NOBREGA</v>
      </c>
      <c r="E863" s="43">
        <v>8952.7999999999993</v>
      </c>
      <c r="F863" s="43">
        <v>9578.7999999999993</v>
      </c>
      <c r="G863" s="25">
        <f t="shared" si="58"/>
        <v>626</v>
      </c>
      <c r="H863" s="47">
        <f t="shared" si="59"/>
        <v>6.992225895809133E-2</v>
      </c>
      <c r="I863" s="81">
        <f>G863</f>
        <v>626</v>
      </c>
      <c r="J863" s="80"/>
      <c r="K863" s="80"/>
    </row>
    <row r="864" spans="1:11" x14ac:dyDescent="0.25">
      <c r="A864" s="76">
        <v>33089337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CAPITAO BELARMINO DE MATTOS</v>
      </c>
      <c r="E864" s="43">
        <v>1959.6000000000001</v>
      </c>
      <c r="F864" s="43">
        <v>2052</v>
      </c>
      <c r="G864" s="25">
        <f t="shared" si="58"/>
        <v>92.399999999999864</v>
      </c>
      <c r="H864" s="47">
        <f t="shared" si="59"/>
        <v>4.7152480097979108E-2</v>
      </c>
      <c r="I864" s="81">
        <f>G864</f>
        <v>92.399999999999864</v>
      </c>
      <c r="J864" s="80"/>
      <c r="K864" s="80"/>
    </row>
    <row r="865" spans="1:11" x14ac:dyDescent="0.25">
      <c r="A865" s="76">
        <v>33089370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EE CRUZEIRO DO SUL</v>
      </c>
      <c r="E865" s="43">
        <v>4679.2</v>
      </c>
      <c r="F865" s="43">
        <v>4072.4</v>
      </c>
      <c r="G865" s="25">
        <f t="shared" si="58"/>
        <v>-606.79999999999973</v>
      </c>
      <c r="H865" s="47">
        <f t="shared" si="59"/>
        <v>-0.12968028722858602</v>
      </c>
      <c r="I865" s="80"/>
      <c r="J865" s="81">
        <f>G865</f>
        <v>-606.79999999999973</v>
      </c>
      <c r="K865" s="80"/>
    </row>
    <row r="866" spans="1:11" x14ac:dyDescent="0.25">
      <c r="A866" s="76">
        <v>33089388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FREDERICO AZEVEDO</v>
      </c>
      <c r="E866" s="43">
        <v>19008.400000000001</v>
      </c>
      <c r="F866" s="43">
        <v>17216</v>
      </c>
      <c r="G866" s="25">
        <f t="shared" si="58"/>
        <v>-1792.4000000000015</v>
      </c>
      <c r="H866" s="47">
        <f t="shared" si="59"/>
        <v>-9.4295153721512662E-2</v>
      </c>
      <c r="I866" s="80"/>
      <c r="J866" s="81">
        <f>G866</f>
        <v>-1792.4000000000015</v>
      </c>
      <c r="K866" s="80"/>
    </row>
    <row r="867" spans="1:11" x14ac:dyDescent="0.25">
      <c r="A867" s="76">
        <v>33089396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LAURO CORREA</v>
      </c>
      <c r="E867" s="43">
        <v>9889.2000000000007</v>
      </c>
      <c r="F867" s="43">
        <v>9618.7999999999993</v>
      </c>
      <c r="G867" s="25">
        <f t="shared" si="58"/>
        <v>-270.40000000000146</v>
      </c>
      <c r="H867" s="47">
        <f t="shared" si="59"/>
        <v>-2.7342959996764293E-2</v>
      </c>
      <c r="I867" s="80"/>
      <c r="J867" s="81">
        <f>G867</f>
        <v>-270.40000000000146</v>
      </c>
      <c r="K867" s="80"/>
    </row>
    <row r="868" spans="1:11" x14ac:dyDescent="0.25">
      <c r="A868" s="76">
        <v>33089426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MONSENHOR BARENCO COELHO</v>
      </c>
      <c r="E868" s="43">
        <v>14291.2</v>
      </c>
      <c r="F868" s="43">
        <v>12567.2</v>
      </c>
      <c r="G868" s="25">
        <f t="shared" si="58"/>
        <v>-1724</v>
      </c>
      <c r="H868" s="47">
        <f t="shared" si="59"/>
        <v>-0.12063367666815943</v>
      </c>
      <c r="I868" s="80"/>
      <c r="J868" s="81">
        <f>G868</f>
        <v>-1724</v>
      </c>
      <c r="K868" s="80"/>
    </row>
    <row r="869" spans="1:11" x14ac:dyDescent="0.25">
      <c r="A869" s="76">
        <v>33089469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CE PROFESSORA ANTONIETA PALMEIRA</v>
      </c>
      <c r="E869" s="43">
        <v>11850</v>
      </c>
      <c r="F869" s="43">
        <v>12535.600000000002</v>
      </c>
      <c r="G869" s="25">
        <f t="shared" si="58"/>
        <v>685.60000000000218</v>
      </c>
      <c r="H869" s="47">
        <f t="shared" si="59"/>
        <v>5.7856540084388369E-2</v>
      </c>
      <c r="I869" s="81">
        <f>G869</f>
        <v>685.60000000000218</v>
      </c>
      <c r="J869" s="80"/>
      <c r="K869" s="80"/>
    </row>
    <row r="870" spans="1:11" x14ac:dyDescent="0.25">
      <c r="A870" s="76">
        <v>33089841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IE CLELIA NANCI</v>
      </c>
      <c r="E870" s="43">
        <v>33305.599999999999</v>
      </c>
      <c r="F870" s="43">
        <v>31965.600000000006</v>
      </c>
      <c r="G870" s="25">
        <f t="shared" si="58"/>
        <v>-1339.9999999999927</v>
      </c>
      <c r="H870" s="47">
        <f t="shared" si="59"/>
        <v>-4.0233474250576266E-2</v>
      </c>
      <c r="I870" s="80"/>
      <c r="J870" s="81">
        <f>G870</f>
        <v>-1339.9999999999927</v>
      </c>
      <c r="K870" s="80"/>
    </row>
    <row r="871" spans="1:11" x14ac:dyDescent="0.25">
      <c r="A871" s="76">
        <v>33090149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122 ERMEZINDA DIONISIO NECCO</v>
      </c>
      <c r="E871" s="43">
        <v>11694.4</v>
      </c>
      <c r="F871" s="43">
        <v>11672.400000000001</v>
      </c>
      <c r="G871" s="25">
        <f t="shared" si="58"/>
        <v>-21.999999999998181</v>
      </c>
      <c r="H871" s="47">
        <f t="shared" si="59"/>
        <v>-1.8812423040086008E-3</v>
      </c>
      <c r="I871" s="80"/>
      <c r="J871" s="81">
        <f>G871</f>
        <v>-21.999999999998181</v>
      </c>
      <c r="K871" s="80"/>
    </row>
    <row r="872" spans="1:11" x14ac:dyDescent="0.25">
      <c r="A872" s="76">
        <v>33090157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126 ALMEDORINA AZEREDO</v>
      </c>
      <c r="E872" s="43">
        <v>5574.8</v>
      </c>
      <c r="F872" s="43">
        <v>5422.4</v>
      </c>
      <c r="G872" s="25">
        <f t="shared" si="58"/>
        <v>-152.40000000000055</v>
      </c>
      <c r="H872" s="47">
        <f t="shared" si="59"/>
        <v>-2.7337303580397598E-2</v>
      </c>
      <c r="I872" s="80"/>
      <c r="J872" s="81">
        <f>G872</f>
        <v>-152.40000000000055</v>
      </c>
      <c r="K872" s="80"/>
    </row>
    <row r="873" spans="1:11" x14ac:dyDescent="0.25">
      <c r="A873" s="76">
        <v>33090165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440 MAJOR JOAQUIM DE AZEVEDO COUTINHO</v>
      </c>
      <c r="E873" s="43">
        <v>2550.4</v>
      </c>
      <c r="F873" s="43">
        <v>2778.4</v>
      </c>
      <c r="G873" s="25">
        <f t="shared" si="58"/>
        <v>228</v>
      </c>
      <c r="H873" s="47">
        <f t="shared" si="59"/>
        <v>8.9397741530740274E-2</v>
      </c>
      <c r="I873" s="81">
        <f>G873</f>
        <v>228</v>
      </c>
      <c r="J873" s="80"/>
      <c r="K873" s="80"/>
    </row>
    <row r="874" spans="1:11" x14ac:dyDescent="0.25">
      <c r="A874" s="76">
        <v>33090173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CIEP 410 PATRICIA GALVAO PAGU</v>
      </c>
      <c r="E874" s="43">
        <v>15768.400000000001</v>
      </c>
      <c r="F874" s="43">
        <v>19854.800000000003</v>
      </c>
      <c r="G874" s="25">
        <f t="shared" si="58"/>
        <v>4086.4000000000015</v>
      </c>
      <c r="H874" s="47">
        <f t="shared" si="59"/>
        <v>0.25915121382004525</v>
      </c>
      <c r="I874" s="81">
        <f>G874</f>
        <v>4086.4000000000015</v>
      </c>
      <c r="J874" s="80"/>
      <c r="K874" s="80"/>
    </row>
    <row r="875" spans="1:11" x14ac:dyDescent="0.25">
      <c r="A875" s="76">
        <v>33090246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DORVAL FERREIRA DA CUNHA</v>
      </c>
      <c r="E875" s="43">
        <v>17173.599999999999</v>
      </c>
      <c r="F875" s="43">
        <v>13946.8</v>
      </c>
      <c r="G875" s="25">
        <f t="shared" si="58"/>
        <v>-3226.7999999999993</v>
      </c>
      <c r="H875" s="47">
        <f t="shared" si="59"/>
        <v>-0.18789304513905061</v>
      </c>
      <c r="I875" s="80"/>
      <c r="J875" s="81">
        <f>G875</f>
        <v>-3226.7999999999993</v>
      </c>
      <c r="K875" s="80"/>
    </row>
    <row r="876" spans="1:11" x14ac:dyDescent="0.25">
      <c r="A876" s="76">
        <v>33090270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AMANDA VELASCO</v>
      </c>
      <c r="E876" s="43">
        <v>12468</v>
      </c>
      <c r="F876" s="43">
        <v>14199.6</v>
      </c>
      <c r="G876" s="25">
        <f t="shared" si="58"/>
        <v>1731.6000000000004</v>
      </c>
      <c r="H876" s="47">
        <f t="shared" si="59"/>
        <v>0.13888354186718002</v>
      </c>
      <c r="I876" s="81">
        <f>G876</f>
        <v>1731.6000000000004</v>
      </c>
      <c r="J876" s="80"/>
      <c r="K876" s="80"/>
    </row>
    <row r="877" spans="1:11" x14ac:dyDescent="0.25">
      <c r="A877" s="76">
        <v>33090300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AUGUSTO CEZARIO DIAZ ANDRE</v>
      </c>
      <c r="E877" s="43">
        <v>19095.2</v>
      </c>
      <c r="F877" s="43">
        <v>18352</v>
      </c>
      <c r="G877" s="25">
        <f t="shared" si="58"/>
        <v>-743.20000000000073</v>
      </c>
      <c r="H877" s="47">
        <f t="shared" si="59"/>
        <v>-3.892077590179735E-2</v>
      </c>
      <c r="I877" s="80"/>
      <c r="J877" s="81">
        <f>G877</f>
        <v>-743.20000000000073</v>
      </c>
      <c r="K877" s="80"/>
    </row>
    <row r="878" spans="1:11" x14ac:dyDescent="0.25">
      <c r="A878" s="76">
        <v>33090327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DESEMBARGADOR FERREIRA PINTO</v>
      </c>
      <c r="E878" s="43">
        <v>6639.2000000000007</v>
      </c>
      <c r="F878" s="43">
        <v>7734.4</v>
      </c>
      <c r="G878" s="25">
        <f t="shared" si="58"/>
        <v>1095.1999999999989</v>
      </c>
      <c r="H878" s="47">
        <f t="shared" si="59"/>
        <v>0.16495963369080593</v>
      </c>
      <c r="I878" s="81">
        <f>G878</f>
        <v>1095.1999999999989</v>
      </c>
      <c r="J878" s="80"/>
      <c r="K878" s="80"/>
    </row>
    <row r="879" spans="1:11" x14ac:dyDescent="0.25">
      <c r="A879" s="76">
        <v>33090343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HUMBERTO SOEIRO DE CARVALHO</v>
      </c>
      <c r="E879" s="43">
        <v>5835.2000000000007</v>
      </c>
      <c r="F879" s="43">
        <v>5592.4</v>
      </c>
      <c r="G879" s="25">
        <f t="shared" si="58"/>
        <v>-242.80000000000109</v>
      </c>
      <c r="H879" s="47">
        <f t="shared" si="59"/>
        <v>-4.1609542089388718E-2</v>
      </c>
      <c r="I879" s="80"/>
      <c r="J879" s="81">
        <f>G879</f>
        <v>-242.80000000000109</v>
      </c>
      <c r="K879" s="80"/>
    </row>
    <row r="880" spans="1:11" x14ac:dyDescent="0.25">
      <c r="A880" s="76">
        <v>33090351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DOUTOR RODOLPHO SIQUEIRA</v>
      </c>
      <c r="E880" s="43">
        <v>8690</v>
      </c>
      <c r="F880" s="43">
        <v>8402.7999999999993</v>
      </c>
      <c r="G880" s="25">
        <f t="shared" si="58"/>
        <v>-287.20000000000073</v>
      </c>
      <c r="H880" s="47">
        <f t="shared" si="59"/>
        <v>-3.30494821634063E-2</v>
      </c>
      <c r="I880" s="80"/>
      <c r="J880" s="81">
        <f>G880</f>
        <v>-287.20000000000073</v>
      </c>
      <c r="K880" s="80"/>
    </row>
    <row r="881" spans="1:11" x14ac:dyDescent="0.25">
      <c r="A881" s="76">
        <v>33090378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CE ELIZA MARIA DUTRA</v>
      </c>
      <c r="E881" s="43">
        <v>9906.4</v>
      </c>
      <c r="F881" s="43">
        <v>9117.6</v>
      </c>
      <c r="G881" s="25">
        <f t="shared" si="58"/>
        <v>-788.79999999999927</v>
      </c>
      <c r="H881" s="47">
        <f t="shared" si="59"/>
        <v>-7.9625292740046774E-2</v>
      </c>
      <c r="I881" s="80"/>
      <c r="J881" s="81">
        <f>G881</f>
        <v>-788.79999999999927</v>
      </c>
      <c r="K881" s="80"/>
    </row>
    <row r="882" spans="1:11" x14ac:dyDescent="0.25">
      <c r="A882" s="76">
        <v>33090394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EE FREDERICO OZANAM</v>
      </c>
      <c r="E882" s="43">
        <v>2172.4</v>
      </c>
      <c r="F882" s="43">
        <v>2278.8000000000002</v>
      </c>
      <c r="G882" s="25">
        <f t="shared" si="58"/>
        <v>106.40000000000009</v>
      </c>
      <c r="H882" s="47">
        <f t="shared" si="59"/>
        <v>4.8978088749769881E-2</v>
      </c>
      <c r="I882" s="81">
        <f>G882</f>
        <v>106.40000000000009</v>
      </c>
      <c r="J882" s="80"/>
      <c r="K882" s="80"/>
    </row>
    <row r="883" spans="1:11" x14ac:dyDescent="0.25">
      <c r="A883" s="76">
        <v>33090424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ADELIA MARTINS</v>
      </c>
      <c r="E883" s="43">
        <v>7490</v>
      </c>
      <c r="F883" s="43">
        <v>7005.6</v>
      </c>
      <c r="G883" s="25">
        <f t="shared" si="58"/>
        <v>-484.39999999999964</v>
      </c>
      <c r="H883" s="47">
        <f t="shared" si="59"/>
        <v>-6.4672897196261639E-2</v>
      </c>
      <c r="I883" s="80"/>
      <c r="J883" s="81">
        <f t="shared" ref="J883:J890" si="62">G883</f>
        <v>-484.39999999999964</v>
      </c>
      <c r="K883" s="80"/>
    </row>
    <row r="884" spans="1:11" x14ac:dyDescent="0.25">
      <c r="A884" s="76">
        <v>33090432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PROFESSORA DALILA DE OLIVEIRA COSTA</v>
      </c>
      <c r="E884" s="43">
        <v>7078.8</v>
      </c>
      <c r="F884" s="43">
        <v>6944.4</v>
      </c>
      <c r="G884" s="25">
        <f t="shared" si="58"/>
        <v>-134.40000000000055</v>
      </c>
      <c r="H884" s="47">
        <f t="shared" si="59"/>
        <v>-1.8986268859128741E-2</v>
      </c>
      <c r="I884" s="80"/>
      <c r="J884" s="81">
        <f t="shared" si="62"/>
        <v>-134.40000000000055</v>
      </c>
      <c r="K884" s="80"/>
    </row>
    <row r="885" spans="1:11" x14ac:dyDescent="0.25">
      <c r="A885" s="76">
        <v>33090440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 FRANCISCO DE PAULA ACHILLES</v>
      </c>
      <c r="E885" s="43">
        <v>4284.3999999999996</v>
      </c>
      <c r="F885" s="43">
        <v>4224</v>
      </c>
      <c r="G885" s="25">
        <f t="shared" si="58"/>
        <v>-60.399999999999636</v>
      </c>
      <c r="H885" s="47">
        <f t="shared" si="59"/>
        <v>-1.409765661469509E-2</v>
      </c>
      <c r="I885" s="80"/>
      <c r="J885" s="81">
        <f t="shared" si="62"/>
        <v>-60.399999999999636</v>
      </c>
      <c r="K885" s="80"/>
    </row>
    <row r="886" spans="1:11" x14ac:dyDescent="0.25">
      <c r="A886" s="76">
        <v>33090459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PROFESSORA ODYSSEA SILVEIRA DE SIQUEIRA</v>
      </c>
      <c r="E886" s="43">
        <v>6166</v>
      </c>
      <c r="F886" s="43">
        <v>5971.6</v>
      </c>
      <c r="G886" s="25">
        <f t="shared" si="58"/>
        <v>-194.39999999999964</v>
      </c>
      <c r="H886" s="47">
        <f t="shared" si="59"/>
        <v>-3.1527732727862412E-2</v>
      </c>
      <c r="I886" s="80"/>
      <c r="J886" s="81">
        <f t="shared" si="62"/>
        <v>-194.39999999999964</v>
      </c>
      <c r="K886" s="80"/>
    </row>
    <row r="887" spans="1:11" x14ac:dyDescent="0.25">
      <c r="A887" s="76">
        <v>33090475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CE VITAL BRASIL</v>
      </c>
      <c r="E887" s="43">
        <v>8449.6</v>
      </c>
      <c r="F887" s="43">
        <v>8237.2000000000007</v>
      </c>
      <c r="G887" s="25">
        <f t="shared" si="58"/>
        <v>-212.39999999999964</v>
      </c>
      <c r="H887" s="47">
        <f t="shared" si="59"/>
        <v>-2.5137284605188367E-2</v>
      </c>
      <c r="I887" s="80"/>
      <c r="J887" s="81">
        <f t="shared" si="62"/>
        <v>-212.39999999999964</v>
      </c>
      <c r="K887" s="80"/>
    </row>
    <row r="888" spans="1:11" x14ac:dyDescent="0.25">
      <c r="A888" s="76">
        <v>33090653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121 PROFESSOR JOADELIO CODECO</v>
      </c>
      <c r="E888" s="43">
        <v>9326.4</v>
      </c>
      <c r="F888" s="43">
        <v>7689.2000000000007</v>
      </c>
      <c r="G888" s="25">
        <f t="shared" si="58"/>
        <v>-1637.1999999999989</v>
      </c>
      <c r="H888" s="47">
        <f t="shared" si="59"/>
        <v>-0.17554469034139636</v>
      </c>
      <c r="I888" s="80"/>
      <c r="J888" s="81">
        <f t="shared" si="62"/>
        <v>-1637.1999999999989</v>
      </c>
      <c r="K888" s="80"/>
    </row>
    <row r="889" spans="1:11" x14ac:dyDescent="0.25">
      <c r="A889" s="76">
        <v>33090670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050 PABLO NERUDA</v>
      </c>
      <c r="E889" s="43">
        <v>13364</v>
      </c>
      <c r="F889" s="43">
        <v>13128.8</v>
      </c>
      <c r="G889" s="25">
        <f t="shared" si="58"/>
        <v>-235.20000000000073</v>
      </c>
      <c r="H889" s="47">
        <f t="shared" si="59"/>
        <v>-1.7599521101466682E-2</v>
      </c>
      <c r="I889" s="80"/>
      <c r="J889" s="81">
        <f t="shared" si="62"/>
        <v>-235.20000000000073</v>
      </c>
      <c r="K889" s="80"/>
    </row>
    <row r="890" spans="1:11" x14ac:dyDescent="0.25">
      <c r="A890" s="76">
        <v>33090688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CIEP 239 PROFESSORA ELZA VIANNA FIALHO</v>
      </c>
      <c r="E890" s="43">
        <v>12307.2</v>
      </c>
      <c r="F890" s="43">
        <v>11261.2</v>
      </c>
      <c r="G890" s="25">
        <f t="shared" si="58"/>
        <v>-1046</v>
      </c>
      <c r="H890" s="47">
        <f t="shared" si="59"/>
        <v>-8.499089963598544E-2</v>
      </c>
      <c r="I890" s="80"/>
      <c r="J890" s="81">
        <f t="shared" si="62"/>
        <v>-1046</v>
      </c>
      <c r="K890" s="80"/>
    </row>
    <row r="891" spans="1:11" x14ac:dyDescent="0.25">
      <c r="A891" s="76">
        <v>33090726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TRASILBO FILGUEIRAS</v>
      </c>
      <c r="E891" s="43">
        <v>21871.200000000004</v>
      </c>
      <c r="F891" s="43">
        <v>22149.600000000002</v>
      </c>
      <c r="G891" s="25">
        <f t="shared" si="58"/>
        <v>278.39999999999782</v>
      </c>
      <c r="H891" s="47">
        <f t="shared" si="59"/>
        <v>1.2729068363875679E-2</v>
      </c>
      <c r="I891" s="81">
        <f>G891</f>
        <v>278.39999999999782</v>
      </c>
      <c r="J891" s="80"/>
      <c r="K891" s="80"/>
    </row>
    <row r="892" spans="1:11" x14ac:dyDescent="0.25">
      <c r="A892" s="76">
        <v>33090815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ALECRIM</v>
      </c>
      <c r="E892" s="43">
        <v>6440.4</v>
      </c>
      <c r="F892" s="43">
        <v>5970.4</v>
      </c>
      <c r="G892" s="25">
        <f t="shared" si="58"/>
        <v>-470</v>
      </c>
      <c r="H892" s="47">
        <f t="shared" si="59"/>
        <v>-7.2976833737034966E-2</v>
      </c>
      <c r="I892" s="80"/>
      <c r="J892" s="81">
        <f>G892</f>
        <v>-470</v>
      </c>
      <c r="K892" s="80"/>
    </row>
    <row r="893" spans="1:11" x14ac:dyDescent="0.25">
      <c r="A893" s="76">
        <v>33090823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CORONEL SERRADO</v>
      </c>
      <c r="E893" s="43">
        <v>7779.2000000000007</v>
      </c>
      <c r="F893" s="43">
        <v>7506.8</v>
      </c>
      <c r="G893" s="25">
        <f t="shared" si="58"/>
        <v>-272.40000000000055</v>
      </c>
      <c r="H893" s="47">
        <f t="shared" si="59"/>
        <v>-3.501645413410126E-2</v>
      </c>
      <c r="I893" s="80"/>
      <c r="J893" s="81">
        <f>G893</f>
        <v>-272.40000000000055</v>
      </c>
      <c r="K893" s="80"/>
    </row>
    <row r="894" spans="1:11" x14ac:dyDescent="0.25">
      <c r="A894" s="76">
        <v>33090831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DOM ANTONIO DE ALMEIDA MORAES JUNIOR</v>
      </c>
      <c r="E894" s="43">
        <v>7001.6</v>
      </c>
      <c r="F894" s="43">
        <v>6456.4000000000005</v>
      </c>
      <c r="G894" s="25">
        <f t="shared" si="58"/>
        <v>-545.19999999999982</v>
      </c>
      <c r="H894" s="47">
        <f t="shared" si="59"/>
        <v>-7.7867915904935983E-2</v>
      </c>
      <c r="I894" s="80"/>
      <c r="J894" s="81">
        <f>G894</f>
        <v>-545.19999999999982</v>
      </c>
      <c r="K894" s="80"/>
    </row>
    <row r="895" spans="1:11" x14ac:dyDescent="0.25">
      <c r="A895" s="76">
        <v>33090840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CE DOUTOR ARMANDO SA COUTO</v>
      </c>
      <c r="E895" s="43">
        <v>4193.6000000000004</v>
      </c>
      <c r="F895" s="43">
        <v>4331.2000000000007</v>
      </c>
      <c r="G895" s="25">
        <f t="shared" si="58"/>
        <v>137.60000000000036</v>
      </c>
      <c r="H895" s="47">
        <f t="shared" si="59"/>
        <v>3.2811903853491114E-2</v>
      </c>
      <c r="I895" s="81">
        <f>G895</f>
        <v>137.60000000000036</v>
      </c>
      <c r="J895" s="80"/>
      <c r="K895" s="80"/>
    </row>
    <row r="896" spans="1:11" x14ac:dyDescent="0.25">
      <c r="A896" s="76">
        <v>33090874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EE LEONOR FRANCO MOREIRA</v>
      </c>
      <c r="E896" s="43">
        <v>6393.5999999999985</v>
      </c>
      <c r="F896" s="43">
        <v>5530.4</v>
      </c>
      <c r="G896" s="25">
        <f t="shared" si="58"/>
        <v>-863.19999999999891</v>
      </c>
      <c r="H896" s="47">
        <f t="shared" si="59"/>
        <v>-0.13501001001000987</v>
      </c>
      <c r="I896" s="80"/>
      <c r="J896" s="81">
        <f>G896</f>
        <v>-863.19999999999891</v>
      </c>
      <c r="K896" s="80"/>
    </row>
    <row r="897" spans="1:11" x14ac:dyDescent="0.25">
      <c r="A897" s="76">
        <v>33090882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MAUA</v>
      </c>
      <c r="E897" s="43">
        <v>6940.8</v>
      </c>
      <c r="F897" s="43">
        <v>6792</v>
      </c>
      <c r="G897" s="25">
        <f t="shared" si="58"/>
        <v>-148.80000000000018</v>
      </c>
      <c r="H897" s="47">
        <f t="shared" si="59"/>
        <v>-2.1438450899031836E-2</v>
      </c>
      <c r="I897" s="80"/>
      <c r="J897" s="81">
        <f>G897</f>
        <v>-148.80000000000018</v>
      </c>
      <c r="K897" s="80"/>
    </row>
    <row r="898" spans="1:11" x14ac:dyDescent="0.25">
      <c r="A898" s="76">
        <v>33090890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PROFESSORA ABIGAIL CARDOSO</v>
      </c>
      <c r="E898" s="43">
        <v>2445.6000000000004</v>
      </c>
      <c r="F898" s="43">
        <v>2218.4</v>
      </c>
      <c r="G898" s="25">
        <f t="shared" si="58"/>
        <v>-227.20000000000027</v>
      </c>
      <c r="H898" s="47">
        <f t="shared" si="59"/>
        <v>-9.290153745502136E-2</v>
      </c>
      <c r="I898" s="80"/>
      <c r="J898" s="81">
        <f>G898</f>
        <v>-227.20000000000027</v>
      </c>
      <c r="K898" s="80"/>
    </row>
    <row r="899" spans="1:11" x14ac:dyDescent="0.25">
      <c r="A899" s="76">
        <v>33090904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VILA GUARANI</v>
      </c>
      <c r="E899" s="43">
        <v>3509.6000000000004</v>
      </c>
      <c r="F899" s="43">
        <v>3055.2</v>
      </c>
      <c r="G899" s="25">
        <f t="shared" si="58"/>
        <v>-454.40000000000055</v>
      </c>
      <c r="H899" s="47">
        <f t="shared" si="59"/>
        <v>-0.1294734442671531</v>
      </c>
      <c r="I899" s="80"/>
      <c r="J899" s="81">
        <f>G899</f>
        <v>-454.40000000000055</v>
      </c>
      <c r="K899" s="80"/>
    </row>
    <row r="900" spans="1:11" x14ac:dyDescent="0.25">
      <c r="A900" s="76">
        <v>33091196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SANTOS DIAS</v>
      </c>
      <c r="E900" s="43">
        <v>16037.199999999999</v>
      </c>
      <c r="F900" s="43">
        <v>12644</v>
      </c>
      <c r="G900" s="25">
        <f t="shared" si="58"/>
        <v>-3393.1999999999989</v>
      </c>
      <c r="H900" s="47">
        <f t="shared" si="59"/>
        <v>-0.21158306936372928</v>
      </c>
      <c r="I900" s="80"/>
      <c r="J900" s="81">
        <f>G900</f>
        <v>-3393.1999999999989</v>
      </c>
      <c r="K900" s="80"/>
    </row>
    <row r="901" spans="1:11" x14ac:dyDescent="0.25">
      <c r="A901" s="76">
        <v>33091200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WALTER ORLANDINE</v>
      </c>
      <c r="E901" s="43">
        <v>17566.400000000001</v>
      </c>
      <c r="F901" s="43">
        <v>17583.2</v>
      </c>
      <c r="G901" s="25">
        <f t="shared" ref="G901:G964" si="63">F901-E901</f>
        <v>16.799999999999272</v>
      </c>
      <c r="H901" s="47">
        <f t="shared" ref="H901:H964" si="64">G901/E901</f>
        <v>9.5637125421254622E-4</v>
      </c>
      <c r="I901" s="81">
        <f>G901</f>
        <v>16.799999999999272</v>
      </c>
      <c r="J901" s="80"/>
      <c r="K901" s="80"/>
    </row>
    <row r="902" spans="1:11" x14ac:dyDescent="0.25">
      <c r="A902" s="76">
        <v>33091323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SUBTENENTE PM MARCO ANTONIO GRIPP</v>
      </c>
      <c r="E902" s="43">
        <v>6088.4000000000005</v>
      </c>
      <c r="F902" s="43">
        <v>5984.0000000000009</v>
      </c>
      <c r="G902" s="25">
        <f t="shared" si="63"/>
        <v>-104.39999999999964</v>
      </c>
      <c r="H902" s="47">
        <f t="shared" si="64"/>
        <v>-1.7147362196964659E-2</v>
      </c>
      <c r="I902" s="80"/>
      <c r="J902" s="81">
        <f t="shared" ref="J902:J913" si="65">G902</f>
        <v>-104.39999999999964</v>
      </c>
      <c r="K902" s="80"/>
    </row>
    <row r="903" spans="1:11" x14ac:dyDescent="0.25">
      <c r="A903" s="76">
        <v>33091340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CAPITAO OSWALDO ORNELLAS</v>
      </c>
      <c r="E903" s="43">
        <v>14989.2</v>
      </c>
      <c r="F903" s="43">
        <v>13488.8</v>
      </c>
      <c r="G903" s="25">
        <f t="shared" si="63"/>
        <v>-1500.4000000000015</v>
      </c>
      <c r="H903" s="47">
        <f t="shared" si="64"/>
        <v>-0.10009873775785241</v>
      </c>
      <c r="I903" s="80"/>
      <c r="J903" s="81">
        <f t="shared" si="65"/>
        <v>-1500.4000000000015</v>
      </c>
      <c r="K903" s="80"/>
    </row>
    <row r="904" spans="1:11" x14ac:dyDescent="0.25">
      <c r="A904" s="76">
        <v>33091382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FRANCISCO LIMA</v>
      </c>
      <c r="E904" s="43">
        <v>8658</v>
      </c>
      <c r="F904" s="43">
        <v>7777.6</v>
      </c>
      <c r="G904" s="25">
        <f t="shared" si="63"/>
        <v>-880.39999999999964</v>
      </c>
      <c r="H904" s="47">
        <f t="shared" si="64"/>
        <v>-0.10168630168630165</v>
      </c>
      <c r="I904" s="80"/>
      <c r="J904" s="81">
        <f t="shared" si="65"/>
        <v>-880.39999999999964</v>
      </c>
      <c r="K904" s="80"/>
    </row>
    <row r="905" spans="1:11" x14ac:dyDescent="0.25">
      <c r="A905" s="76">
        <v>33091390</v>
      </c>
      <c r="B905" s="77" t="str">
        <f>VLOOKUP($A905,BASE!$A$3:$D$1199,2,0)</f>
        <v>METROPOLITANA II</v>
      </c>
      <c r="C905" s="77" t="str">
        <f>VLOOKUP($A905,BASE!$A$3:$D$1199,3,0)</f>
        <v>São Gonçalo</v>
      </c>
      <c r="D905" s="77" t="str">
        <f>VLOOKUP($A905,BASE!$A$3:$D$1199,4,0)</f>
        <v>CE CORONEL JOAO TARCISIO BUENO</v>
      </c>
      <c r="E905" s="43">
        <v>16654.8</v>
      </c>
      <c r="F905" s="43">
        <v>13654</v>
      </c>
      <c r="G905" s="25">
        <f t="shared" si="63"/>
        <v>-3000.7999999999993</v>
      </c>
      <c r="H905" s="47">
        <f t="shared" si="64"/>
        <v>-0.18017628551528686</v>
      </c>
      <c r="I905" s="80"/>
      <c r="J905" s="81">
        <f t="shared" si="65"/>
        <v>-3000.7999999999993</v>
      </c>
      <c r="K905" s="80"/>
    </row>
    <row r="906" spans="1:11" x14ac:dyDescent="0.25">
      <c r="A906" s="76">
        <v>33091412</v>
      </c>
      <c r="B906" s="77" t="str">
        <f>VLOOKUP($A906,BASE!$A$3:$D$1199,2,0)</f>
        <v>BAIXADAS LITORANEAS</v>
      </c>
      <c r="C906" s="77" t="str">
        <f>VLOOKUP($A906,BASE!$A$3:$D$1199,3,0)</f>
        <v>Rio Bonito</v>
      </c>
      <c r="D906" s="77" t="str">
        <f>VLOOKUP($A906,BASE!$A$3:$D$1199,4,0)</f>
        <v>CE CABO PM RAPHAEL DE OLIVEIRA MONTEIRO</v>
      </c>
      <c r="E906" s="43">
        <v>4757.2</v>
      </c>
      <c r="F906" s="43">
        <v>4476.8</v>
      </c>
      <c r="G906" s="25">
        <f t="shared" si="63"/>
        <v>-280.39999999999964</v>
      </c>
      <c r="H906" s="47">
        <f t="shared" si="64"/>
        <v>-5.8942234928108898E-2</v>
      </c>
      <c r="I906" s="80"/>
      <c r="J906" s="81">
        <f t="shared" si="65"/>
        <v>-280.39999999999964</v>
      </c>
      <c r="K906" s="80"/>
    </row>
    <row r="907" spans="1:11" x14ac:dyDescent="0.25">
      <c r="A907" s="76">
        <v>33091447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CE MELCHIADES PICANCO</v>
      </c>
      <c r="E907" s="43">
        <v>9281.5999999999985</v>
      </c>
      <c r="F907" s="43">
        <v>9162.7999999999993</v>
      </c>
      <c r="G907" s="25">
        <f t="shared" si="63"/>
        <v>-118.79999999999927</v>
      </c>
      <c r="H907" s="47">
        <f t="shared" si="64"/>
        <v>-1.279951732459913E-2</v>
      </c>
      <c r="I907" s="80"/>
      <c r="J907" s="81">
        <f t="shared" si="65"/>
        <v>-118.79999999999927</v>
      </c>
      <c r="K907" s="80"/>
    </row>
    <row r="908" spans="1:11" x14ac:dyDescent="0.25">
      <c r="A908" s="76">
        <v>33091757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CIEP 246 PROFESSORA ADALGISA CABRAL DE FARIA</v>
      </c>
      <c r="E908" s="43">
        <v>14468.8</v>
      </c>
      <c r="F908" s="43">
        <v>12969.2</v>
      </c>
      <c r="G908" s="25">
        <f t="shared" si="63"/>
        <v>-1499.5999999999985</v>
      </c>
      <c r="H908" s="47">
        <f t="shared" si="64"/>
        <v>-0.10364370231117982</v>
      </c>
      <c r="I908" s="80"/>
      <c r="J908" s="81">
        <f t="shared" si="65"/>
        <v>-1499.5999999999985</v>
      </c>
      <c r="K908" s="80"/>
    </row>
    <row r="909" spans="1:11" x14ac:dyDescent="0.25">
      <c r="A909" s="76">
        <v>33091765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CE PAULINO PINHEIRO BAPTISTA</v>
      </c>
      <c r="E909" s="43">
        <v>11060.400000000001</v>
      </c>
      <c r="F909" s="43">
        <v>10530.4</v>
      </c>
      <c r="G909" s="25">
        <f t="shared" si="63"/>
        <v>-530.00000000000182</v>
      </c>
      <c r="H909" s="47">
        <f t="shared" si="64"/>
        <v>-4.7918700951141167E-2</v>
      </c>
      <c r="I909" s="80"/>
      <c r="J909" s="81">
        <f t="shared" si="65"/>
        <v>-530.00000000000182</v>
      </c>
      <c r="K909" s="80"/>
    </row>
    <row r="910" spans="1:11" x14ac:dyDescent="0.25">
      <c r="A910" s="76">
        <v>33091854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EE CONEGO GOULART</v>
      </c>
      <c r="E910" s="43">
        <v>6287.6</v>
      </c>
      <c r="F910" s="43">
        <v>5667.2000000000007</v>
      </c>
      <c r="G910" s="25">
        <f t="shared" si="63"/>
        <v>-620.39999999999964</v>
      </c>
      <c r="H910" s="47">
        <f t="shared" si="64"/>
        <v>-9.8670398880335838E-2</v>
      </c>
      <c r="I910" s="80"/>
      <c r="J910" s="81">
        <f t="shared" si="65"/>
        <v>-620.39999999999964</v>
      </c>
      <c r="K910" s="80"/>
    </row>
    <row r="911" spans="1:11" x14ac:dyDescent="0.25">
      <c r="A911" s="76">
        <v>33091897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CORONEL PM MARCUS JARDIM</v>
      </c>
      <c r="E911" s="43">
        <v>11065.6</v>
      </c>
      <c r="F911" s="43">
        <v>10372.799999999999</v>
      </c>
      <c r="G911" s="25">
        <f t="shared" si="63"/>
        <v>-692.80000000000109</v>
      </c>
      <c r="H911" s="47">
        <f t="shared" si="64"/>
        <v>-6.2608444187391657E-2</v>
      </c>
      <c r="I911" s="80"/>
      <c r="J911" s="81">
        <f t="shared" si="65"/>
        <v>-692.80000000000109</v>
      </c>
      <c r="K911" s="80"/>
    </row>
    <row r="912" spans="1:11" x14ac:dyDescent="0.25">
      <c r="A912" s="76">
        <v>33091900</v>
      </c>
      <c r="B912" s="77" t="str">
        <f>VLOOKUP($A912,BASE!$A$3:$D$1199,2,0)</f>
        <v>METROPOLITANA II</v>
      </c>
      <c r="C912" s="77" t="str">
        <f>VLOOKUP($A912,BASE!$A$3:$D$1199,3,0)</f>
        <v>São Gonçalo</v>
      </c>
      <c r="D912" s="77" t="str">
        <f>VLOOKUP($A912,BASE!$A$3:$D$1199,4,0)</f>
        <v>CE PROFESSORA LUIZA HONORIA DO PRADO</v>
      </c>
      <c r="E912" s="43">
        <v>6378.7999999999993</v>
      </c>
      <c r="F912" s="43">
        <v>5486</v>
      </c>
      <c r="G912" s="25">
        <f t="shared" si="63"/>
        <v>-892.79999999999927</v>
      </c>
      <c r="H912" s="47">
        <f t="shared" si="64"/>
        <v>-0.13996362952279415</v>
      </c>
      <c r="I912" s="80"/>
      <c r="J912" s="81">
        <f t="shared" si="65"/>
        <v>-892.79999999999927</v>
      </c>
      <c r="K912" s="80"/>
    </row>
    <row r="913" spans="1:11" x14ac:dyDescent="0.25">
      <c r="A913" s="76">
        <v>33092141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114 PROFESSORA MARIA GAVAZIO MARTINS</v>
      </c>
      <c r="E913" s="43">
        <v>11887.2</v>
      </c>
      <c r="F913" s="43">
        <v>10136.400000000001</v>
      </c>
      <c r="G913" s="25">
        <f t="shared" si="63"/>
        <v>-1750.7999999999993</v>
      </c>
      <c r="H913" s="47">
        <f t="shared" si="64"/>
        <v>-0.14728447405612752</v>
      </c>
      <c r="I913" s="80"/>
      <c r="J913" s="81">
        <f t="shared" si="65"/>
        <v>-1750.7999999999993</v>
      </c>
      <c r="K913" s="80"/>
    </row>
    <row r="914" spans="1:11" x14ac:dyDescent="0.25">
      <c r="A914" s="76">
        <v>33092168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016 PROFESSORA LUCILENE DE SOUZA PECLAT</v>
      </c>
      <c r="E914" s="43">
        <v>14260</v>
      </c>
      <c r="F914" s="43">
        <v>16413.600000000002</v>
      </c>
      <c r="G914" s="25">
        <f t="shared" si="63"/>
        <v>2153.6000000000022</v>
      </c>
      <c r="H914" s="47">
        <f t="shared" si="64"/>
        <v>0.15102384291725121</v>
      </c>
      <c r="I914" s="81">
        <f>G914</f>
        <v>2153.6000000000022</v>
      </c>
      <c r="J914" s="80"/>
      <c r="K914" s="80"/>
    </row>
    <row r="915" spans="1:11" x14ac:dyDescent="0.25">
      <c r="A915" s="76">
        <v>33092176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135 AFONSO HENRIQUES LIMA BARRETO</v>
      </c>
      <c r="E915" s="43">
        <v>7171.2</v>
      </c>
      <c r="F915" s="43">
        <v>8454</v>
      </c>
      <c r="G915" s="25">
        <f t="shared" si="63"/>
        <v>1282.8000000000002</v>
      </c>
      <c r="H915" s="47">
        <f t="shared" si="64"/>
        <v>0.17888219544846054</v>
      </c>
      <c r="I915" s="81">
        <f>G915</f>
        <v>1282.8000000000002</v>
      </c>
      <c r="J915" s="80"/>
      <c r="K915" s="80"/>
    </row>
    <row r="916" spans="1:11" x14ac:dyDescent="0.25">
      <c r="A916" s="76">
        <v>33092184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115 ANTONIO FRANCISCO LISBOA</v>
      </c>
      <c r="E916" s="43">
        <v>20429.599999999999</v>
      </c>
      <c r="F916" s="43">
        <v>18948.400000000001</v>
      </c>
      <c r="G916" s="25">
        <f t="shared" si="63"/>
        <v>-1481.1999999999971</v>
      </c>
      <c r="H916" s="47">
        <f t="shared" si="64"/>
        <v>-7.2502643223557831E-2</v>
      </c>
      <c r="I916" s="80"/>
      <c r="J916" s="81">
        <f>G916</f>
        <v>-1481.1999999999971</v>
      </c>
      <c r="K916" s="80"/>
    </row>
    <row r="917" spans="1:11" x14ac:dyDescent="0.25">
      <c r="A917" s="76">
        <v>33092206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CIEP 133 OSWALDO JOSE LOURENCO</v>
      </c>
      <c r="E917" s="43">
        <v>4374</v>
      </c>
      <c r="F917" s="43">
        <v>4056.8</v>
      </c>
      <c r="G917" s="25">
        <f t="shared" si="63"/>
        <v>-317.19999999999982</v>
      </c>
      <c r="H917" s="47">
        <f t="shared" si="64"/>
        <v>-7.2519433013260137E-2</v>
      </c>
      <c r="I917" s="80"/>
      <c r="J917" s="81">
        <f>G917</f>
        <v>-317.19999999999982</v>
      </c>
      <c r="K917" s="80"/>
    </row>
    <row r="918" spans="1:11" x14ac:dyDescent="0.25">
      <c r="A918" s="76">
        <v>33092214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ANTONIO GONCALVES</v>
      </c>
      <c r="E918" s="43">
        <v>8236.7999999999993</v>
      </c>
      <c r="F918" s="43">
        <v>8252</v>
      </c>
      <c r="G918" s="25">
        <f t="shared" si="63"/>
        <v>15.200000000000728</v>
      </c>
      <c r="H918" s="47">
        <f t="shared" si="64"/>
        <v>1.845376845376934E-3</v>
      </c>
      <c r="I918" s="81">
        <f>G918</f>
        <v>15.200000000000728</v>
      </c>
      <c r="J918" s="80"/>
      <c r="K918" s="80"/>
    </row>
    <row r="919" spans="1:11" x14ac:dyDescent="0.25">
      <c r="A919" s="76">
        <v>33092222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CAETANO BELLONI</v>
      </c>
      <c r="E919" s="43">
        <v>11815.199999999999</v>
      </c>
      <c r="F919" s="43">
        <v>11043.6</v>
      </c>
      <c r="G919" s="25">
        <f t="shared" si="63"/>
        <v>-771.59999999999854</v>
      </c>
      <c r="H919" s="47">
        <f t="shared" si="64"/>
        <v>-6.5305707901685842E-2</v>
      </c>
      <c r="I919" s="80"/>
      <c r="J919" s="81">
        <f>G919</f>
        <v>-771.59999999999854</v>
      </c>
      <c r="K919" s="80"/>
    </row>
    <row r="920" spans="1:11" x14ac:dyDescent="0.25">
      <c r="A920" s="76">
        <v>33092230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JARDIM MERITI</v>
      </c>
      <c r="E920" s="43">
        <v>26940.400000000005</v>
      </c>
      <c r="F920" s="43">
        <v>23187.599999999999</v>
      </c>
      <c r="G920" s="25">
        <f t="shared" si="63"/>
        <v>-3752.8000000000065</v>
      </c>
      <c r="H920" s="47">
        <f t="shared" si="64"/>
        <v>-0.13930008463126034</v>
      </c>
      <c r="I920" s="80"/>
      <c r="J920" s="81">
        <f>G920</f>
        <v>-3752.8000000000065</v>
      </c>
      <c r="K920" s="80"/>
    </row>
    <row r="921" spans="1:11" x14ac:dyDescent="0.25">
      <c r="A921" s="76">
        <v>33092249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PROFESSORA FRANCISCA JEREMIAS DA SILVEIRA MENEZES</v>
      </c>
      <c r="E921" s="43">
        <v>7701.6000000000013</v>
      </c>
      <c r="F921" s="43">
        <v>7203.2</v>
      </c>
      <c r="G921" s="25">
        <f t="shared" si="63"/>
        <v>-498.40000000000146</v>
      </c>
      <c r="H921" s="47">
        <f t="shared" si="64"/>
        <v>-6.4713825698556326E-2</v>
      </c>
      <c r="I921" s="80"/>
      <c r="J921" s="81">
        <f>G921</f>
        <v>-498.40000000000146</v>
      </c>
      <c r="K921" s="80"/>
    </row>
    <row r="922" spans="1:11" x14ac:dyDescent="0.25">
      <c r="A922" s="76">
        <v>33092257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PROFESSOR MURILO BRAGA</v>
      </c>
      <c r="E922" s="43">
        <v>32426.400000000005</v>
      </c>
      <c r="F922" s="43">
        <v>33201.200000000004</v>
      </c>
      <c r="G922" s="25">
        <f t="shared" si="63"/>
        <v>774.79999999999927</v>
      </c>
      <c r="H922" s="47">
        <f t="shared" si="64"/>
        <v>2.3894110971307305E-2</v>
      </c>
      <c r="I922" s="81">
        <f>G922</f>
        <v>774.79999999999927</v>
      </c>
      <c r="J922" s="80"/>
      <c r="K922" s="80"/>
    </row>
    <row r="923" spans="1:11" x14ac:dyDescent="0.25">
      <c r="A923" s="76">
        <v>33092265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RUBENS FARRULLA</v>
      </c>
      <c r="E923" s="43">
        <v>21286.400000000001</v>
      </c>
      <c r="F923" s="43">
        <v>16353.2</v>
      </c>
      <c r="G923" s="25">
        <f t="shared" si="63"/>
        <v>-4933.2000000000007</v>
      </c>
      <c r="H923" s="47">
        <f t="shared" si="64"/>
        <v>-0.23175360793746244</v>
      </c>
      <c r="I923" s="80"/>
      <c r="J923" s="81">
        <f t="shared" ref="J923:J929" si="66">G923</f>
        <v>-4933.2000000000007</v>
      </c>
      <c r="K923" s="80"/>
    </row>
    <row r="924" spans="1:11" x14ac:dyDescent="0.25">
      <c r="A924" s="76">
        <v>33092427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PROFESSORA REGINA CELIA DOS REIS OLIVEIRA</v>
      </c>
      <c r="E924" s="43">
        <v>8662</v>
      </c>
      <c r="F924" s="43">
        <v>7742.4000000000005</v>
      </c>
      <c r="G924" s="25">
        <f t="shared" si="63"/>
        <v>-919.59999999999945</v>
      </c>
      <c r="H924" s="47">
        <f t="shared" si="64"/>
        <v>-0.10616485800046173</v>
      </c>
      <c r="I924" s="80"/>
      <c r="J924" s="81">
        <f t="shared" si="66"/>
        <v>-919.59999999999945</v>
      </c>
      <c r="K924" s="80"/>
    </row>
    <row r="925" spans="1:11" x14ac:dyDescent="0.25">
      <c r="A925" s="76">
        <v>33092443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ANIBAL VIRIATO DE AZEVEDO</v>
      </c>
      <c r="E925" s="43">
        <v>4418.4000000000005</v>
      </c>
      <c r="F925" s="43">
        <v>4267.6000000000004</v>
      </c>
      <c r="G925" s="25">
        <f t="shared" si="63"/>
        <v>-150.80000000000018</v>
      </c>
      <c r="H925" s="47">
        <f t="shared" si="64"/>
        <v>-3.4130001810610211E-2</v>
      </c>
      <c r="I925" s="80"/>
      <c r="J925" s="81">
        <f t="shared" si="66"/>
        <v>-150.80000000000018</v>
      </c>
      <c r="K925" s="80"/>
    </row>
    <row r="926" spans="1:11" x14ac:dyDescent="0.25">
      <c r="A926" s="76">
        <v>33092451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DOUTOR OSCAR PIMENTA SOARES</v>
      </c>
      <c r="E926" s="43">
        <v>11224.4</v>
      </c>
      <c r="F926" s="43">
        <v>10376</v>
      </c>
      <c r="G926" s="25">
        <f t="shared" si="63"/>
        <v>-848.39999999999964</v>
      </c>
      <c r="H926" s="47">
        <f t="shared" si="64"/>
        <v>-7.558533195538289E-2</v>
      </c>
      <c r="I926" s="80"/>
      <c r="J926" s="81">
        <f t="shared" si="66"/>
        <v>-848.39999999999964</v>
      </c>
      <c r="K926" s="80"/>
    </row>
    <row r="927" spans="1:11" x14ac:dyDescent="0.25">
      <c r="A927" s="76">
        <v>33092460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JOSE DO PATROCINIO</v>
      </c>
      <c r="E927" s="43">
        <v>9540.4</v>
      </c>
      <c r="F927" s="43">
        <v>9480.7999999999993</v>
      </c>
      <c r="G927" s="25">
        <f t="shared" si="63"/>
        <v>-59.600000000000364</v>
      </c>
      <c r="H927" s="47">
        <f t="shared" si="64"/>
        <v>-6.2471175212779721E-3</v>
      </c>
      <c r="I927" s="80"/>
      <c r="J927" s="81">
        <f t="shared" si="66"/>
        <v>-59.600000000000364</v>
      </c>
      <c r="K927" s="80"/>
    </row>
    <row r="928" spans="1:11" x14ac:dyDescent="0.25">
      <c r="A928" s="76">
        <v>33092478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CE PEDRO ALVARES CABRAL</v>
      </c>
      <c r="E928" s="43">
        <v>12291.199999999999</v>
      </c>
      <c r="F928" s="43">
        <v>11622.800000000001</v>
      </c>
      <c r="G928" s="25">
        <f t="shared" si="63"/>
        <v>-668.39999999999782</v>
      </c>
      <c r="H928" s="47">
        <f t="shared" si="64"/>
        <v>-5.4380369695391652E-2</v>
      </c>
      <c r="I928" s="80"/>
      <c r="J928" s="81">
        <f t="shared" si="66"/>
        <v>-668.39999999999782</v>
      </c>
      <c r="K928" s="80"/>
    </row>
    <row r="929" spans="1:11" x14ac:dyDescent="0.25">
      <c r="A929" s="76">
        <v>33092508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EE PROFESSORA ODYLA DO COUTO</v>
      </c>
      <c r="E929" s="43">
        <v>6364.4000000000005</v>
      </c>
      <c r="F929" s="43">
        <v>5697.6</v>
      </c>
      <c r="G929" s="25">
        <f t="shared" si="63"/>
        <v>-666.80000000000018</v>
      </c>
      <c r="H929" s="47">
        <f t="shared" si="64"/>
        <v>-0.10477028470869212</v>
      </c>
      <c r="I929" s="80"/>
      <c r="J929" s="81">
        <f t="shared" si="66"/>
        <v>-666.80000000000018</v>
      </c>
      <c r="K929" s="80"/>
    </row>
    <row r="930" spans="1:11" x14ac:dyDescent="0.25">
      <c r="A930" s="76">
        <v>33092516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PROFESSORA SANDRA MARIA SANTOS DE SOUSA</v>
      </c>
      <c r="E930" s="43">
        <v>6076</v>
      </c>
      <c r="F930" s="43">
        <v>6867.5999999999995</v>
      </c>
      <c r="G930" s="25">
        <f t="shared" si="63"/>
        <v>791.59999999999945</v>
      </c>
      <c r="H930" s="47">
        <f t="shared" si="64"/>
        <v>0.13028308097432512</v>
      </c>
      <c r="I930" s="81">
        <f>G930</f>
        <v>791.59999999999945</v>
      </c>
      <c r="J930" s="80"/>
      <c r="K930" s="80"/>
    </row>
    <row r="931" spans="1:11" x14ac:dyDescent="0.25">
      <c r="A931" s="76">
        <v>33092532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CE VERA CRUZ</v>
      </c>
      <c r="E931" s="43">
        <v>6045.2</v>
      </c>
      <c r="F931" s="43">
        <v>5847.2</v>
      </c>
      <c r="G931" s="25">
        <f t="shared" si="63"/>
        <v>-198</v>
      </c>
      <c r="H931" s="47">
        <f t="shared" si="64"/>
        <v>-3.2753258783828496E-2</v>
      </c>
      <c r="I931" s="80"/>
      <c r="J931" s="81">
        <f>G931</f>
        <v>-198</v>
      </c>
      <c r="K931" s="80"/>
    </row>
    <row r="932" spans="1:11" x14ac:dyDescent="0.25">
      <c r="A932" s="76">
        <v>33092796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179 PROFESSOR CLAUDIO GAMA</v>
      </c>
      <c r="E932" s="43">
        <v>32965.600000000006</v>
      </c>
      <c r="F932" s="43">
        <v>29671.599999999999</v>
      </c>
      <c r="G932" s="25">
        <f t="shared" si="63"/>
        <v>-3294.0000000000073</v>
      </c>
      <c r="H932" s="47">
        <f t="shared" si="64"/>
        <v>-9.9922343291188598E-2</v>
      </c>
      <c r="I932" s="80"/>
      <c r="J932" s="81">
        <f>G932</f>
        <v>-3294.0000000000073</v>
      </c>
      <c r="K932" s="80"/>
    </row>
    <row r="933" spans="1:11" x14ac:dyDescent="0.25">
      <c r="A933" s="76">
        <v>33093016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029 JOSUE DE CASTRO</v>
      </c>
      <c r="E933" s="43">
        <v>2110.4</v>
      </c>
      <c r="F933" s="43">
        <v>1930</v>
      </c>
      <c r="G933" s="25">
        <f t="shared" si="63"/>
        <v>-180.40000000000009</v>
      </c>
      <c r="H933" s="47">
        <f t="shared" si="64"/>
        <v>-8.5481425322213839E-2</v>
      </c>
      <c r="I933" s="80"/>
      <c r="J933" s="81">
        <f>G933</f>
        <v>-180.40000000000009</v>
      </c>
      <c r="K933" s="80"/>
    </row>
    <row r="934" spans="1:11" x14ac:dyDescent="0.25">
      <c r="A934" s="76">
        <v>33093024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CIEP 030 MARINHEIRO JOAO CANDIDO</v>
      </c>
      <c r="E934" s="43">
        <v>9656.7999999999993</v>
      </c>
      <c r="F934" s="43">
        <v>12782.8</v>
      </c>
      <c r="G934" s="25">
        <f t="shared" si="63"/>
        <v>3126</v>
      </c>
      <c r="H934" s="47">
        <f t="shared" si="64"/>
        <v>0.32370971750476352</v>
      </c>
      <c r="I934" s="81">
        <f>G934</f>
        <v>3126</v>
      </c>
      <c r="J934" s="80"/>
      <c r="K934" s="80"/>
    </row>
    <row r="935" spans="1:11" x14ac:dyDescent="0.25">
      <c r="A935" s="76">
        <v>33093091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CASEMIRO MEIRELLES</v>
      </c>
      <c r="E935" s="43">
        <v>7613.2</v>
      </c>
      <c r="F935" s="43">
        <v>7202.4</v>
      </c>
      <c r="G935" s="25">
        <f t="shared" si="63"/>
        <v>-410.80000000000018</v>
      </c>
      <c r="H935" s="47">
        <f t="shared" si="64"/>
        <v>-5.3958913466085244E-2</v>
      </c>
      <c r="I935" s="80"/>
      <c r="J935" s="81">
        <f>G935</f>
        <v>-410.80000000000018</v>
      </c>
      <c r="K935" s="80"/>
    </row>
    <row r="936" spans="1:11" x14ac:dyDescent="0.25">
      <c r="A936" s="76">
        <v>33093156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AGOSTINHO PORTO</v>
      </c>
      <c r="E936" s="43">
        <v>11467.6</v>
      </c>
      <c r="F936" s="43">
        <v>9892.4</v>
      </c>
      <c r="G936" s="25">
        <f t="shared" si="63"/>
        <v>-1575.2000000000007</v>
      </c>
      <c r="H936" s="47">
        <f t="shared" si="64"/>
        <v>-0.13736091248386764</v>
      </c>
      <c r="I936" s="80"/>
      <c r="J936" s="81">
        <f>G936</f>
        <v>-1575.2000000000007</v>
      </c>
      <c r="K936" s="80"/>
    </row>
    <row r="937" spans="1:11" x14ac:dyDescent="0.25">
      <c r="A937" s="76">
        <v>33093180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DUQUE COSTA</v>
      </c>
      <c r="E937" s="43">
        <v>19050</v>
      </c>
      <c r="F937" s="43">
        <v>19312.800000000003</v>
      </c>
      <c r="G937" s="25">
        <f t="shared" si="63"/>
        <v>262.80000000000291</v>
      </c>
      <c r="H937" s="47">
        <f t="shared" si="64"/>
        <v>1.3795275590551334E-2</v>
      </c>
      <c r="I937" s="81">
        <f>G937</f>
        <v>262.80000000000291</v>
      </c>
      <c r="J937" s="80"/>
      <c r="K937" s="80"/>
    </row>
    <row r="938" spans="1:11" x14ac:dyDescent="0.25">
      <c r="A938" s="76">
        <v>33093199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CE GOVERNADOR ROBERTO SILVEIRA</v>
      </c>
      <c r="E938" s="43">
        <v>10163.599999999999</v>
      </c>
      <c r="F938" s="43">
        <v>8677.2000000000007</v>
      </c>
      <c r="G938" s="25">
        <f t="shared" si="63"/>
        <v>-1486.3999999999978</v>
      </c>
      <c r="H938" s="47">
        <f t="shared" si="64"/>
        <v>-0.14624739265614525</v>
      </c>
      <c r="I938" s="80"/>
      <c r="J938" s="81">
        <f>G938</f>
        <v>-1486.3999999999978</v>
      </c>
      <c r="K938" s="80"/>
    </row>
    <row r="939" spans="1:11" x14ac:dyDescent="0.25">
      <c r="A939" s="76">
        <v>33093202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PRACA DA BANDEIRA</v>
      </c>
      <c r="E939" s="43">
        <v>6258.4000000000005</v>
      </c>
      <c r="F939" s="43">
        <v>6469.6</v>
      </c>
      <c r="G939" s="25">
        <f t="shared" si="63"/>
        <v>211.19999999999982</v>
      </c>
      <c r="H939" s="47">
        <f t="shared" si="64"/>
        <v>3.3746644509778823E-2</v>
      </c>
      <c r="I939" s="81">
        <f>G939</f>
        <v>211.19999999999982</v>
      </c>
      <c r="J939" s="80"/>
      <c r="K939" s="80"/>
    </row>
    <row r="940" spans="1:11" x14ac:dyDescent="0.25">
      <c r="A940" s="76">
        <v>33093210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EE PROFESSOR ALFREDO MAURICIO BRUM</v>
      </c>
      <c r="E940" s="43">
        <v>7215.2</v>
      </c>
      <c r="F940" s="43">
        <v>6184</v>
      </c>
      <c r="G940" s="25">
        <f t="shared" si="63"/>
        <v>-1031.1999999999998</v>
      </c>
      <c r="H940" s="47">
        <f t="shared" si="64"/>
        <v>-0.14292050116420887</v>
      </c>
      <c r="I940" s="80"/>
      <c r="J940" s="81">
        <f>G940</f>
        <v>-1031.1999999999998</v>
      </c>
      <c r="K940" s="80"/>
    </row>
    <row r="941" spans="1:11" x14ac:dyDescent="0.25">
      <c r="A941" s="76">
        <v>33093423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CIEP 139 MANUEL BANDEIRA</v>
      </c>
      <c r="E941" s="43">
        <v>13950.8</v>
      </c>
      <c r="F941" s="43">
        <v>11830.8</v>
      </c>
      <c r="G941" s="25">
        <f t="shared" si="63"/>
        <v>-2120</v>
      </c>
      <c r="H941" s="47">
        <f t="shared" si="64"/>
        <v>-0.15196261146314191</v>
      </c>
      <c r="I941" s="80"/>
      <c r="J941" s="81">
        <f>G941</f>
        <v>-2120</v>
      </c>
      <c r="K941" s="80"/>
    </row>
    <row r="942" spans="1:11" x14ac:dyDescent="0.25">
      <c r="A942" s="76">
        <v>33093458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HILTON GAMA</v>
      </c>
      <c r="E942" s="43">
        <v>14058</v>
      </c>
      <c r="F942" s="43">
        <v>14393.599999999999</v>
      </c>
      <c r="G942" s="25">
        <f t="shared" si="63"/>
        <v>335.59999999999854</v>
      </c>
      <c r="H942" s="47">
        <f t="shared" si="64"/>
        <v>2.3872528097880107E-2</v>
      </c>
      <c r="I942" s="81">
        <f>G942</f>
        <v>335.59999999999854</v>
      </c>
      <c r="J942" s="80"/>
      <c r="K942" s="80"/>
    </row>
    <row r="943" spans="1:11" x14ac:dyDescent="0.25">
      <c r="A943" s="76">
        <v>33093466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CE PROFESSORA ALZIRA DOS SANTOS DA SILVA</v>
      </c>
      <c r="E943" s="43">
        <v>10392</v>
      </c>
      <c r="F943" s="43">
        <v>9801.2000000000007</v>
      </c>
      <c r="G943" s="25">
        <f t="shared" si="63"/>
        <v>-590.79999999999927</v>
      </c>
      <c r="H943" s="47">
        <f t="shared" si="64"/>
        <v>-5.6851424172440268E-2</v>
      </c>
      <c r="I943" s="80"/>
      <c r="J943" s="81">
        <f>G943</f>
        <v>-590.79999999999927</v>
      </c>
      <c r="K943" s="80"/>
    </row>
    <row r="944" spans="1:11" x14ac:dyDescent="0.25">
      <c r="A944" s="76">
        <v>33093482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EE SAO FRANCISCO DE ASSIS</v>
      </c>
      <c r="E944" s="43">
        <v>4997.6000000000004</v>
      </c>
      <c r="F944" s="43">
        <v>4832</v>
      </c>
      <c r="G944" s="25">
        <f t="shared" si="63"/>
        <v>-165.60000000000036</v>
      </c>
      <c r="H944" s="47">
        <f t="shared" si="64"/>
        <v>-3.3135905234512639E-2</v>
      </c>
      <c r="I944" s="80"/>
      <c r="J944" s="81">
        <f>G944</f>
        <v>-165.60000000000036</v>
      </c>
      <c r="K944" s="80"/>
    </row>
    <row r="945" spans="1:11" x14ac:dyDescent="0.25">
      <c r="A945" s="76">
        <v>33093504</v>
      </c>
      <c r="B945" s="77" t="str">
        <f>VLOOKUP($A945,BASE!$A$3:$D$1199,2,0)</f>
        <v>METROPOLITANA VII</v>
      </c>
      <c r="C945" s="77" t="str">
        <f>VLOOKUP($A945,BASE!$A$3:$D$1199,3,0)</f>
        <v>São João de Meriti</v>
      </c>
      <c r="D945" s="77" t="str">
        <f>VLOOKUP($A945,BASE!$A$3:$D$1199,4,0)</f>
        <v>CE VISCONDE DE CAIRU</v>
      </c>
      <c r="E945" s="43">
        <v>6412</v>
      </c>
      <c r="F945" s="43">
        <v>5606.4000000000005</v>
      </c>
      <c r="G945" s="25">
        <f t="shared" si="63"/>
        <v>-805.59999999999945</v>
      </c>
      <c r="H945" s="47">
        <f t="shared" si="64"/>
        <v>-0.1256394260761072</v>
      </c>
      <c r="I945" s="80"/>
      <c r="J945" s="81">
        <f>G945</f>
        <v>-805.59999999999945</v>
      </c>
      <c r="K945" s="80"/>
    </row>
    <row r="946" spans="1:11" x14ac:dyDescent="0.25">
      <c r="A946" s="76">
        <v>33093555</v>
      </c>
      <c r="B946" s="77" t="str">
        <f>VLOOKUP($A946,BASE!$A$3:$D$1199,2,0)</f>
        <v>NOROESTE FLUMINENSE</v>
      </c>
      <c r="C946" s="77" t="str">
        <f>VLOOKUP($A946,BASE!$A$3:$D$1199,3,0)</f>
        <v>Laje do Muriaé</v>
      </c>
      <c r="D946" s="77" t="str">
        <f>VLOOKUP($A946,BASE!$A$3:$D$1199,4,0)</f>
        <v>CIEP 343 PROFESSORA EMILIA DINIZ LIGIERO</v>
      </c>
      <c r="E946" s="43">
        <v>10907.6</v>
      </c>
      <c r="F946" s="43">
        <v>8815.6</v>
      </c>
      <c r="G946" s="25">
        <f t="shared" si="63"/>
        <v>-2092</v>
      </c>
      <c r="H946" s="47">
        <f t="shared" si="64"/>
        <v>-0.19179287836004252</v>
      </c>
      <c r="I946" s="80"/>
      <c r="J946" s="81">
        <f>G946</f>
        <v>-2092</v>
      </c>
      <c r="K946" s="80"/>
    </row>
    <row r="947" spans="1:11" x14ac:dyDescent="0.25">
      <c r="A947" s="76">
        <v>33093601</v>
      </c>
      <c r="B947" s="77" t="str">
        <f>VLOOKUP($A947,BASE!$A$3:$D$1199,2,0)</f>
        <v>CENTRO SUL</v>
      </c>
      <c r="C947" s="77" t="str">
        <f>VLOOKUP($A947,BASE!$A$3:$D$1199,3,0)</f>
        <v>Vassouras</v>
      </c>
      <c r="D947" s="77" t="str">
        <f>VLOOKUP($A947,BASE!$A$3:$D$1199,4,0)</f>
        <v>CIEP 297 PADRE SALESIO SCHIMID</v>
      </c>
      <c r="E947" s="43">
        <v>11028.400000000001</v>
      </c>
      <c r="F947" s="43">
        <v>7992.4000000000005</v>
      </c>
      <c r="G947" s="25">
        <f t="shared" si="63"/>
        <v>-3036.0000000000009</v>
      </c>
      <c r="H947" s="47">
        <f t="shared" si="64"/>
        <v>-0.27528925320082698</v>
      </c>
      <c r="I947" s="80"/>
      <c r="J947" s="81">
        <f>G947</f>
        <v>-3036.0000000000009</v>
      </c>
      <c r="K947" s="80"/>
    </row>
    <row r="948" spans="1:11" x14ac:dyDescent="0.25">
      <c r="A948" s="76">
        <v>33093687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357 JOSE DE DOME</v>
      </c>
      <c r="E948" s="43">
        <v>8234</v>
      </c>
      <c r="F948" s="43">
        <v>9447.2000000000007</v>
      </c>
      <c r="G948" s="25">
        <f t="shared" si="63"/>
        <v>1213.2000000000007</v>
      </c>
      <c r="H948" s="47">
        <f t="shared" si="64"/>
        <v>0.14734029633228088</v>
      </c>
      <c r="I948" s="81">
        <f>G948</f>
        <v>1213.2000000000007</v>
      </c>
      <c r="J948" s="80"/>
      <c r="K948" s="80"/>
    </row>
    <row r="949" spans="1:11" x14ac:dyDescent="0.25">
      <c r="A949" s="76">
        <v>33093709</v>
      </c>
      <c r="B949" s="77" t="str">
        <f>VLOOKUP($A949,BASE!$A$3:$D$1199,2,0)</f>
        <v>BAIXADAS LITORANEAS</v>
      </c>
      <c r="C949" s="77" t="str">
        <f>VLOOKUP($A949,BASE!$A$3:$D$1199,3,0)</f>
        <v>Cabo Frio</v>
      </c>
      <c r="D949" s="77" t="str">
        <f>VLOOKUP($A949,BASE!$A$3:$D$1199,4,0)</f>
        <v>CIEP 331 LYSIA BERNARDES</v>
      </c>
      <c r="E949" s="43">
        <v>12530</v>
      </c>
      <c r="F949" s="43">
        <v>13785.999999999998</v>
      </c>
      <c r="G949" s="25">
        <f t="shared" si="63"/>
        <v>1255.9999999999982</v>
      </c>
      <c r="H949" s="47">
        <f t="shared" si="64"/>
        <v>0.10023942537909004</v>
      </c>
      <c r="I949" s="81">
        <f>G949</f>
        <v>1255.9999999999982</v>
      </c>
      <c r="J949" s="80"/>
      <c r="K949" s="80"/>
    </row>
    <row r="950" spans="1:11" x14ac:dyDescent="0.25">
      <c r="A950" s="76">
        <v>33093890</v>
      </c>
      <c r="B950" s="77" t="str">
        <f>VLOOKUP($A950,BASE!$A$3:$D$1199,2,0)</f>
        <v>NOROESTE FLUMINENSE</v>
      </c>
      <c r="C950" s="77" t="str">
        <f>VLOOKUP($A950,BASE!$A$3:$D$1199,3,0)</f>
        <v>Itaperuna</v>
      </c>
      <c r="D950" s="77" t="str">
        <f>VLOOKUP($A950,BASE!$A$3:$D$1199,4,0)</f>
        <v>CIEP 263 DOUTOR JAIR SIQUEIRA BITTENCOURT</v>
      </c>
      <c r="E950" s="43">
        <v>14042.800000000001</v>
      </c>
      <c r="F950" s="43">
        <v>14068.4</v>
      </c>
      <c r="G950" s="25">
        <f t="shared" si="63"/>
        <v>25.599999999998545</v>
      </c>
      <c r="H950" s="47">
        <f t="shared" si="64"/>
        <v>1.8229982624546773E-3</v>
      </c>
      <c r="I950" s="81">
        <f>G950</f>
        <v>25.599999999998545</v>
      </c>
      <c r="J950" s="80"/>
      <c r="K950" s="80"/>
    </row>
    <row r="951" spans="1:11" x14ac:dyDescent="0.25">
      <c r="A951" s="76">
        <v>33093938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461 CLOVIS TAVARES</v>
      </c>
      <c r="E951" s="43">
        <v>4010.4</v>
      </c>
      <c r="F951" s="43">
        <v>2582.4</v>
      </c>
      <c r="G951" s="25">
        <f t="shared" si="63"/>
        <v>-1428</v>
      </c>
      <c r="H951" s="47">
        <f t="shared" si="64"/>
        <v>-0.35607420706163972</v>
      </c>
      <c r="I951" s="80"/>
      <c r="J951" s="81">
        <f>G951</f>
        <v>-1428</v>
      </c>
      <c r="K951" s="80"/>
    </row>
    <row r="952" spans="1:11" x14ac:dyDescent="0.25">
      <c r="A952" s="76">
        <v>33093946</v>
      </c>
      <c r="B952" s="77" t="str">
        <f>VLOOKUP($A952,BASE!$A$3:$D$1199,2,0)</f>
        <v>NORTE FLUMINENSE</v>
      </c>
      <c r="C952" s="77" t="str">
        <f>VLOOKUP($A952,BASE!$A$3:$D$1199,3,0)</f>
        <v>Campos dos Goytacazes</v>
      </c>
      <c r="D952" s="77" t="str">
        <f>VLOOKUP($A952,BASE!$A$3:$D$1199,4,0)</f>
        <v>CIEP 466 NINA ARUEIRA</v>
      </c>
      <c r="E952" s="43">
        <v>6010.8000000000011</v>
      </c>
      <c r="F952" s="43">
        <v>7549.2</v>
      </c>
      <c r="G952" s="25">
        <f t="shared" si="63"/>
        <v>1538.3999999999987</v>
      </c>
      <c r="H952" s="47">
        <f t="shared" si="64"/>
        <v>0.25593930924336167</v>
      </c>
      <c r="I952" s="81">
        <f>G952</f>
        <v>1538.3999999999987</v>
      </c>
      <c r="J952" s="80"/>
      <c r="K952" s="80"/>
    </row>
    <row r="953" spans="1:11" x14ac:dyDescent="0.25">
      <c r="A953" s="76">
        <v>33093989</v>
      </c>
      <c r="B953" s="77" t="str">
        <f>VLOOKUP($A953,BASE!$A$3:$D$1199,2,0)</f>
        <v>SERRANA II</v>
      </c>
      <c r="C953" s="77" t="str">
        <f>VLOOKUP($A953,BASE!$A$3:$D$1199,3,0)</f>
        <v>São Sebastião do Alto</v>
      </c>
      <c r="D953" s="77" t="str">
        <f>VLOOKUP($A953,BASE!$A$3:$D$1199,4,0)</f>
        <v>CIEP 274 MARIA AMELIA DAFLON FERRO</v>
      </c>
      <c r="E953" s="43">
        <v>3828</v>
      </c>
      <c r="F953" s="43">
        <v>2962.4</v>
      </c>
      <c r="G953" s="25">
        <f t="shared" si="63"/>
        <v>-865.59999999999991</v>
      </c>
      <c r="H953" s="47">
        <f t="shared" si="64"/>
        <v>-0.22612330198537092</v>
      </c>
      <c r="I953" s="80"/>
      <c r="J953" s="81">
        <f>G953</f>
        <v>-865.59999999999991</v>
      </c>
      <c r="K953" s="80"/>
    </row>
    <row r="954" spans="1:11" x14ac:dyDescent="0.25">
      <c r="A954" s="76">
        <v>33094063</v>
      </c>
      <c r="B954" s="77" t="str">
        <f>VLOOKUP($A954,BASE!$A$3:$D$1199,2,0)</f>
        <v>NOROESTE FLUMINENSE</v>
      </c>
      <c r="C954" s="77" t="str">
        <f>VLOOKUP($A954,BASE!$A$3:$D$1199,3,0)</f>
        <v>Miracema</v>
      </c>
      <c r="D954" s="77" t="str">
        <f>VLOOKUP($A954,BASE!$A$3:$D$1199,4,0)</f>
        <v>CIEP 267 MARIA APARECIDA LIMA SOUTO TOSTES</v>
      </c>
      <c r="E954" s="43">
        <v>6405.2000000000007</v>
      </c>
      <c r="F954" s="43">
        <v>5628.4000000000005</v>
      </c>
      <c r="G954" s="25">
        <f t="shared" si="63"/>
        <v>-776.80000000000018</v>
      </c>
      <c r="H954" s="47">
        <f t="shared" si="64"/>
        <v>-0.12127646287391496</v>
      </c>
      <c r="I954" s="80"/>
      <c r="J954" s="81">
        <f>G954</f>
        <v>-776.80000000000018</v>
      </c>
      <c r="K954" s="80"/>
    </row>
    <row r="955" spans="1:11" x14ac:dyDescent="0.25">
      <c r="A955" s="76">
        <v>33094098</v>
      </c>
      <c r="B955" s="77" t="str">
        <f>VLOOKUP($A955,BASE!$A$3:$D$1199,2,0)</f>
        <v>CENTRO SUL</v>
      </c>
      <c r="C955" s="77" t="str">
        <f>VLOOKUP($A955,BASE!$A$3:$D$1199,3,0)</f>
        <v>Miguel Pereira</v>
      </c>
      <c r="D955" s="77" t="str">
        <f>VLOOKUP($A955,BASE!$A$3:$D$1199,4,0)</f>
        <v>CIEP 494 ALEXANDRE CARVALHO</v>
      </c>
      <c r="E955" s="43">
        <v>6264.4000000000005</v>
      </c>
      <c r="F955" s="43">
        <v>7040</v>
      </c>
      <c r="G955" s="25">
        <f t="shared" si="63"/>
        <v>775.59999999999945</v>
      </c>
      <c r="H955" s="47">
        <f t="shared" si="64"/>
        <v>0.12381074005491338</v>
      </c>
      <c r="I955" s="81">
        <f>G955</f>
        <v>775.59999999999945</v>
      </c>
      <c r="J955" s="80"/>
      <c r="K955" s="80"/>
    </row>
    <row r="956" spans="1:11" x14ac:dyDescent="0.25">
      <c r="A956" s="76">
        <v>33094128</v>
      </c>
      <c r="B956" s="77" t="str">
        <f>VLOOKUP($A956,BASE!$A$3:$D$1199,2,0)</f>
        <v>NORTE FLUMINENSE</v>
      </c>
      <c r="C956" s="77" t="str">
        <f>VLOOKUP($A956,BASE!$A$3:$D$1199,3,0)</f>
        <v>Campos dos Goytacazes</v>
      </c>
      <c r="D956" s="77" t="str">
        <f>VLOOKUP($A956,BASE!$A$3:$D$1199,4,0)</f>
        <v>CIEP 270 PREFEITO JOSE ALVES DE AZEVEDO</v>
      </c>
      <c r="E956" s="43">
        <v>4398.8</v>
      </c>
      <c r="F956" s="43">
        <v>5616.8000000000011</v>
      </c>
      <c r="G956" s="25">
        <f t="shared" si="63"/>
        <v>1218.0000000000009</v>
      </c>
      <c r="H956" s="47">
        <f t="shared" si="64"/>
        <v>0.27689369828134963</v>
      </c>
      <c r="I956" s="81">
        <f>G956</f>
        <v>1218.0000000000009</v>
      </c>
      <c r="J956" s="80"/>
      <c r="K956" s="80"/>
    </row>
    <row r="957" spans="1:11" x14ac:dyDescent="0.25">
      <c r="A957" s="76">
        <v>33094144</v>
      </c>
      <c r="B957" s="77" t="str">
        <f>VLOOKUP($A957,BASE!$A$3:$D$1199,2,0)</f>
        <v>METROPOLITANA VII</v>
      </c>
      <c r="C957" s="77" t="str">
        <f>VLOOKUP($A957,BASE!$A$3:$D$1199,3,0)</f>
        <v>Belford Roxo</v>
      </c>
      <c r="D957" s="77" t="str">
        <f>VLOOKUP($A957,BASE!$A$3:$D$1199,4,0)</f>
        <v>CIEP 388 LASAR SEGALL</v>
      </c>
      <c r="E957" s="43">
        <v>10502</v>
      </c>
      <c r="F957" s="43">
        <v>8388.7999999999993</v>
      </c>
      <c r="G957" s="25">
        <f t="shared" si="63"/>
        <v>-2113.2000000000007</v>
      </c>
      <c r="H957" s="47">
        <f t="shared" si="64"/>
        <v>-0.20121881546372128</v>
      </c>
      <c r="I957" s="80"/>
      <c r="J957" s="81">
        <f>G957</f>
        <v>-2113.2000000000007</v>
      </c>
      <c r="K957" s="80"/>
    </row>
    <row r="958" spans="1:11" x14ac:dyDescent="0.25">
      <c r="A958" s="76">
        <v>33094330</v>
      </c>
      <c r="B958" s="77" t="str">
        <f>VLOOKUP($A958,BASE!$A$3:$D$1199,2,0)</f>
        <v>SERRANA II</v>
      </c>
      <c r="C958" s="77" t="str">
        <f>VLOOKUP($A958,BASE!$A$3:$D$1199,3,0)</f>
        <v>Casimiro de Abreu</v>
      </c>
      <c r="D958" s="77" t="str">
        <f>VLOOKUP($A958,BASE!$A$3:$D$1199,4,0)</f>
        <v>CE INDAIACU</v>
      </c>
      <c r="E958" s="43">
        <v>1959.1999999999998</v>
      </c>
      <c r="F958" s="43">
        <v>1808.8</v>
      </c>
      <c r="G958" s="25">
        <f t="shared" si="63"/>
        <v>-150.39999999999986</v>
      </c>
      <c r="H958" s="47">
        <f t="shared" si="64"/>
        <v>-7.6766026949775357E-2</v>
      </c>
      <c r="I958" s="80"/>
      <c r="J958" s="81">
        <f>G958</f>
        <v>-150.39999999999986</v>
      </c>
      <c r="K958" s="80"/>
    </row>
    <row r="959" spans="1:11" x14ac:dyDescent="0.25">
      <c r="A959" s="76">
        <v>33094420</v>
      </c>
      <c r="B959" s="77" t="str">
        <f>VLOOKUP($A959,BASE!$A$3:$D$1199,2,0)</f>
        <v>CENTRO SUL</v>
      </c>
      <c r="C959" s="77" t="str">
        <f>VLOOKUP($A959,BASE!$A$3:$D$1199,3,0)</f>
        <v>Barra do Piraí</v>
      </c>
      <c r="D959" s="77" t="str">
        <f>VLOOKUP($A959,BASE!$A$3:$D$1199,4,0)</f>
        <v>CIEP 286 MURILO PORTUGAL</v>
      </c>
      <c r="E959" s="43">
        <v>9098</v>
      </c>
      <c r="F959" s="43">
        <v>9824.7999999999993</v>
      </c>
      <c r="G959" s="25">
        <f t="shared" si="63"/>
        <v>726.79999999999927</v>
      </c>
      <c r="H959" s="47">
        <f t="shared" si="64"/>
        <v>7.9885689162453213E-2</v>
      </c>
      <c r="I959" s="81">
        <f>G959</f>
        <v>726.79999999999927</v>
      </c>
      <c r="J959" s="80"/>
      <c r="K959" s="80"/>
    </row>
    <row r="960" spans="1:11" x14ac:dyDescent="0.25">
      <c r="A960" s="76">
        <v>33095078</v>
      </c>
      <c r="B960" s="77" t="str">
        <f>VLOOKUP($A960,BASE!$A$3:$D$1199,2,0)</f>
        <v>METROPOLITANA III</v>
      </c>
      <c r="C960" s="77" t="str">
        <f>VLOOKUP($A960,BASE!$A$3:$D$1199,3,0)</f>
        <v>Rio de Janeiro</v>
      </c>
      <c r="D960" s="77" t="str">
        <f>VLOOKUP($A960,BASE!$A$3:$D$1199,4,0)</f>
        <v>CE BERNARDO DE VASCONCELOS</v>
      </c>
      <c r="E960" s="43">
        <v>4831.5999999999995</v>
      </c>
      <c r="F960" s="43">
        <v>4998.8</v>
      </c>
      <c r="G960" s="25">
        <f t="shared" si="63"/>
        <v>167.20000000000073</v>
      </c>
      <c r="H960" s="47">
        <f t="shared" si="64"/>
        <v>3.4605513701465508E-2</v>
      </c>
      <c r="I960" s="81">
        <f>G960</f>
        <v>167.20000000000073</v>
      </c>
      <c r="J960" s="80"/>
      <c r="K960" s="80"/>
    </row>
    <row r="961" spans="1:11" x14ac:dyDescent="0.25">
      <c r="A961" s="76">
        <v>33095140</v>
      </c>
      <c r="B961" s="77" t="str">
        <f>VLOOKUP($A961,BASE!$A$3:$D$1199,2,0)</f>
        <v>NORTE FLUMINENSE</v>
      </c>
      <c r="C961" s="77" t="str">
        <f>VLOOKUP($A961,BASE!$A$3:$D$1199,3,0)</f>
        <v>São Francisco de Itabapoana</v>
      </c>
      <c r="D961" s="77" t="str">
        <f>VLOOKUP($A961,BASE!$A$3:$D$1199,4,0)</f>
        <v>CIEP 470 CELSO MARTINS CORDEIRO</v>
      </c>
      <c r="E961" s="43">
        <v>3193.2</v>
      </c>
      <c r="F961" s="43">
        <v>2246</v>
      </c>
      <c r="G961" s="25">
        <f t="shared" si="63"/>
        <v>-947.19999999999982</v>
      </c>
      <c r="H961" s="47">
        <f t="shared" si="64"/>
        <v>-0.29663033947137663</v>
      </c>
      <c r="I961" s="80"/>
      <c r="J961" s="81">
        <f>G961</f>
        <v>-947.19999999999982</v>
      </c>
      <c r="K961" s="80"/>
    </row>
    <row r="962" spans="1:11" x14ac:dyDescent="0.25">
      <c r="A962" s="76">
        <v>33095647</v>
      </c>
      <c r="B962" s="77" t="str">
        <f>VLOOKUP($A962,BASE!$A$3:$D$1199,2,0)</f>
        <v>NOROESTE FLUMINENSE</v>
      </c>
      <c r="C962" s="77" t="str">
        <f>VLOOKUP($A962,BASE!$A$3:$D$1199,3,0)</f>
        <v>Aperibé</v>
      </c>
      <c r="D962" s="77" t="str">
        <f>VLOOKUP($A962,BASE!$A$3:$D$1199,4,0)</f>
        <v>CIEP 419 BENIGNO BAIRRAL</v>
      </c>
      <c r="E962" s="43">
        <v>6294.7999999999993</v>
      </c>
      <c r="F962" s="43">
        <v>10081.6</v>
      </c>
      <c r="G962" s="25">
        <f t="shared" si="63"/>
        <v>3786.8000000000011</v>
      </c>
      <c r="H962" s="47">
        <f t="shared" si="64"/>
        <v>0.60157590392069671</v>
      </c>
      <c r="I962" s="81">
        <f>G962</f>
        <v>3786.8000000000011</v>
      </c>
      <c r="J962" s="80"/>
      <c r="K962" s="80"/>
    </row>
    <row r="963" spans="1:11" x14ac:dyDescent="0.25">
      <c r="A963" s="76">
        <v>33096694</v>
      </c>
      <c r="B963" s="77" t="str">
        <f>VLOOKUP($A963,BASE!$A$3:$D$1199,2,0)</f>
        <v>METROPOLITANA V</v>
      </c>
      <c r="C963" s="77" t="str">
        <f>VLOOKUP($A963,BASE!$A$3:$D$1199,3,0)</f>
        <v>Duque de Caxias</v>
      </c>
      <c r="D963" s="77" t="str">
        <f>VLOOKUP($A963,BASE!$A$3:$D$1199,4,0)</f>
        <v>CIEP 476 ELIAS LAZARONI</v>
      </c>
      <c r="E963" s="43">
        <v>22595.200000000001</v>
      </c>
      <c r="F963" s="43">
        <v>17218.8</v>
      </c>
      <c r="G963" s="25">
        <f t="shared" si="63"/>
        <v>-5376.4000000000015</v>
      </c>
      <c r="H963" s="47">
        <f t="shared" si="64"/>
        <v>-0.23794434216116703</v>
      </c>
      <c r="I963" s="80"/>
      <c r="J963" s="81">
        <f>G963</f>
        <v>-5376.4000000000015</v>
      </c>
      <c r="K963" s="80"/>
    </row>
    <row r="964" spans="1:11" x14ac:dyDescent="0.25">
      <c r="A964" s="76">
        <v>33096740</v>
      </c>
      <c r="B964" s="77" t="str">
        <f>VLOOKUP($A964,BASE!$A$3:$D$1199,2,0)</f>
        <v>METROPOLITANA I</v>
      </c>
      <c r="C964" s="77" t="str">
        <f>VLOOKUP($A964,BASE!$A$3:$D$1199,3,0)</f>
        <v>Queimados</v>
      </c>
      <c r="D964" s="77" t="str">
        <f>VLOOKUP($A964,BASE!$A$3:$D$1199,4,0)</f>
        <v>CIEP 341 SEBASTIAO PEREIRA PORTES</v>
      </c>
      <c r="E964" s="43">
        <v>10173.6</v>
      </c>
      <c r="F964" s="43">
        <v>8844</v>
      </c>
      <c r="G964" s="25">
        <f t="shared" si="63"/>
        <v>-1329.6000000000004</v>
      </c>
      <c r="H964" s="47">
        <f t="shared" si="64"/>
        <v>-0.13069120075489504</v>
      </c>
      <c r="I964" s="80"/>
      <c r="J964" s="81">
        <f>G964</f>
        <v>-1329.6000000000004</v>
      </c>
      <c r="K964" s="80"/>
    </row>
    <row r="965" spans="1:11" x14ac:dyDescent="0.25">
      <c r="A965" s="76">
        <v>33096759</v>
      </c>
      <c r="B965" s="77" t="str">
        <f>VLOOKUP($A965,BASE!$A$3:$D$1199,2,0)</f>
        <v>METROPOLITANA III</v>
      </c>
      <c r="C965" s="77" t="str">
        <f>VLOOKUP($A965,BASE!$A$3:$D$1199,3,0)</f>
        <v>Rio de Janeiro</v>
      </c>
      <c r="D965" s="77" t="str">
        <f>VLOOKUP($A965,BASE!$A$3:$D$1199,4,0)</f>
        <v>CIEP 173 RAINHA NZINGA DE ANGOLA</v>
      </c>
      <c r="E965" s="43">
        <v>14605.599999999999</v>
      </c>
      <c r="F965" s="43">
        <v>15271.6</v>
      </c>
      <c r="G965" s="25">
        <f t="shared" ref="G965:G1028" si="67">F965-E965</f>
        <v>666.00000000000182</v>
      </c>
      <c r="H965" s="47">
        <f t="shared" ref="H965:H1028" si="68">G965/E965</f>
        <v>4.5598948348578756E-2</v>
      </c>
      <c r="I965" s="81">
        <f>G965</f>
        <v>666.00000000000182</v>
      </c>
      <c r="J965" s="80"/>
      <c r="K965" s="80"/>
    </row>
    <row r="966" spans="1:11" x14ac:dyDescent="0.25">
      <c r="A966" s="76">
        <v>33096805</v>
      </c>
      <c r="B966" s="77" t="str">
        <f>VLOOKUP($A966,BASE!$A$3:$D$1199,2,0)</f>
        <v>BAIXADAS LITORANEAS</v>
      </c>
      <c r="C966" s="77" t="str">
        <f>VLOOKUP($A966,BASE!$A$3:$D$1199,3,0)</f>
        <v>Niterói</v>
      </c>
      <c r="D966" s="77" t="str">
        <f>VLOOKUP($A966,BASE!$A$3:$D$1199,4,0)</f>
        <v>CIEP 449 GOVERNADOR LEONEL DE MOURA BRIZOLA BRASIL FRANCA</v>
      </c>
      <c r="E966" s="43">
        <v>12044.8</v>
      </c>
      <c r="F966" s="43">
        <v>11373.6</v>
      </c>
      <c r="G966" s="25">
        <f t="shared" si="67"/>
        <v>-671.19999999999891</v>
      </c>
      <c r="H966" s="47">
        <f t="shared" si="68"/>
        <v>-5.5725292242295346E-2</v>
      </c>
      <c r="I966" s="80"/>
      <c r="J966" s="81">
        <f>G966</f>
        <v>-671.19999999999891</v>
      </c>
      <c r="K966" s="80"/>
    </row>
    <row r="967" spans="1:11" x14ac:dyDescent="0.25">
      <c r="A967" s="76">
        <v>33096830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486 PROFESSOR LUIZ VALLEJO</v>
      </c>
      <c r="E967" s="43">
        <v>3134.4</v>
      </c>
      <c r="F967" s="43">
        <v>5237.6000000000004</v>
      </c>
      <c r="G967" s="25">
        <f t="shared" si="67"/>
        <v>2103.2000000000003</v>
      </c>
      <c r="H967" s="47">
        <f t="shared" si="68"/>
        <v>0.67100561510974999</v>
      </c>
      <c r="I967" s="81">
        <f>G967</f>
        <v>2103.2000000000003</v>
      </c>
      <c r="J967" s="80"/>
      <c r="K967" s="80"/>
    </row>
    <row r="968" spans="1:11" x14ac:dyDescent="0.25">
      <c r="A968" s="76">
        <v>33096856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493 PROFESSORA ANTONIETA SALINAS DE CASTRO</v>
      </c>
      <c r="E968" s="43">
        <v>14913.200000000003</v>
      </c>
      <c r="F968" s="43">
        <v>18467.2</v>
      </c>
      <c r="G968" s="25">
        <f t="shared" si="67"/>
        <v>3553.9999999999982</v>
      </c>
      <c r="H968" s="47">
        <f t="shared" si="68"/>
        <v>0.23831236756698748</v>
      </c>
      <c r="I968" s="81">
        <f>G968</f>
        <v>3553.9999999999982</v>
      </c>
      <c r="J968" s="80"/>
      <c r="K968" s="80"/>
    </row>
    <row r="969" spans="1:11" x14ac:dyDescent="0.25">
      <c r="A969" s="76">
        <v>33096864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485 PROFESSOR JOAO BATISTA DE BARROS</v>
      </c>
      <c r="E969" s="43">
        <v>2977.6</v>
      </c>
      <c r="F969" s="43">
        <v>2424.4000000000005</v>
      </c>
      <c r="G969" s="25">
        <f t="shared" si="67"/>
        <v>-553.19999999999936</v>
      </c>
      <c r="H969" s="47">
        <f t="shared" si="68"/>
        <v>-0.18578721117678645</v>
      </c>
      <c r="I969" s="80"/>
      <c r="J969" s="81">
        <f>G969</f>
        <v>-553.19999999999936</v>
      </c>
      <c r="K969" s="80"/>
    </row>
    <row r="970" spans="1:11" x14ac:dyDescent="0.25">
      <c r="A970" s="76">
        <v>33096880</v>
      </c>
      <c r="B970" s="77" t="str">
        <f>VLOOKUP($A970,BASE!$A$3:$D$1199,2,0)</f>
        <v>SUL FLUMINENSE</v>
      </c>
      <c r="C970" s="77" t="str">
        <f>VLOOKUP($A970,BASE!$A$3:$D$1199,3,0)</f>
        <v>Barra Mansa</v>
      </c>
      <c r="D970" s="77" t="str">
        <f>VLOOKUP($A970,BASE!$A$3:$D$1199,4,0)</f>
        <v>CIEP 292 PROFESSORA JANDIRA REIS DE OLIVEIRA</v>
      </c>
      <c r="E970" s="43">
        <v>11083.6</v>
      </c>
      <c r="F970" s="43">
        <v>8876.4</v>
      </c>
      <c r="G970" s="25">
        <f t="shared" si="67"/>
        <v>-2207.2000000000007</v>
      </c>
      <c r="H970" s="47">
        <f t="shared" si="68"/>
        <v>-0.19914107329748462</v>
      </c>
      <c r="I970" s="80"/>
      <c r="J970" s="81">
        <f>G970</f>
        <v>-2207.2000000000007</v>
      </c>
      <c r="K970" s="80"/>
    </row>
    <row r="971" spans="1:11" x14ac:dyDescent="0.25">
      <c r="A971" s="76">
        <v>33096929</v>
      </c>
      <c r="B971" s="77" t="str">
        <f>VLOOKUP($A971,BASE!$A$3:$D$1199,2,0)</f>
        <v>BAIXADAS LITORANEAS</v>
      </c>
      <c r="C971" s="77" t="str">
        <f>VLOOKUP($A971,BASE!$A$3:$D$1199,3,0)</f>
        <v>Maricá</v>
      </c>
      <c r="D971" s="77" t="str">
        <f>VLOOKUP($A971,BASE!$A$3:$D$1199,4,0)</f>
        <v>CIEP 391 PROFESSOR ROBSON MENDONCA LOU</v>
      </c>
      <c r="E971" s="43">
        <v>10499.2</v>
      </c>
      <c r="F971" s="43">
        <v>7371.2</v>
      </c>
      <c r="G971" s="25">
        <f t="shared" si="67"/>
        <v>-3128.0000000000009</v>
      </c>
      <c r="H971" s="47">
        <f t="shared" si="68"/>
        <v>-0.29792746113989643</v>
      </c>
      <c r="I971" s="80"/>
      <c r="J971" s="81">
        <f>G971</f>
        <v>-3128.0000000000009</v>
      </c>
      <c r="K971" s="80"/>
    </row>
    <row r="972" spans="1:11" x14ac:dyDescent="0.25">
      <c r="A972" s="76">
        <v>33096970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309 ZUZU ANGEL</v>
      </c>
      <c r="E972" s="43">
        <v>17480.400000000001</v>
      </c>
      <c r="F972" s="43">
        <v>20042.400000000001</v>
      </c>
      <c r="G972" s="25">
        <f t="shared" si="67"/>
        <v>2562</v>
      </c>
      <c r="H972" s="47">
        <f t="shared" si="68"/>
        <v>0.14656415185007207</v>
      </c>
      <c r="I972" s="81">
        <f>G972</f>
        <v>2562</v>
      </c>
      <c r="J972" s="80"/>
      <c r="K972" s="80"/>
    </row>
    <row r="973" spans="1:11" x14ac:dyDescent="0.25">
      <c r="A973" s="76">
        <v>33096988</v>
      </c>
      <c r="B973" s="77" t="str">
        <f>VLOOKUP($A973,BASE!$A$3:$D$1199,2,0)</f>
        <v>METROPOLITANA II</v>
      </c>
      <c r="C973" s="77" t="str">
        <f>VLOOKUP($A973,BASE!$A$3:$D$1199,3,0)</f>
        <v>São Gonçalo</v>
      </c>
      <c r="D973" s="77" t="str">
        <f>VLOOKUP($A973,BASE!$A$3:$D$1199,4,0)</f>
        <v>CIEP 412 DOUTOR ZERBINI</v>
      </c>
      <c r="E973" s="43">
        <v>15177.599999999999</v>
      </c>
      <c r="F973" s="43">
        <v>16498.800000000003</v>
      </c>
      <c r="G973" s="25">
        <f t="shared" si="67"/>
        <v>1321.2000000000044</v>
      </c>
      <c r="H973" s="47">
        <f t="shared" si="68"/>
        <v>8.7049335863377902E-2</v>
      </c>
      <c r="I973" s="81">
        <f>G973</f>
        <v>1321.2000000000044</v>
      </c>
      <c r="J973" s="80"/>
      <c r="K973" s="80"/>
    </row>
    <row r="974" spans="1:11" x14ac:dyDescent="0.25">
      <c r="A974" s="76">
        <v>33097003</v>
      </c>
      <c r="B974" s="77" t="str">
        <f>VLOOKUP($A974,BASE!$A$3:$D$1199,2,0)</f>
        <v>NORTE FLUMINENSE</v>
      </c>
      <c r="C974" s="77" t="str">
        <f>VLOOKUP($A974,BASE!$A$3:$D$1199,3,0)</f>
        <v>Campos dos Goytacazes</v>
      </c>
      <c r="D974" s="77" t="str">
        <f>VLOOKUP($A974,BASE!$A$3:$D$1199,4,0)</f>
        <v>CIEP 462 NACAO GOITACA</v>
      </c>
      <c r="E974" s="43">
        <v>6152</v>
      </c>
      <c r="F974" s="43">
        <v>6138.7999999999993</v>
      </c>
      <c r="G974" s="25">
        <f t="shared" si="67"/>
        <v>-13.200000000000728</v>
      </c>
      <c r="H974" s="47">
        <f t="shared" si="68"/>
        <v>-2.1456436931080506E-3</v>
      </c>
      <c r="I974" s="80"/>
      <c r="J974" s="81">
        <f>G974</f>
        <v>-13.200000000000728</v>
      </c>
      <c r="K974" s="80"/>
    </row>
    <row r="975" spans="1:11" x14ac:dyDescent="0.25">
      <c r="A975" s="76">
        <v>33097020</v>
      </c>
      <c r="B975" s="77" t="str">
        <f>VLOOKUP($A975,BASE!$A$3:$D$1199,2,0)</f>
        <v>METROPOLITANA I</v>
      </c>
      <c r="C975" s="77" t="str">
        <f>VLOOKUP($A975,BASE!$A$3:$D$1199,3,0)</f>
        <v>Nova Iguaçu</v>
      </c>
      <c r="D975" s="77" t="str">
        <f>VLOOKUP($A975,BASE!$A$3:$D$1199,4,0)</f>
        <v>CIEP 172 NELSON RODRIGUES</v>
      </c>
      <c r="E975" s="43">
        <v>13892</v>
      </c>
      <c r="F975" s="43">
        <v>12806.400000000001</v>
      </c>
      <c r="G975" s="25">
        <f t="shared" si="67"/>
        <v>-1085.5999999999985</v>
      </c>
      <c r="H975" s="47">
        <f t="shared" si="68"/>
        <v>-7.8145695364238307E-2</v>
      </c>
      <c r="I975" s="80"/>
      <c r="J975" s="81">
        <f>G975</f>
        <v>-1085.5999999999985</v>
      </c>
      <c r="K975" s="80"/>
    </row>
    <row r="976" spans="1:11" x14ac:dyDescent="0.25">
      <c r="A976" s="76">
        <v>33097038</v>
      </c>
      <c r="B976" s="77" t="str">
        <f>VLOOKUP($A976,BASE!$A$3:$D$1199,2,0)</f>
        <v>METROPOLITANA III</v>
      </c>
      <c r="C976" s="77" t="str">
        <f>VLOOKUP($A976,BASE!$A$3:$D$1199,3,0)</f>
        <v>Rio de Janeiro</v>
      </c>
      <c r="D976" s="77" t="str">
        <f>VLOOKUP($A976,BASE!$A$3:$D$1199,4,0)</f>
        <v>CIEP 326 PROFESSOR CESAR PERNETTA</v>
      </c>
      <c r="E976" s="43">
        <v>21504.799999999999</v>
      </c>
      <c r="F976" s="43">
        <v>19756.399999999998</v>
      </c>
      <c r="G976" s="25">
        <f t="shared" si="67"/>
        <v>-1748.4000000000015</v>
      </c>
      <c r="H976" s="47">
        <f t="shared" si="68"/>
        <v>-8.1302778914474974E-2</v>
      </c>
      <c r="I976" s="80"/>
      <c r="J976" s="81">
        <f>G976</f>
        <v>-1748.4000000000015</v>
      </c>
      <c r="K976" s="80"/>
    </row>
    <row r="977" spans="1:11" x14ac:dyDescent="0.25">
      <c r="A977" s="76">
        <v>33097046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424 PEDRO AMORIM</v>
      </c>
      <c r="E977" s="43">
        <v>11267.600000000002</v>
      </c>
      <c r="F977" s="43">
        <v>13746.400000000001</v>
      </c>
      <c r="G977" s="25">
        <f t="shared" si="67"/>
        <v>2478.7999999999993</v>
      </c>
      <c r="H977" s="47">
        <f t="shared" si="68"/>
        <v>0.2199936099968049</v>
      </c>
      <c r="I977" s="81">
        <f>G977</f>
        <v>2478.7999999999993</v>
      </c>
      <c r="J977" s="80"/>
      <c r="K977" s="80"/>
    </row>
    <row r="978" spans="1:11" x14ac:dyDescent="0.25">
      <c r="A978" s="76">
        <v>33097054</v>
      </c>
      <c r="B978" s="77" t="str">
        <f>VLOOKUP($A978,BASE!$A$3:$D$1199,2,0)</f>
        <v>METROPOLITANA II</v>
      </c>
      <c r="C978" s="77" t="str">
        <f>VLOOKUP($A978,BASE!$A$3:$D$1199,3,0)</f>
        <v>Itaboraí</v>
      </c>
      <c r="D978" s="77" t="str">
        <f>VLOOKUP($A978,BASE!$A$3:$D$1199,4,0)</f>
        <v>CIEP 308 PASCOAL CARLOS MAGNO</v>
      </c>
      <c r="E978" s="43">
        <v>8576.8000000000011</v>
      </c>
      <c r="F978" s="43">
        <v>7323.6</v>
      </c>
      <c r="G978" s="25">
        <f t="shared" si="67"/>
        <v>-1253.2000000000007</v>
      </c>
      <c r="H978" s="47">
        <f t="shared" si="68"/>
        <v>-0.14611510120324603</v>
      </c>
      <c r="I978" s="80"/>
      <c r="J978" s="81">
        <f t="shared" ref="J978:J983" si="69">G978</f>
        <v>-1253.2000000000007</v>
      </c>
      <c r="K978" s="80"/>
    </row>
    <row r="979" spans="1:11" x14ac:dyDescent="0.25">
      <c r="A979" s="76">
        <v>33097062</v>
      </c>
      <c r="B979" s="77" t="str">
        <f>VLOOKUP($A979,BASE!$A$3:$D$1199,2,0)</f>
        <v>METROPOLITANA I</v>
      </c>
      <c r="C979" s="77" t="str">
        <f>VLOOKUP($A979,BASE!$A$3:$D$1199,3,0)</f>
        <v>Queimados</v>
      </c>
      <c r="D979" s="77" t="str">
        <f>VLOOKUP($A979,BASE!$A$3:$D$1199,4,0)</f>
        <v>CIEP 355 ROQUETE PINTO</v>
      </c>
      <c r="E979" s="43">
        <v>32718.400000000001</v>
      </c>
      <c r="F979" s="43">
        <v>30521.199999999997</v>
      </c>
      <c r="G979" s="25">
        <f t="shared" si="67"/>
        <v>-2197.2000000000044</v>
      </c>
      <c r="H979" s="47">
        <f t="shared" si="68"/>
        <v>-6.7154873098929174E-2</v>
      </c>
      <c r="I979" s="80"/>
      <c r="J979" s="81">
        <f t="shared" si="69"/>
        <v>-2197.2000000000044</v>
      </c>
      <c r="K979" s="80"/>
    </row>
    <row r="980" spans="1:11" x14ac:dyDescent="0.25">
      <c r="A980" s="76">
        <v>33097135</v>
      </c>
      <c r="B980" s="77" t="str">
        <f>VLOOKUP($A980,BASE!$A$3:$D$1199,2,0)</f>
        <v>METROPOLITANA IV</v>
      </c>
      <c r="C980" s="77" t="str">
        <f>VLOOKUP($A980,BASE!$A$3:$D$1199,3,0)</f>
        <v>Itaguaí</v>
      </c>
      <c r="D980" s="77" t="str">
        <f>VLOOKUP($A980,BASE!$A$3:$D$1199,4,0)</f>
        <v>CIEP 329 JUAN MARTINHO CARRASCO</v>
      </c>
      <c r="E980" s="43">
        <v>11334.4</v>
      </c>
      <c r="F980" s="43">
        <v>8910.8000000000011</v>
      </c>
      <c r="G980" s="25">
        <f t="shared" si="67"/>
        <v>-2423.5999999999985</v>
      </c>
      <c r="H980" s="47">
        <f t="shared" si="68"/>
        <v>-0.21382693393562946</v>
      </c>
      <c r="I980" s="80"/>
      <c r="J980" s="81">
        <f t="shared" si="69"/>
        <v>-2423.5999999999985</v>
      </c>
      <c r="K980" s="80"/>
    </row>
    <row r="981" spans="1:11" x14ac:dyDescent="0.25">
      <c r="A981" s="76">
        <v>33097151</v>
      </c>
      <c r="B981" s="77" t="str">
        <f>VLOOKUP($A981,BASE!$A$3:$D$1199,2,0)</f>
        <v>METROPOLITANA I</v>
      </c>
      <c r="C981" s="77" t="str">
        <f>VLOOKUP($A981,BASE!$A$3:$D$1199,3,0)</f>
        <v>Queimados</v>
      </c>
      <c r="D981" s="77" t="str">
        <f>VLOOKUP($A981,BASE!$A$3:$D$1199,4,0)</f>
        <v>CIEP 396 LUIZ PEIXOTO</v>
      </c>
      <c r="E981" s="43">
        <v>16042.400000000001</v>
      </c>
      <c r="F981" s="43">
        <v>14070.4</v>
      </c>
      <c r="G981" s="25">
        <f t="shared" si="67"/>
        <v>-1972.0000000000018</v>
      </c>
      <c r="H981" s="47">
        <f t="shared" si="68"/>
        <v>-0.1229242507355509</v>
      </c>
      <c r="I981" s="80"/>
      <c r="J981" s="81">
        <f t="shared" si="69"/>
        <v>-1972.0000000000018</v>
      </c>
      <c r="K981" s="80"/>
    </row>
    <row r="982" spans="1:11" x14ac:dyDescent="0.25">
      <c r="A982" s="76">
        <v>33097178</v>
      </c>
      <c r="B982" s="77" t="str">
        <f>VLOOKUP($A982,BASE!$A$3:$D$1199,2,0)</f>
        <v>METROPOLITANA II</v>
      </c>
      <c r="C982" s="77" t="str">
        <f>VLOOKUP($A982,BASE!$A$3:$D$1199,3,0)</f>
        <v>Itaboraí</v>
      </c>
      <c r="D982" s="77" t="str">
        <f>VLOOKUP($A982,BASE!$A$3:$D$1199,4,0)</f>
        <v>CIEP 451 ELIZA ANTONIA RAINHO DIAS</v>
      </c>
      <c r="E982" s="43">
        <v>5926.7999999999993</v>
      </c>
      <c r="F982" s="43">
        <v>4558.4000000000005</v>
      </c>
      <c r="G982" s="25">
        <f t="shared" si="67"/>
        <v>-1368.3999999999987</v>
      </c>
      <c r="H982" s="47">
        <f t="shared" si="68"/>
        <v>-0.23088344469190775</v>
      </c>
      <c r="I982" s="80"/>
      <c r="J982" s="81">
        <f t="shared" si="69"/>
        <v>-1368.3999999999987</v>
      </c>
      <c r="K982" s="80"/>
    </row>
    <row r="983" spans="1:11" x14ac:dyDescent="0.25">
      <c r="A983" s="76">
        <v>33097216</v>
      </c>
      <c r="B983" s="77" t="str">
        <f>VLOOKUP($A983,BASE!$A$3:$D$1199,2,0)</f>
        <v>NOROESTE FLUMINENSE</v>
      </c>
      <c r="C983" s="77" t="str">
        <f>VLOOKUP($A983,BASE!$A$3:$D$1199,3,0)</f>
        <v>Porciúncula</v>
      </c>
      <c r="D983" s="77" t="str">
        <f>VLOOKUP($A983,BASE!$A$3:$D$1199,4,0)</f>
        <v>IE ELIANA DUARTE DA SILVA BREIJAO</v>
      </c>
      <c r="E983" s="43">
        <v>8560.8000000000011</v>
      </c>
      <c r="F983" s="43">
        <v>7427.2000000000007</v>
      </c>
      <c r="G983" s="25">
        <f t="shared" si="67"/>
        <v>-1133.6000000000004</v>
      </c>
      <c r="H983" s="47">
        <f t="shared" si="68"/>
        <v>-0.13241753107186247</v>
      </c>
      <c r="I983" s="80"/>
      <c r="J983" s="81">
        <f t="shared" si="69"/>
        <v>-1133.6000000000004</v>
      </c>
      <c r="K983" s="80"/>
    </row>
    <row r="984" spans="1:11" x14ac:dyDescent="0.25">
      <c r="A984" s="76">
        <v>33097224</v>
      </c>
      <c r="B984" s="77" t="str">
        <f>VLOOKUP($A984,BASE!$A$3:$D$1199,2,0)</f>
        <v>CENTRO SUL</v>
      </c>
      <c r="C984" s="77" t="str">
        <f>VLOOKUP($A984,BASE!$A$3:$D$1199,3,0)</f>
        <v>Vassouras</v>
      </c>
      <c r="D984" s="77" t="str">
        <f>VLOOKUP($A984,BASE!$A$3:$D$1199,4,0)</f>
        <v>IE THIAGO COSTA</v>
      </c>
      <c r="E984" s="43">
        <v>8700.4</v>
      </c>
      <c r="F984" s="43">
        <v>9117.2000000000007</v>
      </c>
      <c r="G984" s="25">
        <f t="shared" si="67"/>
        <v>416.80000000000109</v>
      </c>
      <c r="H984" s="47">
        <f t="shared" si="68"/>
        <v>4.7905843409498543E-2</v>
      </c>
      <c r="I984" s="81">
        <f>G984</f>
        <v>416.80000000000109</v>
      </c>
      <c r="J984" s="80"/>
      <c r="K984" s="80"/>
    </row>
    <row r="985" spans="1:11" x14ac:dyDescent="0.25">
      <c r="A985" s="76">
        <v>33097275</v>
      </c>
      <c r="B985" s="77" t="str">
        <f>VLOOKUP($A985,BASE!$A$3:$D$1199,2,0)</f>
        <v>METROPOLITANA I</v>
      </c>
      <c r="C985" s="77" t="str">
        <f>VLOOKUP($A985,BASE!$A$3:$D$1199,3,0)</f>
        <v>Nova Iguaçu</v>
      </c>
      <c r="D985" s="77" t="str">
        <f>VLOOKUP($A985,BASE!$A$3:$D$1199,4,0)</f>
        <v>CIEP 333 CACILDA BECKER</v>
      </c>
      <c r="E985" s="43">
        <v>16232.8</v>
      </c>
      <c r="F985" s="43">
        <v>21277.600000000002</v>
      </c>
      <c r="G985" s="25">
        <f t="shared" si="67"/>
        <v>5044.8000000000029</v>
      </c>
      <c r="H985" s="47">
        <f t="shared" si="68"/>
        <v>0.310778177517126</v>
      </c>
      <c r="I985" s="81">
        <f>G985</f>
        <v>5044.8000000000029</v>
      </c>
      <c r="J985" s="80"/>
      <c r="K985" s="80"/>
    </row>
    <row r="986" spans="1:11" x14ac:dyDescent="0.25">
      <c r="A986" s="76">
        <v>33097283</v>
      </c>
      <c r="B986" s="77" t="str">
        <f>VLOOKUP($A986,BASE!$A$3:$D$1199,2,0)</f>
        <v>METROPOLITANA VI</v>
      </c>
      <c r="C986" s="77" t="str">
        <f>VLOOKUP($A986,BASE!$A$3:$D$1199,3,0)</f>
        <v>Rio de Janeiro</v>
      </c>
      <c r="D986" s="77" t="str">
        <f>VLOOKUP($A986,BASE!$A$3:$D$1199,4,0)</f>
        <v>CIEP 321 DOUTOR ULISSES GUIMARAES</v>
      </c>
      <c r="E986" s="43">
        <v>41696.000000000007</v>
      </c>
      <c r="F986" s="43">
        <v>39208.400000000001</v>
      </c>
      <c r="G986" s="25">
        <f t="shared" si="67"/>
        <v>-2487.6000000000058</v>
      </c>
      <c r="H986" s="47">
        <f t="shared" si="68"/>
        <v>-5.9660399079048479E-2</v>
      </c>
      <c r="I986" s="80"/>
      <c r="J986" s="81">
        <f t="shared" ref="J986:J993" si="70">G986</f>
        <v>-2487.6000000000058</v>
      </c>
      <c r="K986" s="80"/>
    </row>
    <row r="987" spans="1:11" x14ac:dyDescent="0.25">
      <c r="A987" s="76">
        <v>33097437</v>
      </c>
      <c r="B987" s="77" t="str">
        <f>VLOOKUP($A987,BASE!$A$3:$D$1199,2,0)</f>
        <v>NORTE FLUMINENSE</v>
      </c>
      <c r="C987" s="77" t="str">
        <f>VLOOKUP($A987,BASE!$A$3:$D$1199,3,0)</f>
        <v>Rio das Ostras</v>
      </c>
      <c r="D987" s="77" t="str">
        <f>VLOOKUP($A987,BASE!$A$3:$D$1199,4,0)</f>
        <v>CIEP 257 JOAQUIM DO REGO BARROS</v>
      </c>
      <c r="E987" s="43">
        <v>25175.599999999999</v>
      </c>
      <c r="F987" s="43">
        <v>25164.800000000003</v>
      </c>
      <c r="G987" s="25">
        <f t="shared" si="67"/>
        <v>-10.799999999995634</v>
      </c>
      <c r="H987" s="47">
        <f t="shared" si="68"/>
        <v>-4.2898679673952696E-4</v>
      </c>
      <c r="I987" s="80"/>
      <c r="J987" s="81">
        <f t="shared" si="70"/>
        <v>-10.799999999995634</v>
      </c>
      <c r="K987" s="80"/>
    </row>
    <row r="988" spans="1:11" x14ac:dyDescent="0.25">
      <c r="A988" s="76">
        <v>33097607</v>
      </c>
      <c r="B988" s="77" t="str">
        <f>VLOOKUP($A988,BASE!$A$3:$D$1199,2,0)</f>
        <v>METROPOLITANA I</v>
      </c>
      <c r="C988" s="77" t="str">
        <f>VLOOKUP($A988,BASE!$A$3:$D$1199,3,0)</f>
        <v>Queimados</v>
      </c>
      <c r="D988" s="77" t="str">
        <f>VLOOKUP($A988,BASE!$A$3:$D$1199,4,0)</f>
        <v>CIEP 344 ADONIRAN BARBOSA</v>
      </c>
      <c r="E988" s="43">
        <v>7734.4000000000005</v>
      </c>
      <c r="F988" s="43">
        <v>7473.2000000000007</v>
      </c>
      <c r="G988" s="25">
        <f t="shared" si="67"/>
        <v>-261.19999999999982</v>
      </c>
      <c r="H988" s="47">
        <f t="shared" si="68"/>
        <v>-3.3771203971865921E-2</v>
      </c>
      <c r="I988" s="80"/>
      <c r="J988" s="81">
        <f t="shared" si="70"/>
        <v>-261.19999999999982</v>
      </c>
      <c r="K988" s="80"/>
    </row>
    <row r="989" spans="1:11" x14ac:dyDescent="0.25">
      <c r="A989" s="76">
        <v>33097798</v>
      </c>
      <c r="B989" s="77" t="str">
        <f>VLOOKUP($A989,BASE!$A$3:$D$1199,2,0)</f>
        <v>SUL FLUMINENSE</v>
      </c>
      <c r="C989" s="77" t="str">
        <f>VLOOKUP($A989,BASE!$A$3:$D$1199,3,0)</f>
        <v>Resende</v>
      </c>
      <c r="D989" s="77" t="str">
        <f>VLOOKUP($A989,BASE!$A$3:$D$1199,4,0)</f>
        <v>CIEP 347 DOUTOR JORGE MIGUEL JAYME</v>
      </c>
      <c r="E989" s="43">
        <v>10779.6</v>
      </c>
      <c r="F989" s="43">
        <v>9416.7999999999993</v>
      </c>
      <c r="G989" s="25">
        <f t="shared" si="67"/>
        <v>-1362.8000000000011</v>
      </c>
      <c r="H989" s="47">
        <f t="shared" si="68"/>
        <v>-0.12642398604771987</v>
      </c>
      <c r="I989" s="80"/>
      <c r="J989" s="81">
        <f t="shared" si="70"/>
        <v>-1362.8000000000011</v>
      </c>
      <c r="K989" s="80"/>
    </row>
    <row r="990" spans="1:11" x14ac:dyDescent="0.25">
      <c r="A990" s="76">
        <v>33097810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348 EUGENIA MOREYRA</v>
      </c>
      <c r="E990" s="43">
        <v>14195.2</v>
      </c>
      <c r="F990" s="43">
        <v>12093.2</v>
      </c>
      <c r="G990" s="25">
        <f t="shared" si="67"/>
        <v>-2102</v>
      </c>
      <c r="H990" s="47">
        <f t="shared" si="68"/>
        <v>-0.14807822362488729</v>
      </c>
      <c r="I990" s="80"/>
      <c r="J990" s="81">
        <f t="shared" si="70"/>
        <v>-2102</v>
      </c>
      <c r="K990" s="80"/>
    </row>
    <row r="991" spans="1:11" x14ac:dyDescent="0.25">
      <c r="A991" s="76">
        <v>33097895</v>
      </c>
      <c r="B991" s="77" t="str">
        <f>VLOOKUP($A991,BASE!$A$3:$D$1199,2,0)</f>
        <v>METROPOLITANA V</v>
      </c>
      <c r="C991" s="77" t="str">
        <f>VLOOKUP($A991,BASE!$A$3:$D$1199,3,0)</f>
        <v>Duque de Caxias</v>
      </c>
      <c r="D991" s="77" t="str">
        <f>VLOOKUP($A991,BASE!$A$3:$D$1199,4,0)</f>
        <v>CIEP 404 CLARICE LISPECTOR</v>
      </c>
      <c r="E991" s="43">
        <v>12175.2</v>
      </c>
      <c r="F991" s="43">
        <v>9998</v>
      </c>
      <c r="G991" s="25">
        <f t="shared" si="67"/>
        <v>-2177.2000000000007</v>
      </c>
      <c r="H991" s="47">
        <f t="shared" si="68"/>
        <v>-0.17882252447598401</v>
      </c>
      <c r="I991" s="80"/>
      <c r="J991" s="81">
        <f t="shared" si="70"/>
        <v>-2177.2000000000007</v>
      </c>
      <c r="K991" s="80"/>
    </row>
    <row r="992" spans="1:11" x14ac:dyDescent="0.25">
      <c r="A992" s="76">
        <v>33097941</v>
      </c>
      <c r="B992" s="77" t="str">
        <f>VLOOKUP($A992,BASE!$A$3:$D$1199,2,0)</f>
        <v>SUL FLUMINENSE</v>
      </c>
      <c r="C992" s="77" t="str">
        <f>VLOOKUP($A992,BASE!$A$3:$D$1199,3,0)</f>
        <v>Pinheiral</v>
      </c>
      <c r="D992" s="77" t="str">
        <f>VLOOKUP($A992,BASE!$A$3:$D$1199,4,0)</f>
        <v>CE CELIO BARBOSA ANCHITE</v>
      </c>
      <c r="E992" s="43">
        <v>5735.6</v>
      </c>
      <c r="F992" s="43">
        <v>5356.8</v>
      </c>
      <c r="G992" s="25">
        <f t="shared" si="67"/>
        <v>-378.80000000000018</v>
      </c>
      <c r="H992" s="47">
        <f t="shared" si="68"/>
        <v>-6.6043657158797717E-2</v>
      </c>
      <c r="I992" s="80"/>
      <c r="J992" s="81">
        <f t="shared" si="70"/>
        <v>-378.80000000000018</v>
      </c>
      <c r="K992" s="80"/>
    </row>
    <row r="993" spans="1:11" x14ac:dyDescent="0.25">
      <c r="A993" s="76">
        <v>33097950</v>
      </c>
      <c r="B993" s="77" t="str">
        <f>VLOOKUP($A993,BASE!$A$3:$D$1199,2,0)</f>
        <v>SERRANA I</v>
      </c>
      <c r="C993" s="77" t="str">
        <f>VLOOKUP($A993,BASE!$A$3:$D$1199,3,0)</f>
        <v>Sapucaia</v>
      </c>
      <c r="D993" s="77" t="str">
        <f>VLOOKUP($A993,BASE!$A$3:$D$1199,4,0)</f>
        <v>CIEP 285 LUIZ JOSE DAFLON GOMES</v>
      </c>
      <c r="E993" s="43">
        <v>7114.4</v>
      </c>
      <c r="F993" s="43">
        <v>6599.6</v>
      </c>
      <c r="G993" s="25">
        <f t="shared" si="67"/>
        <v>-514.79999999999927</v>
      </c>
      <c r="H993" s="47">
        <f t="shared" si="68"/>
        <v>-7.2360283368941763E-2</v>
      </c>
      <c r="I993" s="80"/>
      <c r="J993" s="81">
        <f t="shared" si="70"/>
        <v>-514.79999999999927</v>
      </c>
      <c r="K993" s="80"/>
    </row>
    <row r="994" spans="1:11" x14ac:dyDescent="0.25">
      <c r="A994" s="76">
        <v>33098018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 GUARANI KARAI KUERY RENDA</v>
      </c>
      <c r="E994" s="43">
        <v>8778</v>
      </c>
      <c r="F994" s="43">
        <v>12141.000000000002</v>
      </c>
      <c r="G994" s="25">
        <f t="shared" si="67"/>
        <v>3363.0000000000018</v>
      </c>
      <c r="H994" s="47">
        <f t="shared" si="68"/>
        <v>0.3831168831168833</v>
      </c>
      <c r="I994" s="81">
        <f>G994</f>
        <v>3363.0000000000018</v>
      </c>
      <c r="J994" s="80"/>
      <c r="K994" s="80"/>
    </row>
    <row r="995" spans="1:11" x14ac:dyDescent="0.25">
      <c r="A995" s="76">
        <v>33098077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302 CHARLES DICKENS</v>
      </c>
      <c r="E995" s="43">
        <v>15202</v>
      </c>
      <c r="F995" s="43">
        <v>13795.6</v>
      </c>
      <c r="G995" s="25">
        <f t="shared" si="67"/>
        <v>-1406.3999999999996</v>
      </c>
      <c r="H995" s="47">
        <f t="shared" si="68"/>
        <v>-9.2514142875937358E-2</v>
      </c>
      <c r="I995" s="80"/>
      <c r="J995" s="81">
        <f>G995</f>
        <v>-1406.3999999999996</v>
      </c>
      <c r="K995" s="80"/>
    </row>
    <row r="996" spans="1:11" x14ac:dyDescent="0.25">
      <c r="A996" s="76">
        <v>33098085</v>
      </c>
      <c r="B996" s="77" t="str">
        <f>VLOOKUP($A996,BASE!$A$3:$D$1199,2,0)</f>
        <v>SUL FLUMINENSE</v>
      </c>
      <c r="C996" s="77" t="str">
        <f>VLOOKUP($A996,BASE!$A$3:$D$1199,3,0)</f>
        <v>Angra dos Reis</v>
      </c>
      <c r="D996" s="77" t="str">
        <f>VLOOKUP($A996,BASE!$A$3:$D$1199,4,0)</f>
        <v>CIEP 495 ALBERTO DA VEIGA GUIGNARD</v>
      </c>
      <c r="E996" s="43">
        <v>13702</v>
      </c>
      <c r="F996" s="43">
        <v>12064</v>
      </c>
      <c r="G996" s="25">
        <f t="shared" si="67"/>
        <v>-1638</v>
      </c>
      <c r="H996" s="47">
        <f t="shared" si="68"/>
        <v>-0.11954459203036052</v>
      </c>
      <c r="I996" s="80"/>
      <c r="J996" s="81">
        <f>G996</f>
        <v>-1638</v>
      </c>
      <c r="K996" s="80"/>
    </row>
    <row r="997" spans="1:11" x14ac:dyDescent="0.25">
      <c r="A997" s="76">
        <v>33098123</v>
      </c>
      <c r="B997" s="77" t="str">
        <f>VLOOKUP($A997,BASE!$A$3:$D$1199,2,0)</f>
        <v>METROPOLITANA I</v>
      </c>
      <c r="C997" s="77" t="str">
        <f>VLOOKUP($A997,BASE!$A$3:$D$1199,3,0)</f>
        <v>Nova Iguaçu</v>
      </c>
      <c r="D997" s="77" t="str">
        <f>VLOOKUP($A997,BASE!$A$3:$D$1199,4,0)</f>
        <v>CIEP 345 YJUCA PIRAMA</v>
      </c>
      <c r="E997" s="43">
        <v>2005.2</v>
      </c>
      <c r="F997" s="43">
        <v>1609.6000000000001</v>
      </c>
      <c r="G997" s="25">
        <f t="shared" si="67"/>
        <v>-395.59999999999991</v>
      </c>
      <c r="H997" s="47">
        <f t="shared" si="68"/>
        <v>-0.19728705366048269</v>
      </c>
      <c r="I997" s="80"/>
      <c r="J997" s="81">
        <f>G997</f>
        <v>-395.59999999999991</v>
      </c>
      <c r="K997" s="80"/>
    </row>
    <row r="998" spans="1:11" x14ac:dyDescent="0.25">
      <c r="A998" s="76">
        <v>33098131</v>
      </c>
      <c r="B998" s="77" t="str">
        <f>VLOOKUP($A998,BASE!$A$3:$D$1199,2,0)</f>
        <v>METROPOLITANA VII</v>
      </c>
      <c r="C998" s="77" t="str">
        <f>VLOOKUP($A998,BASE!$A$3:$D$1199,3,0)</f>
        <v>Belford Roxo</v>
      </c>
      <c r="D998" s="77" t="str">
        <f>VLOOKUP($A998,BASE!$A$3:$D$1199,4,0)</f>
        <v>CIEP 337 BERTA LUTZ</v>
      </c>
      <c r="E998" s="43">
        <v>7491.2000000000007</v>
      </c>
      <c r="F998" s="43">
        <v>5198.4000000000005</v>
      </c>
      <c r="G998" s="25">
        <f t="shared" si="67"/>
        <v>-2292.8000000000002</v>
      </c>
      <c r="H998" s="47">
        <f t="shared" si="68"/>
        <v>-0.30606578385305422</v>
      </c>
      <c r="I998" s="80"/>
      <c r="J998" s="81">
        <f>G998</f>
        <v>-2292.8000000000002</v>
      </c>
      <c r="K998" s="80"/>
    </row>
    <row r="999" spans="1:11" x14ac:dyDescent="0.25">
      <c r="A999" s="76">
        <v>33098573</v>
      </c>
      <c r="B999" s="77" t="str">
        <f>VLOOKUP($A999,BASE!$A$3:$D$1199,2,0)</f>
        <v>CENTRO SUL</v>
      </c>
      <c r="C999" s="77" t="str">
        <f>VLOOKUP($A999,BASE!$A$3:$D$1199,3,0)</f>
        <v>Barra do Piraí</v>
      </c>
      <c r="D999" s="77" t="str">
        <f>VLOOKUP($A999,BASE!$A$3:$D$1199,4,0)</f>
        <v>CIEP 310 PROFESSORA ALICE AIEX</v>
      </c>
      <c r="E999" s="43">
        <v>10868.4</v>
      </c>
      <c r="F999" s="43">
        <v>11486.8</v>
      </c>
      <c r="G999" s="25">
        <f t="shared" si="67"/>
        <v>618.39999999999964</v>
      </c>
      <c r="H999" s="47">
        <f t="shared" si="68"/>
        <v>5.689889956203302E-2</v>
      </c>
      <c r="I999" s="81">
        <f>G999</f>
        <v>618.39999999999964</v>
      </c>
      <c r="J999" s="80"/>
      <c r="K999" s="80"/>
    </row>
    <row r="1000" spans="1:11" x14ac:dyDescent="0.25">
      <c r="A1000" s="76">
        <v>33098662</v>
      </c>
      <c r="B1000" s="77" t="str">
        <f>VLOOKUP($A1000,BASE!$A$3:$D$1199,2,0)</f>
        <v>NORTE FLUMINENSE</v>
      </c>
      <c r="C1000" s="77" t="str">
        <f>VLOOKUP($A1000,BASE!$A$3:$D$1199,3,0)</f>
        <v>Cardoso Moreira</v>
      </c>
      <c r="D1000" s="77" t="str">
        <f>VLOOKUP($A1000,BASE!$A$3:$D$1199,4,0)</f>
        <v>CIEP 464 ADMAR FERREIRA DE MEDEIROS</v>
      </c>
      <c r="E1000" s="43">
        <v>8372.8000000000011</v>
      </c>
      <c r="F1000" s="43">
        <v>10564.400000000001</v>
      </c>
      <c r="G1000" s="25">
        <f t="shared" si="67"/>
        <v>2191.6000000000004</v>
      </c>
      <c r="H1000" s="47">
        <f t="shared" si="68"/>
        <v>0.26175234091343397</v>
      </c>
      <c r="I1000" s="81">
        <f>G1000</f>
        <v>2191.6000000000004</v>
      </c>
      <c r="J1000" s="80"/>
      <c r="K1000" s="80"/>
    </row>
    <row r="1001" spans="1:11" x14ac:dyDescent="0.25">
      <c r="A1001" s="76">
        <v>33098786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453 DOUTOR MILTON RODRIGUES ROCHA</v>
      </c>
      <c r="E1001" s="43">
        <v>19958.800000000003</v>
      </c>
      <c r="F1001" s="43">
        <v>16542.800000000003</v>
      </c>
      <c r="G1001" s="25">
        <f t="shared" si="67"/>
        <v>-3416</v>
      </c>
      <c r="H1001" s="47">
        <f t="shared" si="68"/>
        <v>-0.1711525743030643</v>
      </c>
      <c r="I1001" s="80"/>
      <c r="J1001" s="81">
        <f>G1001</f>
        <v>-3416</v>
      </c>
      <c r="K1001" s="80"/>
    </row>
    <row r="1002" spans="1:11" x14ac:dyDescent="0.25">
      <c r="A1002" s="76">
        <v>33098794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415 MIGUEL DE CERVANTES</v>
      </c>
      <c r="E1002" s="43">
        <v>19020</v>
      </c>
      <c r="F1002" s="43">
        <v>18247.599999999999</v>
      </c>
      <c r="G1002" s="25">
        <f t="shared" si="67"/>
        <v>-772.40000000000146</v>
      </c>
      <c r="H1002" s="47">
        <f t="shared" si="68"/>
        <v>-4.0609884332281888E-2</v>
      </c>
      <c r="I1002" s="80"/>
      <c r="J1002" s="81">
        <f>G1002</f>
        <v>-772.40000000000146</v>
      </c>
      <c r="K1002" s="80"/>
    </row>
    <row r="1003" spans="1:11" x14ac:dyDescent="0.25">
      <c r="A1003" s="76">
        <v>33098808</v>
      </c>
      <c r="B1003" s="77" t="str">
        <f>VLOOKUP($A1003,BASE!$A$3:$D$1199,2,0)</f>
        <v>METROPOLITANA II</v>
      </c>
      <c r="C1003" s="77" t="str">
        <f>VLOOKUP($A1003,BASE!$A$3:$D$1199,3,0)</f>
        <v>Itaboraí</v>
      </c>
      <c r="D1003" s="77" t="str">
        <f>VLOOKUP($A1003,BASE!$A$3:$D$1199,4,0)</f>
        <v>CIEP 426 EDUARDO RIBEIRO DE CARVALHO</v>
      </c>
      <c r="E1003" s="43">
        <v>6894</v>
      </c>
      <c r="F1003" s="43">
        <v>5650.4</v>
      </c>
      <c r="G1003" s="25">
        <f t="shared" si="67"/>
        <v>-1243.6000000000004</v>
      </c>
      <c r="H1003" s="47">
        <f t="shared" si="68"/>
        <v>-0.18038874383521908</v>
      </c>
      <c r="I1003" s="80"/>
      <c r="J1003" s="81">
        <f>G1003</f>
        <v>-1243.6000000000004</v>
      </c>
      <c r="K1003" s="80"/>
    </row>
    <row r="1004" spans="1:11" x14ac:dyDescent="0.25">
      <c r="A1004" s="76">
        <v>33098816</v>
      </c>
      <c r="B1004" s="77" t="str">
        <f>VLOOKUP($A1004,BASE!$A$3:$D$1199,2,0)</f>
        <v>METROPOLITANA V</v>
      </c>
      <c r="C1004" s="77" t="str">
        <f>VLOOKUP($A1004,BASE!$A$3:$D$1199,3,0)</f>
        <v>Duque de Caxias</v>
      </c>
      <c r="D1004" s="77" t="str">
        <f>VLOOKUP($A1004,BASE!$A$3:$D$1199,4,0)</f>
        <v>CIEP 340 PROFESSORA LAIS MARTINS</v>
      </c>
      <c r="E1004" s="43">
        <v>7731.2</v>
      </c>
      <c r="F1004" s="43">
        <v>7868.8</v>
      </c>
      <c r="G1004" s="25">
        <f t="shared" si="67"/>
        <v>137.60000000000036</v>
      </c>
      <c r="H1004" s="47">
        <f t="shared" si="68"/>
        <v>1.7798013245033158E-2</v>
      </c>
      <c r="I1004" s="81">
        <f>G1004</f>
        <v>137.60000000000036</v>
      </c>
      <c r="J1004" s="80"/>
      <c r="K1004" s="80"/>
    </row>
    <row r="1005" spans="1:11" x14ac:dyDescent="0.25">
      <c r="A1005" s="76">
        <v>33099049</v>
      </c>
      <c r="B1005" s="77" t="str">
        <f>VLOOKUP($A1005,BASE!$A$3:$D$1199,2,0)</f>
        <v>METROPOLITANA VII</v>
      </c>
      <c r="C1005" s="77" t="str">
        <f>VLOOKUP($A1005,BASE!$A$3:$D$1199,3,0)</f>
        <v>Nilópolis</v>
      </c>
      <c r="D1005" s="77" t="str">
        <f>VLOOKUP($A1005,BASE!$A$3:$D$1199,4,0)</f>
        <v>CIEP 230 MANOEL MALAQUIAS GURGEL DA SILVA</v>
      </c>
      <c r="E1005" s="43">
        <v>12226.4</v>
      </c>
      <c r="F1005" s="43">
        <v>13170.000000000002</v>
      </c>
      <c r="G1005" s="25">
        <f t="shared" si="67"/>
        <v>943.60000000000218</v>
      </c>
      <c r="H1005" s="47">
        <f t="shared" si="68"/>
        <v>7.7177255774390024E-2</v>
      </c>
      <c r="I1005" s="81">
        <f>G1005</f>
        <v>943.60000000000218</v>
      </c>
      <c r="J1005" s="80"/>
      <c r="K1005" s="80"/>
    </row>
    <row r="1006" spans="1:11" x14ac:dyDescent="0.25">
      <c r="A1006" s="76">
        <v>33099073</v>
      </c>
      <c r="B1006" s="77" t="str">
        <f>VLOOKUP($A1006,BASE!$A$3:$D$1199,2,0)</f>
        <v>METROPOLITANA V</v>
      </c>
      <c r="C1006" s="77" t="str">
        <f>VLOOKUP($A1006,BASE!$A$3:$D$1199,3,0)</f>
        <v>Duque de Caxias</v>
      </c>
      <c r="D1006" s="77" t="str">
        <f>VLOOKUP($A1006,BASE!$A$3:$D$1199,4,0)</f>
        <v>CIEP 199 GP CHARLES CHAPLIN</v>
      </c>
      <c r="E1006" s="43">
        <v>20844.400000000001</v>
      </c>
      <c r="F1006" s="43">
        <v>21906.800000000003</v>
      </c>
      <c r="G1006" s="25">
        <f t="shared" si="67"/>
        <v>1062.4000000000015</v>
      </c>
      <c r="H1006" s="47">
        <f t="shared" si="68"/>
        <v>5.0968125731611434E-2</v>
      </c>
      <c r="I1006" s="81">
        <f>G1006</f>
        <v>1062.4000000000015</v>
      </c>
      <c r="J1006" s="80"/>
      <c r="K1006" s="80"/>
    </row>
    <row r="1007" spans="1:11" x14ac:dyDescent="0.25">
      <c r="A1007" s="76">
        <v>33099111</v>
      </c>
      <c r="B1007" s="77" t="str">
        <f>VLOOKUP($A1007,BASE!$A$3:$D$1199,2,0)</f>
        <v>NORTE FLUMINENSE</v>
      </c>
      <c r="C1007" s="77" t="str">
        <f>VLOOKUP($A1007,BASE!$A$3:$D$1199,3,0)</f>
        <v>Campos dos Goytacazes</v>
      </c>
      <c r="D1007" s="77" t="str">
        <f>VLOOKUP($A1007,BASE!$A$3:$D$1199,4,0)</f>
        <v>CIEP 463 JOAO BORGES BARRETO</v>
      </c>
      <c r="E1007" s="43">
        <v>19062</v>
      </c>
      <c r="F1007" s="43">
        <v>21035.200000000001</v>
      </c>
      <c r="G1007" s="25">
        <f t="shared" si="67"/>
        <v>1973.2000000000007</v>
      </c>
      <c r="H1007" s="47">
        <f t="shared" si="68"/>
        <v>0.10351484629105029</v>
      </c>
      <c r="I1007" s="81">
        <f>G1007</f>
        <v>1973.2000000000007</v>
      </c>
      <c r="J1007" s="80"/>
      <c r="K1007" s="80"/>
    </row>
    <row r="1008" spans="1:11" x14ac:dyDescent="0.25">
      <c r="A1008" s="76">
        <v>33099189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434 PROFESSORA MARIA JOSE MACHADO</v>
      </c>
      <c r="E1008" s="43">
        <v>9354</v>
      </c>
      <c r="F1008" s="43">
        <v>7492</v>
      </c>
      <c r="G1008" s="25">
        <f t="shared" si="67"/>
        <v>-1862</v>
      </c>
      <c r="H1008" s="47">
        <f t="shared" si="68"/>
        <v>-0.19905922599957238</v>
      </c>
      <c r="I1008" s="80"/>
      <c r="J1008" s="81">
        <f>G1008</f>
        <v>-1862</v>
      </c>
      <c r="K1008" s="80"/>
    </row>
    <row r="1009" spans="1:11" x14ac:dyDescent="0.25">
      <c r="A1009" s="76">
        <v>33099200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229 CANDIDO PORTINARI</v>
      </c>
      <c r="E1009" s="43">
        <v>19641.599999999999</v>
      </c>
      <c r="F1009" s="43">
        <v>16834.800000000003</v>
      </c>
      <c r="G1009" s="25">
        <f t="shared" si="67"/>
        <v>-2806.7999999999956</v>
      </c>
      <c r="H1009" s="47">
        <f t="shared" si="68"/>
        <v>-0.14290078201368503</v>
      </c>
      <c r="I1009" s="80"/>
      <c r="J1009" s="81">
        <f>G1009</f>
        <v>-2806.7999999999956</v>
      </c>
      <c r="K1009" s="80"/>
    </row>
    <row r="1010" spans="1:11" x14ac:dyDescent="0.25">
      <c r="A1010" s="76">
        <v>33099227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370 PROFESSOR SYLVIO GNECCO DE CARVALHO</v>
      </c>
      <c r="E1010" s="43">
        <v>6123.6</v>
      </c>
      <c r="F1010" s="43">
        <v>6865.2</v>
      </c>
      <c r="G1010" s="25">
        <f t="shared" si="67"/>
        <v>741.59999999999945</v>
      </c>
      <c r="H1010" s="47">
        <f t="shared" si="68"/>
        <v>0.12110523221634323</v>
      </c>
      <c r="I1010" s="81">
        <f>G1010</f>
        <v>741.59999999999945</v>
      </c>
      <c r="J1010" s="80"/>
      <c r="K1010" s="80"/>
    </row>
    <row r="1011" spans="1:11" x14ac:dyDescent="0.25">
      <c r="A1011" s="76">
        <v>33099235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218 MINISTRO HERMES LIMA BRASILTURQUIA</v>
      </c>
      <c r="E1011" s="43">
        <v>14668.400000000001</v>
      </c>
      <c r="F1011" s="43">
        <v>13788.400000000001</v>
      </c>
      <c r="G1011" s="25">
        <f t="shared" si="67"/>
        <v>-880</v>
      </c>
      <c r="H1011" s="47">
        <f t="shared" si="68"/>
        <v>-5.9992909928826589E-2</v>
      </c>
      <c r="I1011" s="80"/>
      <c r="J1011" s="81">
        <f t="shared" ref="J1011:J1017" si="71">G1011</f>
        <v>-880</v>
      </c>
      <c r="K1011" s="80"/>
    </row>
    <row r="1012" spans="1:11" x14ac:dyDescent="0.25">
      <c r="A1012" s="76">
        <v>33099243</v>
      </c>
      <c r="B1012" s="77" t="str">
        <f>VLOOKUP($A1012,BASE!$A$3:$D$1199,2,0)</f>
        <v>METROPOLITANA V</v>
      </c>
      <c r="C1012" s="77" t="str">
        <f>VLOOKUP($A1012,BASE!$A$3:$D$1199,3,0)</f>
        <v>Duque de Caxias</v>
      </c>
      <c r="D1012" s="77" t="str">
        <f>VLOOKUP($A1012,BASE!$A$3:$D$1199,4,0)</f>
        <v>CIEP 171 JOSE AMERICO PESSANHA</v>
      </c>
      <c r="E1012" s="43">
        <v>6482</v>
      </c>
      <c r="F1012" s="43">
        <v>5424.8</v>
      </c>
      <c r="G1012" s="25">
        <f t="shared" si="67"/>
        <v>-1057.1999999999998</v>
      </c>
      <c r="H1012" s="47">
        <f t="shared" si="68"/>
        <v>-0.16309780931811166</v>
      </c>
      <c r="I1012" s="80"/>
      <c r="J1012" s="81">
        <f t="shared" si="71"/>
        <v>-1057.1999999999998</v>
      </c>
      <c r="K1012" s="80"/>
    </row>
    <row r="1013" spans="1:11" x14ac:dyDescent="0.25">
      <c r="A1013" s="76">
        <v>33099278</v>
      </c>
      <c r="B1013" s="77" t="str">
        <f>VLOOKUP($A1013,BASE!$A$3:$D$1199,2,0)</f>
        <v>NOROESTE FLUMINENSE</v>
      </c>
      <c r="C1013" s="77" t="str">
        <f>VLOOKUP($A1013,BASE!$A$3:$D$1199,3,0)</f>
        <v>Itaocara</v>
      </c>
      <c r="D1013" s="77" t="str">
        <f>VLOOKUP($A1013,BASE!$A$3:$D$1199,4,0)</f>
        <v>CIEP 275 LENINE CORTES FALANTE</v>
      </c>
      <c r="E1013" s="43">
        <v>10371.200000000001</v>
      </c>
      <c r="F1013" s="43">
        <v>10215.6</v>
      </c>
      <c r="G1013" s="25">
        <f t="shared" si="67"/>
        <v>-155.60000000000036</v>
      </c>
      <c r="H1013" s="47">
        <f t="shared" si="68"/>
        <v>-1.5003085467448352E-2</v>
      </c>
      <c r="I1013" s="80"/>
      <c r="J1013" s="81">
        <f t="shared" si="71"/>
        <v>-155.60000000000036</v>
      </c>
      <c r="K1013" s="80"/>
    </row>
    <row r="1014" spans="1:11" x14ac:dyDescent="0.25">
      <c r="A1014" s="76">
        <v>33099286</v>
      </c>
      <c r="B1014" s="77" t="str">
        <f>VLOOKUP($A1014,BASE!$A$3:$D$1199,2,0)</f>
        <v>METROPOLITANA V</v>
      </c>
      <c r="C1014" s="77" t="str">
        <f>VLOOKUP($A1014,BASE!$A$3:$D$1199,3,0)</f>
        <v>Duque de Caxias</v>
      </c>
      <c r="D1014" s="77" t="str">
        <f>VLOOKUP($A1014,BASE!$A$3:$D$1199,4,0)</f>
        <v>CIEP 350 TULIO ROBERTO QUINTILIANO CARDOSO</v>
      </c>
      <c r="E1014" s="43">
        <v>11728.8</v>
      </c>
      <c r="F1014" s="43">
        <v>10682.8</v>
      </c>
      <c r="G1014" s="25">
        <f t="shared" si="67"/>
        <v>-1046</v>
      </c>
      <c r="H1014" s="47">
        <f t="shared" si="68"/>
        <v>-8.9182184025646274E-2</v>
      </c>
      <c r="I1014" s="80"/>
      <c r="J1014" s="81">
        <f t="shared" si="71"/>
        <v>-1046</v>
      </c>
      <c r="K1014" s="80"/>
    </row>
    <row r="1015" spans="1:11" x14ac:dyDescent="0.25">
      <c r="A1015" s="76">
        <v>33099758</v>
      </c>
      <c r="B1015" s="77" t="str">
        <f>VLOOKUP($A1015,BASE!$A$3:$D$1199,2,0)</f>
        <v>NORTE FLUMINENSE</v>
      </c>
      <c r="C1015" s="77" t="str">
        <f>VLOOKUP($A1015,BASE!$A$3:$D$1199,3,0)</f>
        <v>Campos dos Goytacazes</v>
      </c>
      <c r="D1015" s="77" t="str">
        <f>VLOOKUP($A1015,BASE!$A$3:$D$1199,4,0)</f>
        <v>CIEP 417 JOSE DO PATROCINIO</v>
      </c>
      <c r="E1015" s="43">
        <v>15060</v>
      </c>
      <c r="F1015" s="43">
        <v>15024.800000000003</v>
      </c>
      <c r="G1015" s="25">
        <f t="shared" si="67"/>
        <v>-35.19999999999709</v>
      </c>
      <c r="H1015" s="47">
        <f t="shared" si="68"/>
        <v>-2.3373173970781601E-3</v>
      </c>
      <c r="I1015" s="80"/>
      <c r="J1015" s="81">
        <f t="shared" si="71"/>
        <v>-35.19999999999709</v>
      </c>
      <c r="K1015" s="80"/>
    </row>
    <row r="1016" spans="1:11" x14ac:dyDescent="0.25">
      <c r="A1016" s="76">
        <v>33099766</v>
      </c>
      <c r="B1016" s="77" t="str">
        <f>VLOOKUP($A1016,BASE!$A$3:$D$1199,2,0)</f>
        <v>METROPOLITANA V</v>
      </c>
      <c r="C1016" s="77" t="str">
        <f>VLOOKUP($A1016,BASE!$A$3:$D$1199,3,0)</f>
        <v>Duque de Caxias</v>
      </c>
      <c r="D1016" s="77" t="str">
        <f>VLOOKUP($A1016,BASE!$A$3:$D$1199,4,0)</f>
        <v>CIEP 209 ATAULFO ALVES</v>
      </c>
      <c r="E1016" s="43">
        <v>9976.4000000000015</v>
      </c>
      <c r="F1016" s="43">
        <v>7782.4</v>
      </c>
      <c r="G1016" s="25">
        <f t="shared" si="67"/>
        <v>-2194.0000000000018</v>
      </c>
      <c r="H1016" s="47">
        <f t="shared" si="68"/>
        <v>-0.2199190088609119</v>
      </c>
      <c r="I1016" s="80"/>
      <c r="J1016" s="81">
        <f t="shared" si="71"/>
        <v>-2194.0000000000018</v>
      </c>
      <c r="K1016" s="80"/>
    </row>
    <row r="1017" spans="1:11" x14ac:dyDescent="0.25">
      <c r="A1017" s="76">
        <v>33099898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346 BELARMINO ALFREDO DOS SANTOS</v>
      </c>
      <c r="E1017" s="43">
        <v>24312.799999999999</v>
      </c>
      <c r="F1017" s="43">
        <v>21371.200000000001</v>
      </c>
      <c r="G1017" s="25">
        <f t="shared" si="67"/>
        <v>-2941.5999999999985</v>
      </c>
      <c r="H1017" s="47">
        <f t="shared" si="68"/>
        <v>-0.1209897667072488</v>
      </c>
      <c r="I1017" s="80"/>
      <c r="J1017" s="81">
        <f t="shared" si="71"/>
        <v>-2941.5999999999985</v>
      </c>
      <c r="K1017" s="80"/>
    </row>
    <row r="1018" spans="1:11" x14ac:dyDescent="0.25">
      <c r="A1018" s="76">
        <v>33099901</v>
      </c>
      <c r="B1018" s="77" t="str">
        <f>VLOOKUP($A1018,BASE!$A$3:$D$1199,2,0)</f>
        <v>METROPOLITANA I</v>
      </c>
      <c r="C1018" s="77" t="str">
        <f>VLOOKUP($A1018,BASE!$A$3:$D$1199,3,0)</f>
        <v>Queimados</v>
      </c>
      <c r="D1018" s="77" t="str">
        <f>VLOOKUP($A1018,BASE!$A$3:$D$1199,4,0)</f>
        <v>CIEP 335 PROFESSOR JOAQUIM DE FREITAS</v>
      </c>
      <c r="E1018" s="43">
        <v>14641.2</v>
      </c>
      <c r="F1018" s="43">
        <v>17541.600000000002</v>
      </c>
      <c r="G1018" s="25">
        <f t="shared" si="67"/>
        <v>2900.4000000000015</v>
      </c>
      <c r="H1018" s="47">
        <f t="shared" si="68"/>
        <v>0.19809851651503985</v>
      </c>
      <c r="I1018" s="81">
        <f>G1018</f>
        <v>2900.4000000000015</v>
      </c>
      <c r="J1018" s="80"/>
      <c r="K1018" s="80"/>
    </row>
    <row r="1019" spans="1:11" x14ac:dyDescent="0.25">
      <c r="A1019" s="76">
        <v>33099936</v>
      </c>
      <c r="B1019" s="77" t="str">
        <f>VLOOKUP($A1019,BASE!$A$3:$D$1199,2,0)</f>
        <v>METROPOLITANA II</v>
      </c>
      <c r="C1019" s="77" t="str">
        <f>VLOOKUP($A1019,BASE!$A$3:$D$1199,3,0)</f>
        <v>Tanguá</v>
      </c>
      <c r="D1019" s="77" t="str">
        <f>VLOOKUP($A1019,BASE!$A$3:$D$1199,4,0)</f>
        <v>CIEP 252 JOAO BAPTISTA CAFFARO</v>
      </c>
      <c r="E1019" s="43">
        <v>12116.000000000004</v>
      </c>
      <c r="F1019" s="43">
        <v>12822</v>
      </c>
      <c r="G1019" s="25">
        <f t="shared" si="67"/>
        <v>705.99999999999636</v>
      </c>
      <c r="H1019" s="47">
        <f t="shared" si="68"/>
        <v>5.8270056124133059E-2</v>
      </c>
      <c r="I1019" s="81">
        <f>G1019</f>
        <v>705.99999999999636</v>
      </c>
      <c r="J1019" s="80"/>
      <c r="K1019" s="80"/>
    </row>
    <row r="1020" spans="1:11" x14ac:dyDescent="0.25">
      <c r="A1020" s="76">
        <v>33100080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207 GILSON AMADO</v>
      </c>
      <c r="E1020" s="43">
        <v>13528.4</v>
      </c>
      <c r="F1020" s="43">
        <v>11625.999999999998</v>
      </c>
      <c r="G1020" s="25">
        <f t="shared" si="67"/>
        <v>-1902.4000000000015</v>
      </c>
      <c r="H1020" s="47">
        <f t="shared" si="68"/>
        <v>-0.14062269004464692</v>
      </c>
      <c r="I1020" s="80"/>
      <c r="J1020" s="81">
        <f>G1020</f>
        <v>-1902.4000000000015</v>
      </c>
      <c r="K1020" s="80"/>
    </row>
    <row r="1021" spans="1:11" x14ac:dyDescent="0.25">
      <c r="A1021" s="76">
        <v>33100217</v>
      </c>
      <c r="B1021" s="77" t="str">
        <f>VLOOKUP($A1021,BASE!$A$3:$D$1199,2,0)</f>
        <v>METROPOLITANA I</v>
      </c>
      <c r="C1021" s="77" t="str">
        <f>VLOOKUP($A1021,BASE!$A$3:$D$1199,3,0)</f>
        <v>Japeri</v>
      </c>
      <c r="D1021" s="77" t="str">
        <f>VLOOKUP($A1021,BASE!$A$3:$D$1199,4,0)</f>
        <v>CIEP 402 APARICIO TORELLI</v>
      </c>
      <c r="E1021" s="43">
        <v>14254.000000000002</v>
      </c>
      <c r="F1021" s="43">
        <v>11962.8</v>
      </c>
      <c r="G1021" s="25">
        <f t="shared" si="67"/>
        <v>-2291.2000000000025</v>
      </c>
      <c r="H1021" s="47">
        <f t="shared" si="68"/>
        <v>-0.16074084467517905</v>
      </c>
      <c r="I1021" s="80"/>
      <c r="J1021" s="81">
        <f>G1021</f>
        <v>-2291.2000000000025</v>
      </c>
      <c r="K1021" s="80"/>
    </row>
    <row r="1022" spans="1:11" x14ac:dyDescent="0.25">
      <c r="A1022" s="76">
        <v>33100322</v>
      </c>
      <c r="B1022" s="77" t="str">
        <f>VLOOKUP($A1022,BASE!$A$3:$D$1199,2,0)</f>
        <v>METROPOLITANA I</v>
      </c>
      <c r="C1022" s="77" t="str">
        <f>VLOOKUP($A1022,BASE!$A$3:$D$1199,3,0)</f>
        <v>Nova Iguaçu</v>
      </c>
      <c r="D1022" s="77" t="str">
        <f>VLOOKUP($A1022,BASE!$A$3:$D$1199,4,0)</f>
        <v>CIEP 168 HILDA SILVEIRA RODRIGUES</v>
      </c>
      <c r="E1022" s="43">
        <v>19133.200000000004</v>
      </c>
      <c r="F1022" s="43">
        <v>18290.400000000001</v>
      </c>
      <c r="G1022" s="25">
        <f t="shared" si="67"/>
        <v>-842.80000000000291</v>
      </c>
      <c r="H1022" s="47">
        <f t="shared" si="68"/>
        <v>-4.4049087450086899E-2</v>
      </c>
      <c r="I1022" s="80"/>
      <c r="J1022" s="81">
        <f>G1022</f>
        <v>-842.80000000000291</v>
      </c>
      <c r="K1022" s="80"/>
    </row>
    <row r="1023" spans="1:11" x14ac:dyDescent="0.25">
      <c r="A1023" s="76">
        <v>33100411</v>
      </c>
      <c r="B1023" s="77" t="str">
        <f>VLOOKUP($A1023,BASE!$A$3:$D$1199,2,0)</f>
        <v>NORTE FLUMINENSE</v>
      </c>
      <c r="C1023" s="77" t="str">
        <f>VLOOKUP($A1023,BASE!$A$3:$D$1199,3,0)</f>
        <v>Campos dos Goytacazes</v>
      </c>
      <c r="D1023" s="77" t="str">
        <f>VLOOKUP($A1023,BASE!$A$3:$D$1199,4,0)</f>
        <v>CIEP 268 LUIZ CARLOS DE LACERDA</v>
      </c>
      <c r="E1023" s="43">
        <v>8689.6</v>
      </c>
      <c r="F1023" s="43">
        <v>10918.8</v>
      </c>
      <c r="G1023" s="25">
        <f t="shared" si="67"/>
        <v>2229.1999999999989</v>
      </c>
      <c r="H1023" s="47">
        <f t="shared" si="68"/>
        <v>0.25653654943840898</v>
      </c>
      <c r="I1023" s="81">
        <f>G1023</f>
        <v>2229.1999999999989</v>
      </c>
      <c r="J1023" s="80"/>
      <c r="K1023" s="80"/>
    </row>
    <row r="1024" spans="1:11" x14ac:dyDescent="0.25">
      <c r="A1024" s="76">
        <v>33100608</v>
      </c>
      <c r="B1024" s="77" t="str">
        <f>VLOOKUP($A1024,BASE!$A$3:$D$1199,2,0)</f>
        <v>SERRANA II</v>
      </c>
      <c r="C1024" s="77" t="str">
        <f>VLOOKUP($A1024,BASE!$A$3:$D$1199,3,0)</f>
        <v>Trajano de Moraes</v>
      </c>
      <c r="D1024" s="77" t="str">
        <f>VLOOKUP($A1024,BASE!$A$3:$D$1199,4,0)</f>
        <v>CIEP 279 PROFESSORA GUIOMAR GONCALVES NEVES</v>
      </c>
      <c r="E1024" s="43">
        <v>8730</v>
      </c>
      <c r="F1024" s="43">
        <v>10823.2</v>
      </c>
      <c r="G1024" s="25">
        <f t="shared" si="67"/>
        <v>2093.2000000000007</v>
      </c>
      <c r="H1024" s="47">
        <f t="shared" si="68"/>
        <v>0.23977090492554418</v>
      </c>
      <c r="I1024" s="81">
        <f>G1024</f>
        <v>2093.2000000000007</v>
      </c>
      <c r="J1024" s="80"/>
      <c r="K1024" s="80"/>
    </row>
    <row r="1025" spans="1:11" x14ac:dyDescent="0.25">
      <c r="A1025" s="76">
        <v>33100659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CAIC NACOES UNIDAS</v>
      </c>
      <c r="E1025" s="43">
        <v>13934</v>
      </c>
      <c r="F1025" s="43">
        <v>12035.6</v>
      </c>
      <c r="G1025" s="25">
        <f t="shared" si="67"/>
        <v>-1898.3999999999996</v>
      </c>
      <c r="H1025" s="47">
        <f t="shared" si="68"/>
        <v>-0.13624228505813116</v>
      </c>
      <c r="I1025" s="80"/>
      <c r="J1025" s="81">
        <f>G1025</f>
        <v>-1898.3999999999996</v>
      </c>
      <c r="K1025" s="80"/>
    </row>
    <row r="1026" spans="1:11" x14ac:dyDescent="0.25">
      <c r="A1026" s="76">
        <v>33100675</v>
      </c>
      <c r="B1026" s="77" t="str">
        <f>VLOOKUP($A1026,BASE!$A$3:$D$1199,2,0)</f>
        <v>METROPOLITANA IV</v>
      </c>
      <c r="C1026" s="77" t="str">
        <f>VLOOKUP($A1026,BASE!$A$3:$D$1199,3,0)</f>
        <v>Rio de Janeiro</v>
      </c>
      <c r="D1026" s="77" t="str">
        <f>VLOOKUP($A1026,BASE!$A$3:$D$1199,4,0)</f>
        <v>CE RAYMUNDO CORREA</v>
      </c>
      <c r="E1026" s="43">
        <v>3796.8</v>
      </c>
      <c r="F1026" s="43">
        <v>3068.8</v>
      </c>
      <c r="G1026" s="25">
        <f t="shared" si="67"/>
        <v>-728</v>
      </c>
      <c r="H1026" s="47">
        <f t="shared" si="68"/>
        <v>-0.19174041297935102</v>
      </c>
      <c r="I1026" s="80"/>
      <c r="J1026" s="81">
        <f>G1026</f>
        <v>-728</v>
      </c>
      <c r="K1026" s="80"/>
    </row>
    <row r="1027" spans="1:11" x14ac:dyDescent="0.25">
      <c r="A1027" s="76">
        <v>33101078</v>
      </c>
      <c r="B1027" s="77" t="str">
        <f>VLOOKUP($A1027,BASE!$A$3:$D$1199,2,0)</f>
        <v>METROPOLITANA VII</v>
      </c>
      <c r="C1027" s="77" t="str">
        <f>VLOOKUP($A1027,BASE!$A$3:$D$1199,3,0)</f>
        <v>Nilópolis</v>
      </c>
      <c r="D1027" s="77" t="str">
        <f>VLOOKUP($A1027,BASE!$A$3:$D$1199,4,0)</f>
        <v>CIEP 389 GP HAROLDO BARBOSA</v>
      </c>
      <c r="E1027" s="43">
        <v>11122</v>
      </c>
      <c r="F1027" s="43">
        <v>7720</v>
      </c>
      <c r="G1027" s="25">
        <f t="shared" si="67"/>
        <v>-3402</v>
      </c>
      <c r="H1027" s="47">
        <f t="shared" si="68"/>
        <v>-0.30588023736737996</v>
      </c>
      <c r="I1027" s="80"/>
      <c r="J1027" s="81">
        <f>G1027</f>
        <v>-3402</v>
      </c>
      <c r="K1027" s="80"/>
    </row>
    <row r="1028" spans="1:11" x14ac:dyDescent="0.25">
      <c r="A1028" s="76">
        <v>33101620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176 CHICO MENDES</v>
      </c>
      <c r="E1028" s="43">
        <v>3067.6000000000004</v>
      </c>
      <c r="F1028" s="43">
        <v>6006.8000000000011</v>
      </c>
      <c r="G1028" s="25">
        <f t="shared" si="67"/>
        <v>2939.2000000000007</v>
      </c>
      <c r="H1028" s="47">
        <f t="shared" si="68"/>
        <v>0.95814317381666458</v>
      </c>
      <c r="I1028" s="81">
        <f>G1028</f>
        <v>2939.2000000000007</v>
      </c>
      <c r="J1028" s="80"/>
      <c r="K1028" s="80"/>
    </row>
    <row r="1029" spans="1:11" x14ac:dyDescent="0.25">
      <c r="A1029" s="76">
        <v>33101655</v>
      </c>
      <c r="B1029" s="77" t="str">
        <f>VLOOKUP($A1029,BASE!$A$3:$D$1199,2,0)</f>
        <v>METROPOLITANA V</v>
      </c>
      <c r="C1029" s="77" t="str">
        <f>VLOOKUP($A1029,BASE!$A$3:$D$1199,3,0)</f>
        <v>Duque de Caxias</v>
      </c>
      <c r="D1029" s="77" t="str">
        <f>VLOOKUP($A1029,BASE!$A$3:$D$1199,4,0)</f>
        <v>CIEP 320 ERCILIA ANTONIA DA SILVA</v>
      </c>
      <c r="E1029" s="43">
        <v>16029.199999999999</v>
      </c>
      <c r="F1029" s="43">
        <v>14679.599999999999</v>
      </c>
      <c r="G1029" s="25">
        <f t="shared" ref="G1029:G1092" si="72">F1029-E1029</f>
        <v>-1349.6000000000004</v>
      </c>
      <c r="H1029" s="47">
        <f t="shared" ref="H1029:H1092" si="73">G1029/E1029</f>
        <v>-8.4196341676440523E-2</v>
      </c>
      <c r="I1029" s="80"/>
      <c r="J1029" s="81">
        <f>G1029</f>
        <v>-1349.6000000000004</v>
      </c>
      <c r="K1029" s="80"/>
    </row>
    <row r="1030" spans="1:11" x14ac:dyDescent="0.25">
      <c r="A1030" s="76">
        <v>33101671</v>
      </c>
      <c r="B1030" s="77" t="str">
        <f>VLOOKUP($A1030,BASE!$A$3:$D$1199,2,0)</f>
        <v>METROPOLITANA I</v>
      </c>
      <c r="C1030" s="77" t="str">
        <f>VLOOKUP($A1030,BASE!$A$3:$D$1199,3,0)</f>
        <v>Japeri</v>
      </c>
      <c r="D1030" s="77" t="str">
        <f>VLOOKUP($A1030,BASE!$A$3:$D$1199,4,0)</f>
        <v>CIEP 206 PROFESSORA CYRENE MORAES COSTA</v>
      </c>
      <c r="E1030" s="43">
        <v>6380.4000000000015</v>
      </c>
      <c r="F1030" s="43">
        <v>4086.8</v>
      </c>
      <c r="G1030" s="25">
        <f t="shared" si="72"/>
        <v>-2293.6000000000013</v>
      </c>
      <c r="H1030" s="47">
        <f t="shared" si="73"/>
        <v>-0.3594758949282178</v>
      </c>
      <c r="I1030" s="80"/>
      <c r="J1030" s="81">
        <f>G1030</f>
        <v>-2293.6000000000013</v>
      </c>
      <c r="K1030" s="80"/>
    </row>
    <row r="1031" spans="1:11" x14ac:dyDescent="0.25">
      <c r="A1031" s="76">
        <v>33102090</v>
      </c>
      <c r="B1031" s="77" t="str">
        <f>VLOOKUP($A1031,BASE!$A$3:$D$1199,2,0)</f>
        <v>SERRANA II</v>
      </c>
      <c r="C1031" s="77" t="str">
        <f>VLOOKUP($A1031,BASE!$A$3:$D$1199,3,0)</f>
        <v>Nova Friburgo</v>
      </c>
      <c r="D1031" s="77" t="str">
        <f>VLOOKUP($A1031,BASE!$A$3:$D$1199,4,0)</f>
        <v>CE DOUTOR FELICIANO COSTA</v>
      </c>
      <c r="E1031" s="43">
        <v>15662.000000000002</v>
      </c>
      <c r="F1031" s="43">
        <v>12688</v>
      </c>
      <c r="G1031" s="25">
        <f t="shared" si="72"/>
        <v>-2974.0000000000018</v>
      </c>
      <c r="H1031" s="47">
        <f t="shared" si="73"/>
        <v>-0.18988634912527144</v>
      </c>
      <c r="I1031" s="80"/>
      <c r="J1031" s="81">
        <f>G1031</f>
        <v>-2974.0000000000018</v>
      </c>
      <c r="K1031" s="80"/>
    </row>
    <row r="1032" spans="1:11" x14ac:dyDescent="0.25">
      <c r="A1032" s="76">
        <v>33102210</v>
      </c>
      <c r="B1032" s="77" t="str">
        <f>VLOOKUP($A1032,BASE!$A$3:$D$1199,2,0)</f>
        <v>METROPOLITANA VI</v>
      </c>
      <c r="C1032" s="77" t="str">
        <f>VLOOKUP($A1032,BASE!$A$3:$D$1199,3,0)</f>
        <v>Rio de Janeiro</v>
      </c>
      <c r="D1032" s="77" t="str">
        <f>VLOOKUP($A1032,BASE!$A$3:$D$1199,4,0)</f>
        <v>CIEP 241 NACAO MANGUEIRENSE GOVERNADOR LEONEL DE MOURA BRIZOLA</v>
      </c>
      <c r="E1032" s="43">
        <v>18704.399999999998</v>
      </c>
      <c r="F1032" s="43">
        <v>14438</v>
      </c>
      <c r="G1032" s="25">
        <f t="shared" si="72"/>
        <v>-4266.3999999999978</v>
      </c>
      <c r="H1032" s="47">
        <f t="shared" si="73"/>
        <v>-0.2280960629584482</v>
      </c>
      <c r="I1032" s="80"/>
      <c r="J1032" s="81">
        <f>G1032</f>
        <v>-4266.3999999999978</v>
      </c>
      <c r="K1032" s="80"/>
    </row>
    <row r="1033" spans="1:11" x14ac:dyDescent="0.25">
      <c r="A1033" s="76">
        <v>33102414</v>
      </c>
      <c r="B1033" s="77" t="str">
        <f>VLOOKUP($A1033,BASE!$A$3:$D$1199,2,0)</f>
        <v>BAIXADAS LITORANEAS</v>
      </c>
      <c r="C1033" s="77" t="str">
        <f>VLOOKUP($A1033,BASE!$A$3:$D$1199,3,0)</f>
        <v>Maricá</v>
      </c>
      <c r="D1033" s="77" t="str">
        <f>VLOOKUP($A1033,BASE!$A$3:$D$1199,4,0)</f>
        <v>CIEP 259 PROFESSORA MARIA DO AMPARO RANGEL DE SOUZA</v>
      </c>
      <c r="E1033" s="43">
        <v>20967.199999999997</v>
      </c>
      <c r="F1033" s="43">
        <v>23094</v>
      </c>
      <c r="G1033" s="25">
        <f t="shared" si="72"/>
        <v>2126.8000000000029</v>
      </c>
      <c r="H1033" s="47">
        <f t="shared" si="73"/>
        <v>0.1014346216948378</v>
      </c>
      <c r="I1033" s="81">
        <f>G1033</f>
        <v>2126.8000000000029</v>
      </c>
      <c r="J1033" s="80"/>
      <c r="K1033" s="80"/>
    </row>
    <row r="1034" spans="1:11" x14ac:dyDescent="0.25">
      <c r="A1034" s="76">
        <v>33102490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CIEP 450 DI CAVALCANTI</v>
      </c>
      <c r="E1034" s="43">
        <v>8809.6</v>
      </c>
      <c r="F1034" s="43">
        <v>8492.7999999999993</v>
      </c>
      <c r="G1034" s="25">
        <f t="shared" si="72"/>
        <v>-316.80000000000109</v>
      </c>
      <c r="H1034" s="47">
        <f t="shared" si="73"/>
        <v>-3.5960770069015741E-2</v>
      </c>
      <c r="I1034" s="80"/>
      <c r="J1034" s="81">
        <f>G1034</f>
        <v>-316.80000000000109</v>
      </c>
      <c r="K1034" s="80"/>
    </row>
    <row r="1035" spans="1:11" x14ac:dyDescent="0.25">
      <c r="A1035" s="76">
        <v>33102503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CE DAVID CAPISTRANO</v>
      </c>
      <c r="E1035" s="43">
        <v>11269.6</v>
      </c>
      <c r="F1035" s="43">
        <v>10814.4</v>
      </c>
      <c r="G1035" s="25">
        <f t="shared" si="72"/>
        <v>-455.20000000000073</v>
      </c>
      <c r="H1035" s="47">
        <f t="shared" si="73"/>
        <v>-4.0391850642436354E-2</v>
      </c>
      <c r="I1035" s="80"/>
      <c r="J1035" s="81">
        <f>G1035</f>
        <v>-455.20000000000073</v>
      </c>
      <c r="K1035" s="80"/>
    </row>
    <row r="1036" spans="1:11" x14ac:dyDescent="0.25">
      <c r="A1036" s="76">
        <v>33102520</v>
      </c>
      <c r="B1036" s="77" t="str">
        <f>VLOOKUP($A1036,BASE!$A$3:$D$1199,2,0)</f>
        <v>BAIXADAS LITORANEAS</v>
      </c>
      <c r="C1036" s="77" t="str">
        <f>VLOOKUP($A1036,BASE!$A$3:$D$1199,3,0)</f>
        <v>Niterói</v>
      </c>
      <c r="D1036" s="77" t="str">
        <f>VLOOKUP($A1036,BASE!$A$3:$D$1199,4,0)</f>
        <v>CIEP 307 DJANIRA</v>
      </c>
      <c r="E1036" s="43">
        <v>10290</v>
      </c>
      <c r="F1036" s="43">
        <v>9608</v>
      </c>
      <c r="G1036" s="25">
        <f t="shared" si="72"/>
        <v>-682</v>
      </c>
      <c r="H1036" s="47">
        <f t="shared" si="73"/>
        <v>-6.6277939747327499E-2</v>
      </c>
      <c r="I1036" s="80"/>
      <c r="J1036" s="81">
        <f>G1036</f>
        <v>-682</v>
      </c>
      <c r="K1036" s="80"/>
    </row>
    <row r="1037" spans="1:11" x14ac:dyDescent="0.25">
      <c r="A1037" s="76">
        <v>33102791</v>
      </c>
      <c r="B1037" s="77" t="str">
        <f>VLOOKUP($A1037,BASE!$A$3:$D$1199,2,0)</f>
        <v>SERRANA II</v>
      </c>
      <c r="C1037" s="77" t="str">
        <f>VLOOKUP($A1037,BASE!$A$3:$D$1199,3,0)</f>
        <v>Nova Friburgo</v>
      </c>
      <c r="D1037" s="77" t="str">
        <f>VLOOKUP($A1037,BASE!$A$3:$D$1199,4,0)</f>
        <v>CENTRO FAMILIAR DE FORMACAO POR ALTERNANCIA COLEGIO ESTADUAL AGRICOLA REI ALBERTO I</v>
      </c>
      <c r="E1037" s="43">
        <v>10834.2</v>
      </c>
      <c r="F1037" s="43">
        <v>11370.2</v>
      </c>
      <c r="G1037" s="25">
        <f t="shared" si="72"/>
        <v>536</v>
      </c>
      <c r="H1037" s="47">
        <f t="shared" si="73"/>
        <v>4.9472965239703896E-2</v>
      </c>
      <c r="I1037" s="81">
        <f>G1037</f>
        <v>536</v>
      </c>
      <c r="J1037" s="80"/>
      <c r="K1037" s="80"/>
    </row>
    <row r="1038" spans="1:11" x14ac:dyDescent="0.25">
      <c r="A1038" s="76">
        <v>33103097</v>
      </c>
      <c r="B1038" s="77" t="str">
        <f>VLOOKUP($A1038,BASE!$A$3:$D$1199,2,0)</f>
        <v>SUL FLUMINENSE</v>
      </c>
      <c r="C1038" s="77" t="str">
        <f>VLOOKUP($A1038,BASE!$A$3:$D$1199,3,0)</f>
        <v>Volta Redonda</v>
      </c>
      <c r="D1038" s="77" t="str">
        <f>VLOOKUP($A1038,BASE!$A$3:$D$1199,4,0)</f>
        <v>CIEP 403 MARIA DE LOURDES GIOVANETTI</v>
      </c>
      <c r="E1038" s="43">
        <v>4432.8</v>
      </c>
      <c r="F1038" s="43">
        <v>4884</v>
      </c>
      <c r="G1038" s="25">
        <f t="shared" si="72"/>
        <v>451.19999999999982</v>
      </c>
      <c r="H1038" s="47">
        <f t="shared" si="73"/>
        <v>0.10178668110449372</v>
      </c>
      <c r="I1038" s="81">
        <f>G1038</f>
        <v>451.19999999999982</v>
      </c>
      <c r="J1038" s="80"/>
      <c r="K1038" s="80"/>
    </row>
    <row r="1039" spans="1:11" x14ac:dyDescent="0.25">
      <c r="A1039" s="76">
        <v>33103119</v>
      </c>
      <c r="B1039" s="77" t="str">
        <f>VLOOKUP($A1039,BASE!$A$3:$D$1199,2,0)</f>
        <v>NORTE FLUMINENSE</v>
      </c>
      <c r="C1039" s="77" t="str">
        <f>VLOOKUP($A1039,BASE!$A$3:$D$1199,3,0)</f>
        <v>Macaé</v>
      </c>
      <c r="D1039" s="77" t="str">
        <f>VLOOKUP($A1039,BASE!$A$3:$D$1199,4,0)</f>
        <v>CIEP 393 PREFEITO CARLOS EMIR MUSSI</v>
      </c>
      <c r="E1039" s="43">
        <v>14714.4</v>
      </c>
      <c r="F1039" s="43">
        <v>14478.399999999998</v>
      </c>
      <c r="G1039" s="25">
        <f t="shared" si="72"/>
        <v>-236.00000000000182</v>
      </c>
      <c r="H1039" s="47">
        <f t="shared" si="73"/>
        <v>-1.6038710378948638E-2</v>
      </c>
      <c r="I1039" s="80"/>
      <c r="J1039" s="81">
        <f t="shared" ref="J1039:J1045" si="74">G1039</f>
        <v>-236.00000000000182</v>
      </c>
      <c r="K1039" s="80"/>
    </row>
    <row r="1040" spans="1:11" x14ac:dyDescent="0.25">
      <c r="A1040" s="76">
        <v>33103771</v>
      </c>
      <c r="B1040" s="77" t="str">
        <f>VLOOKUP($A1040,BASE!$A$3:$D$1199,2,0)</f>
        <v>CENTRO SUL</v>
      </c>
      <c r="C1040" s="77" t="str">
        <f>VLOOKUP($A1040,BASE!$A$3:$D$1199,3,0)</f>
        <v>Paty do Alferes</v>
      </c>
      <c r="D1040" s="77" t="str">
        <f>VLOOKUP($A1040,BASE!$A$3:$D$1199,4,0)</f>
        <v>CIEP 278 JOAQUIM OSORIO DUQUE ESTRADA</v>
      </c>
      <c r="E1040" s="43">
        <v>12496</v>
      </c>
      <c r="F1040" s="43">
        <v>10419.199999999999</v>
      </c>
      <c r="G1040" s="25">
        <f t="shared" si="72"/>
        <v>-2076.8000000000011</v>
      </c>
      <c r="H1040" s="47">
        <f t="shared" si="73"/>
        <v>-0.16619718309859163</v>
      </c>
      <c r="I1040" s="80"/>
      <c r="J1040" s="81">
        <f t="shared" si="74"/>
        <v>-2076.8000000000011</v>
      </c>
      <c r="K1040" s="80"/>
    </row>
    <row r="1041" spans="1:11" x14ac:dyDescent="0.25">
      <c r="A1041" s="76">
        <v>33103879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413 ADAO PEREIRA NUNES BRASIL MEXICO</v>
      </c>
      <c r="E1041" s="43">
        <v>20458.400000000001</v>
      </c>
      <c r="F1041" s="43">
        <v>20374.800000000003</v>
      </c>
      <c r="G1041" s="25">
        <f t="shared" si="72"/>
        <v>-83.599999999998545</v>
      </c>
      <c r="H1041" s="47">
        <f t="shared" si="73"/>
        <v>-4.0863410628396426E-3</v>
      </c>
      <c r="I1041" s="80"/>
      <c r="J1041" s="81">
        <f t="shared" si="74"/>
        <v>-83.599999999998545</v>
      </c>
      <c r="K1041" s="80"/>
    </row>
    <row r="1042" spans="1:11" x14ac:dyDescent="0.25">
      <c r="A1042" s="76">
        <v>33103887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408 SERGIO CARDOSO</v>
      </c>
      <c r="E1042" s="43">
        <v>2598</v>
      </c>
      <c r="F1042" s="43">
        <v>2279.1999999999998</v>
      </c>
      <c r="G1042" s="25">
        <f t="shared" si="72"/>
        <v>-318.80000000000018</v>
      </c>
      <c r="H1042" s="47">
        <f t="shared" si="73"/>
        <v>-0.12270977675134725</v>
      </c>
      <c r="I1042" s="80"/>
      <c r="J1042" s="81">
        <f t="shared" si="74"/>
        <v>-318.80000000000018</v>
      </c>
      <c r="K1042" s="80"/>
    </row>
    <row r="1043" spans="1:11" x14ac:dyDescent="0.25">
      <c r="A1043" s="76">
        <v>33103909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BRIZOLAO 238 DOUTOR ILTON FARIA DA COSTA</v>
      </c>
      <c r="E1043" s="43">
        <v>13185.2</v>
      </c>
      <c r="F1043" s="43">
        <v>12399.6</v>
      </c>
      <c r="G1043" s="25">
        <f t="shared" si="72"/>
        <v>-785.60000000000036</v>
      </c>
      <c r="H1043" s="47">
        <f t="shared" si="73"/>
        <v>-5.9581955525892689E-2</v>
      </c>
      <c r="I1043" s="80"/>
      <c r="J1043" s="81">
        <f t="shared" si="74"/>
        <v>-785.60000000000036</v>
      </c>
      <c r="K1043" s="80"/>
    </row>
    <row r="1044" spans="1:11" x14ac:dyDescent="0.25">
      <c r="A1044" s="76">
        <v>33103917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423 MORA GUIMARAES</v>
      </c>
      <c r="E1044" s="43">
        <v>6972.8</v>
      </c>
      <c r="F1044" s="43">
        <v>6868.4000000000005</v>
      </c>
      <c r="G1044" s="25">
        <f t="shared" si="72"/>
        <v>-104.39999999999964</v>
      </c>
      <c r="H1044" s="47">
        <f t="shared" si="73"/>
        <v>-1.4972464433226198E-2</v>
      </c>
      <c r="I1044" s="80"/>
      <c r="J1044" s="81">
        <f t="shared" si="74"/>
        <v>-104.39999999999964</v>
      </c>
      <c r="K1044" s="80"/>
    </row>
    <row r="1045" spans="1:11" x14ac:dyDescent="0.25">
      <c r="A1045" s="76">
        <v>33103925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421 DEPUTADA CRISTINA TAVARES</v>
      </c>
      <c r="E1045" s="43">
        <v>5189.6000000000004</v>
      </c>
      <c r="F1045" s="43">
        <v>3716.0000000000005</v>
      </c>
      <c r="G1045" s="25">
        <f t="shared" si="72"/>
        <v>-1473.6</v>
      </c>
      <c r="H1045" s="47">
        <f t="shared" si="73"/>
        <v>-0.28395252042546626</v>
      </c>
      <c r="I1045" s="80"/>
      <c r="J1045" s="81">
        <f t="shared" si="74"/>
        <v>-1473.6</v>
      </c>
      <c r="K1045" s="80"/>
    </row>
    <row r="1046" spans="1:11" x14ac:dyDescent="0.25">
      <c r="A1046" s="76">
        <v>33103941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422 NICANOR FERREIRA NUNES</v>
      </c>
      <c r="E1046" s="43">
        <v>2048.8000000000002</v>
      </c>
      <c r="F1046" s="43">
        <v>2278.4</v>
      </c>
      <c r="G1046" s="25">
        <f t="shared" si="72"/>
        <v>229.59999999999991</v>
      </c>
      <c r="H1046" s="47">
        <f t="shared" si="73"/>
        <v>0.11206559937524399</v>
      </c>
      <c r="I1046" s="81">
        <f>G1046</f>
        <v>229.59999999999991</v>
      </c>
      <c r="J1046" s="80"/>
      <c r="K1046" s="80"/>
    </row>
    <row r="1047" spans="1:11" x14ac:dyDescent="0.25">
      <c r="A1047" s="76">
        <v>33103968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439 LUIZ GONZAGA JUNIOR GONZAGUINHA</v>
      </c>
      <c r="E1047" s="43">
        <v>7126.4000000000005</v>
      </c>
      <c r="F1047" s="43">
        <v>6164.8</v>
      </c>
      <c r="G1047" s="25">
        <f t="shared" si="72"/>
        <v>-961.60000000000036</v>
      </c>
      <c r="H1047" s="47">
        <f t="shared" si="73"/>
        <v>-0.134934889986529</v>
      </c>
      <c r="I1047" s="80"/>
      <c r="J1047" s="81">
        <f>G1047</f>
        <v>-961.60000000000036</v>
      </c>
      <c r="K1047" s="80"/>
    </row>
    <row r="1048" spans="1:11" x14ac:dyDescent="0.25">
      <c r="A1048" s="76">
        <v>33104182</v>
      </c>
      <c r="B1048" s="77" t="str">
        <f>VLOOKUP($A1048,BASE!$A$3:$D$1199,2,0)</f>
        <v>METROPOLITANA II</v>
      </c>
      <c r="C1048" s="77" t="str">
        <f>VLOOKUP($A1048,BASE!$A$3:$D$1199,3,0)</f>
        <v>São Gonçalo</v>
      </c>
      <c r="D1048" s="77" t="str">
        <f>VLOOKUP($A1048,BASE!$A$3:$D$1199,4,0)</f>
        <v>CIEP BRIZOLAO 409 PROFESSORA ALAIDE DE FIGUEREDO SANTOS</v>
      </c>
      <c r="E1048" s="43">
        <v>11334.400000000001</v>
      </c>
      <c r="F1048" s="43">
        <v>10908.4</v>
      </c>
      <c r="G1048" s="25">
        <f t="shared" si="72"/>
        <v>-426.00000000000182</v>
      </c>
      <c r="H1048" s="47">
        <f t="shared" si="73"/>
        <v>-3.7584697910785024E-2</v>
      </c>
      <c r="I1048" s="80"/>
      <c r="J1048" s="81">
        <f>G1048</f>
        <v>-426.00000000000182</v>
      </c>
      <c r="K1048" s="80"/>
    </row>
    <row r="1049" spans="1:11" x14ac:dyDescent="0.25">
      <c r="A1049" s="76">
        <v>33104204</v>
      </c>
      <c r="B1049" s="77" t="str">
        <f>VLOOKUP($A1049,BASE!$A$3:$D$1199,2,0)</f>
        <v>BAIXADAS LITORANEAS</v>
      </c>
      <c r="C1049" s="77" t="str">
        <f>VLOOKUP($A1049,BASE!$A$3:$D$1199,3,0)</f>
        <v>Saquarema</v>
      </c>
      <c r="D1049" s="77" t="str">
        <f>VLOOKUP($A1049,BASE!$A$3:$D$1199,4,0)</f>
        <v>CIEP 258 ASTROGILDO PEREIRA</v>
      </c>
      <c r="E1049" s="43">
        <v>24031.599999999999</v>
      </c>
      <c r="F1049" s="43">
        <v>22298.800000000003</v>
      </c>
      <c r="G1049" s="25">
        <f t="shared" si="72"/>
        <v>-1732.7999999999956</v>
      </c>
      <c r="H1049" s="47">
        <f t="shared" si="73"/>
        <v>-7.2105061668802567E-2</v>
      </c>
      <c r="I1049" s="80"/>
      <c r="J1049" s="81">
        <f>G1049</f>
        <v>-1732.7999999999956</v>
      </c>
      <c r="K1049" s="80"/>
    </row>
    <row r="1050" spans="1:11" x14ac:dyDescent="0.25">
      <c r="A1050" s="76">
        <v>33104271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397 PAULO PONTES</v>
      </c>
      <c r="E1050" s="43">
        <v>17428.400000000001</v>
      </c>
      <c r="F1050" s="43">
        <v>17978</v>
      </c>
      <c r="G1050" s="25">
        <f t="shared" si="72"/>
        <v>549.59999999999854</v>
      </c>
      <c r="H1050" s="47">
        <f t="shared" si="73"/>
        <v>3.1534736407243261E-2</v>
      </c>
      <c r="I1050" s="81">
        <f>G1050</f>
        <v>549.59999999999854</v>
      </c>
      <c r="J1050" s="80"/>
      <c r="K1050" s="80"/>
    </row>
    <row r="1051" spans="1:11" x14ac:dyDescent="0.25">
      <c r="A1051" s="76">
        <v>33104298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399 JEAN BAPTISTE DEBRET</v>
      </c>
      <c r="E1051" s="43">
        <v>12049.599999999999</v>
      </c>
      <c r="F1051" s="43">
        <v>10606.400000000001</v>
      </c>
      <c r="G1051" s="25">
        <f t="shared" si="72"/>
        <v>-1443.1999999999971</v>
      </c>
      <c r="H1051" s="47">
        <f t="shared" si="73"/>
        <v>-0.11977161067587283</v>
      </c>
      <c r="I1051" s="80"/>
      <c r="J1051" s="81">
        <f t="shared" ref="J1051:J1057" si="75">G1051</f>
        <v>-1443.1999999999971</v>
      </c>
      <c r="K1051" s="80"/>
    </row>
    <row r="1052" spans="1:11" x14ac:dyDescent="0.25">
      <c r="A1052" s="76">
        <v>33104301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CIEP 400 GP OSWALD DE ANDRADE</v>
      </c>
      <c r="E1052" s="43">
        <v>11096.8</v>
      </c>
      <c r="F1052" s="43">
        <v>10044</v>
      </c>
      <c r="G1052" s="25">
        <f t="shared" si="72"/>
        <v>-1052.7999999999993</v>
      </c>
      <c r="H1052" s="47">
        <f t="shared" si="73"/>
        <v>-9.4874197966981419E-2</v>
      </c>
      <c r="I1052" s="80"/>
      <c r="J1052" s="81">
        <f t="shared" si="75"/>
        <v>-1052.7999999999993</v>
      </c>
      <c r="K1052" s="80"/>
    </row>
    <row r="1053" spans="1:11" x14ac:dyDescent="0.25">
      <c r="A1053" s="76">
        <v>33104328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EE VILAR DOS TELES</v>
      </c>
      <c r="E1053" s="43">
        <v>8174</v>
      </c>
      <c r="F1053" s="43">
        <v>7478.4000000000005</v>
      </c>
      <c r="G1053" s="25">
        <f t="shared" si="72"/>
        <v>-695.59999999999945</v>
      </c>
      <c r="H1053" s="47">
        <f t="shared" si="73"/>
        <v>-8.509909469048195E-2</v>
      </c>
      <c r="I1053" s="80"/>
      <c r="J1053" s="81">
        <f t="shared" si="75"/>
        <v>-695.59999999999945</v>
      </c>
      <c r="K1053" s="80"/>
    </row>
    <row r="1054" spans="1:11" x14ac:dyDescent="0.25">
      <c r="A1054" s="76">
        <v>33104344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169 MARIA AUGUSTA CORREIA</v>
      </c>
      <c r="E1054" s="43">
        <v>15410.4</v>
      </c>
      <c r="F1054" s="43">
        <v>13009.6</v>
      </c>
      <c r="G1054" s="25">
        <f t="shared" si="72"/>
        <v>-2400.7999999999993</v>
      </c>
      <c r="H1054" s="47">
        <f t="shared" si="73"/>
        <v>-0.15579089446088351</v>
      </c>
      <c r="I1054" s="80"/>
      <c r="J1054" s="81">
        <f t="shared" si="75"/>
        <v>-2400.7999999999993</v>
      </c>
      <c r="K1054" s="80"/>
    </row>
    <row r="1055" spans="1:11" x14ac:dyDescent="0.25">
      <c r="A1055" s="76">
        <v>33104352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170 GREGORIO BEZERRA</v>
      </c>
      <c r="E1055" s="43">
        <v>14324.4</v>
      </c>
      <c r="F1055" s="43">
        <v>11512.400000000001</v>
      </c>
      <c r="G1055" s="25">
        <f t="shared" si="72"/>
        <v>-2811.9999999999982</v>
      </c>
      <c r="H1055" s="47">
        <f t="shared" si="73"/>
        <v>-0.19630839686129947</v>
      </c>
      <c r="I1055" s="80"/>
      <c r="J1055" s="81">
        <f t="shared" si="75"/>
        <v>-2811.9999999999982</v>
      </c>
      <c r="K1055" s="80"/>
    </row>
    <row r="1056" spans="1:11" x14ac:dyDescent="0.25">
      <c r="A1056" s="76">
        <v>33104379</v>
      </c>
      <c r="B1056" s="77" t="str">
        <f>VLOOKUP($A1056,BASE!$A$3:$D$1199,2,0)</f>
        <v>METROPOLITANA VII</v>
      </c>
      <c r="C1056" s="77" t="str">
        <f>VLOOKUP($A1056,BASE!$A$3:$D$1199,3,0)</f>
        <v>São João de Meriti</v>
      </c>
      <c r="D1056" s="77" t="str">
        <f>VLOOKUP($A1056,BASE!$A$3:$D$1199,4,0)</f>
        <v>CIEP 175 JOSE LINS DO REGO</v>
      </c>
      <c r="E1056" s="43">
        <v>28298.000000000004</v>
      </c>
      <c r="F1056" s="43">
        <v>24360.400000000001</v>
      </c>
      <c r="G1056" s="25">
        <f t="shared" si="72"/>
        <v>-3937.6000000000022</v>
      </c>
      <c r="H1056" s="47">
        <f t="shared" si="73"/>
        <v>-0.13914764294296422</v>
      </c>
      <c r="I1056" s="80"/>
      <c r="J1056" s="81">
        <f t="shared" si="75"/>
        <v>-3937.6000000000022</v>
      </c>
      <c r="K1056" s="80"/>
    </row>
    <row r="1057" spans="1:11" x14ac:dyDescent="0.25">
      <c r="A1057" s="76">
        <v>33104638</v>
      </c>
      <c r="B1057" s="77" t="str">
        <f>VLOOKUP($A1057,BASE!$A$3:$D$1199,2,0)</f>
        <v>METROPOLITANA III</v>
      </c>
      <c r="C1057" s="77" t="str">
        <f>VLOOKUP($A1057,BASE!$A$3:$D$1199,3,0)</f>
        <v>Rio de Janeiro</v>
      </c>
      <c r="D1057" s="77" t="str">
        <f>VLOOKUP($A1057,BASE!$A$3:$D$1199,4,0)</f>
        <v>CIEP 195 ANIBAL MACHADO</v>
      </c>
      <c r="E1057" s="43">
        <v>3274</v>
      </c>
      <c r="F1057" s="43">
        <v>2566.4</v>
      </c>
      <c r="G1057" s="25">
        <f t="shared" si="72"/>
        <v>-707.59999999999991</v>
      </c>
      <c r="H1057" s="47">
        <f t="shared" si="73"/>
        <v>-0.21612706169822843</v>
      </c>
      <c r="I1057" s="80"/>
      <c r="J1057" s="81">
        <f t="shared" si="75"/>
        <v>-707.59999999999991</v>
      </c>
      <c r="K1057" s="80"/>
    </row>
    <row r="1058" spans="1:11" x14ac:dyDescent="0.25">
      <c r="A1058" s="76">
        <v>33105022</v>
      </c>
      <c r="B1058" s="77" t="str">
        <f>VLOOKUP($A1058,BASE!$A$3:$D$1199,2,0)</f>
        <v>SERRANA II</v>
      </c>
      <c r="C1058" s="77" t="str">
        <f>VLOOKUP($A1058,BASE!$A$3:$D$1199,3,0)</f>
        <v>Nova Friburgo</v>
      </c>
      <c r="D1058" s="77" t="str">
        <f>VLOOKUP($A1058,BASE!$A$3:$D$1199,4,0)</f>
        <v>CIEP 480 PROFESSOR LUIZ CARLOS VERONESE</v>
      </c>
      <c r="E1058" s="43">
        <v>7206</v>
      </c>
      <c r="F1058" s="43">
        <v>7977.6</v>
      </c>
      <c r="G1058" s="25">
        <f t="shared" si="72"/>
        <v>771.60000000000036</v>
      </c>
      <c r="H1058" s="47">
        <f t="shared" si="73"/>
        <v>0.10707743547044135</v>
      </c>
      <c r="I1058" s="81">
        <f>G1058</f>
        <v>771.60000000000036</v>
      </c>
      <c r="J1058" s="80"/>
      <c r="K1058" s="80"/>
    </row>
    <row r="1059" spans="1:11" x14ac:dyDescent="0.25">
      <c r="A1059" s="76">
        <v>33105065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CAIC EUCLYDES DA CUNHA</v>
      </c>
      <c r="E1059" s="43">
        <v>39020</v>
      </c>
      <c r="F1059" s="43">
        <v>38692</v>
      </c>
      <c r="G1059" s="25">
        <f t="shared" si="72"/>
        <v>-328</v>
      </c>
      <c r="H1059" s="47">
        <f t="shared" si="73"/>
        <v>-8.4059456688877505E-3</v>
      </c>
      <c r="I1059" s="80"/>
      <c r="J1059" s="81">
        <f t="shared" ref="J1059:J1084" si="76">G1059</f>
        <v>-328</v>
      </c>
      <c r="K1059" s="80"/>
    </row>
    <row r="1060" spans="1:11" x14ac:dyDescent="0.25">
      <c r="A1060" s="76">
        <v>33105103</v>
      </c>
      <c r="B1060" s="77" t="str">
        <f>VLOOKUP($A1060,BASE!$A$3:$D$1199,2,0)</f>
        <v>METROPOLITANA VI</v>
      </c>
      <c r="C1060" s="77" t="str">
        <f>VLOOKUP($A1060,BASE!$A$3:$D$1199,3,0)</f>
        <v>Rio de Janeiro</v>
      </c>
      <c r="D1060" s="77" t="str">
        <f>VLOOKUP($A1060,BASE!$A$3:$D$1199,4,0)</f>
        <v>CIEP 303 AYRTON SENNA DA SILVA</v>
      </c>
      <c r="E1060" s="43">
        <v>24510</v>
      </c>
      <c r="F1060" s="43">
        <v>21256.400000000001</v>
      </c>
      <c r="G1060" s="25">
        <f t="shared" si="72"/>
        <v>-3253.5999999999985</v>
      </c>
      <c r="H1060" s="47">
        <f t="shared" si="73"/>
        <v>-0.13274581803345567</v>
      </c>
      <c r="I1060" s="80"/>
      <c r="J1060" s="81">
        <f t="shared" si="76"/>
        <v>-3253.5999999999985</v>
      </c>
      <c r="K1060" s="80"/>
    </row>
    <row r="1061" spans="1:11" x14ac:dyDescent="0.25">
      <c r="A1061" s="76">
        <v>33105219</v>
      </c>
      <c r="B1061" s="77" t="str">
        <f>VLOOKUP($A1061,BASE!$A$3:$D$1199,2,0)</f>
        <v>METROPOLITANA III</v>
      </c>
      <c r="C1061" s="77" t="str">
        <f>VLOOKUP($A1061,BASE!$A$3:$D$1199,3,0)</f>
        <v>Rio de Janeiro</v>
      </c>
      <c r="D1061" s="77" t="str">
        <f>VLOOKUP($A1061,BASE!$A$3:$D$1199,4,0)</f>
        <v>CIEP 379 RAUL SEIXAS</v>
      </c>
      <c r="E1061" s="43">
        <v>11195.2</v>
      </c>
      <c r="F1061" s="43">
        <v>10709.599999999999</v>
      </c>
      <c r="G1061" s="25">
        <f t="shared" si="72"/>
        <v>-485.60000000000218</v>
      </c>
      <c r="H1061" s="47">
        <f t="shared" si="73"/>
        <v>-4.3375732456767381E-2</v>
      </c>
      <c r="I1061" s="80"/>
      <c r="J1061" s="81">
        <f t="shared" si="76"/>
        <v>-485.60000000000218</v>
      </c>
      <c r="K1061" s="80"/>
    </row>
    <row r="1062" spans="1:11" x14ac:dyDescent="0.25">
      <c r="A1062" s="76">
        <v>33105294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311 DEPUTADO BOCAYUVA CUNHA</v>
      </c>
      <c r="E1062" s="43">
        <v>30138</v>
      </c>
      <c r="F1062" s="43">
        <v>26329.200000000001</v>
      </c>
      <c r="G1062" s="25">
        <f t="shared" si="72"/>
        <v>-3808.7999999999993</v>
      </c>
      <c r="H1062" s="47">
        <f t="shared" si="73"/>
        <v>-0.1263786581724069</v>
      </c>
      <c r="I1062" s="80"/>
      <c r="J1062" s="81">
        <f t="shared" si="76"/>
        <v>-3808.7999999999993</v>
      </c>
      <c r="K1062" s="80"/>
    </row>
    <row r="1063" spans="1:11" x14ac:dyDescent="0.25">
      <c r="A1063" s="76">
        <v>33106550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223 OLYMPIO MARQUES DOS SANTOS</v>
      </c>
      <c r="E1063" s="43">
        <v>19949.2</v>
      </c>
      <c r="F1063" s="43">
        <v>15770.8</v>
      </c>
      <c r="G1063" s="25">
        <f t="shared" si="72"/>
        <v>-4178.4000000000015</v>
      </c>
      <c r="H1063" s="47">
        <f t="shared" si="73"/>
        <v>-0.20945200810057552</v>
      </c>
      <c r="I1063" s="80"/>
      <c r="J1063" s="81">
        <f t="shared" si="76"/>
        <v>-4178.4000000000015</v>
      </c>
      <c r="K1063" s="80"/>
    </row>
    <row r="1064" spans="1:11" x14ac:dyDescent="0.25">
      <c r="A1064" s="76">
        <v>33106584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336 OCTAVIO MALTA</v>
      </c>
      <c r="E1064" s="43">
        <v>25268</v>
      </c>
      <c r="F1064" s="43">
        <v>21275.599999999999</v>
      </c>
      <c r="G1064" s="25">
        <f t="shared" si="72"/>
        <v>-3992.4000000000015</v>
      </c>
      <c r="H1064" s="47">
        <f t="shared" si="73"/>
        <v>-0.15800221624188704</v>
      </c>
      <c r="I1064" s="80"/>
      <c r="J1064" s="81">
        <f t="shared" si="76"/>
        <v>-3992.4000000000015</v>
      </c>
      <c r="K1064" s="80"/>
    </row>
    <row r="1065" spans="1:11" x14ac:dyDescent="0.25">
      <c r="A1065" s="76">
        <v>33106592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435 HELIO PELLEGRINO</v>
      </c>
      <c r="E1065" s="43">
        <v>18624.400000000001</v>
      </c>
      <c r="F1065" s="43">
        <v>17165.2</v>
      </c>
      <c r="G1065" s="25">
        <f t="shared" si="72"/>
        <v>-1459.2000000000007</v>
      </c>
      <c r="H1065" s="47">
        <f t="shared" si="73"/>
        <v>-7.8348832714074043E-2</v>
      </c>
      <c r="I1065" s="80"/>
      <c r="J1065" s="81">
        <f t="shared" si="76"/>
        <v>-1459.2000000000007</v>
      </c>
      <c r="K1065" s="80"/>
    </row>
    <row r="1066" spans="1:11" x14ac:dyDescent="0.25">
      <c r="A1066" s="76">
        <v>33106606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224 TARSO DE CASTRO</v>
      </c>
      <c r="E1066" s="43">
        <v>16943.2</v>
      </c>
      <c r="F1066" s="43">
        <v>13298.400000000001</v>
      </c>
      <c r="G1066" s="25">
        <f t="shared" si="72"/>
        <v>-3644.7999999999993</v>
      </c>
      <c r="H1066" s="47">
        <f t="shared" si="73"/>
        <v>-0.21511874970489631</v>
      </c>
      <c r="I1066" s="80"/>
      <c r="J1066" s="81">
        <f t="shared" si="76"/>
        <v>-3644.7999999999993</v>
      </c>
      <c r="K1066" s="80"/>
    </row>
    <row r="1067" spans="1:11" x14ac:dyDescent="0.25">
      <c r="A1067" s="76">
        <v>33106614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386 GUILHERME DA SILVEIRA FILHO</v>
      </c>
      <c r="E1067" s="43">
        <v>31473.199999999997</v>
      </c>
      <c r="F1067" s="43">
        <v>27778.399999999998</v>
      </c>
      <c r="G1067" s="25">
        <f t="shared" si="72"/>
        <v>-3694.7999999999993</v>
      </c>
      <c r="H1067" s="47">
        <f t="shared" si="73"/>
        <v>-0.11739511711551413</v>
      </c>
      <c r="I1067" s="80"/>
      <c r="J1067" s="81">
        <f t="shared" si="76"/>
        <v>-3694.7999999999993</v>
      </c>
      <c r="K1067" s="80"/>
    </row>
    <row r="1068" spans="1:11" x14ac:dyDescent="0.25">
      <c r="A1068" s="76">
        <v>33106630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382 ASPIRANTE FRANCISCO MEGA</v>
      </c>
      <c r="E1068" s="43">
        <v>29328.799999999999</v>
      </c>
      <c r="F1068" s="43">
        <v>23386.799999999999</v>
      </c>
      <c r="G1068" s="25">
        <f t="shared" si="72"/>
        <v>-5942</v>
      </c>
      <c r="H1068" s="47">
        <f t="shared" si="73"/>
        <v>-0.20259949264886393</v>
      </c>
      <c r="I1068" s="80"/>
      <c r="J1068" s="81">
        <f t="shared" si="76"/>
        <v>-5942</v>
      </c>
      <c r="K1068" s="80"/>
    </row>
    <row r="1069" spans="1:11" x14ac:dyDescent="0.25">
      <c r="A1069" s="76">
        <v>33106649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312 RAUL RYFF</v>
      </c>
      <c r="E1069" s="43">
        <v>25906.400000000001</v>
      </c>
      <c r="F1069" s="43">
        <v>22275.199999999997</v>
      </c>
      <c r="G1069" s="25">
        <f t="shared" si="72"/>
        <v>-3631.2000000000044</v>
      </c>
      <c r="H1069" s="47">
        <f t="shared" si="73"/>
        <v>-0.1401661365531299</v>
      </c>
      <c r="I1069" s="80"/>
      <c r="J1069" s="81">
        <f t="shared" si="76"/>
        <v>-3631.2000000000044</v>
      </c>
      <c r="K1069" s="80"/>
    </row>
    <row r="1070" spans="1:11" x14ac:dyDescent="0.25">
      <c r="A1070" s="76">
        <v>33106657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183 JOAO VITTA</v>
      </c>
      <c r="E1070" s="43">
        <v>31360.800000000003</v>
      </c>
      <c r="F1070" s="43">
        <v>25710.799999999999</v>
      </c>
      <c r="G1070" s="25">
        <f t="shared" si="72"/>
        <v>-5650.0000000000036</v>
      </c>
      <c r="H1070" s="47">
        <f t="shared" si="73"/>
        <v>-0.18016122037703131</v>
      </c>
      <c r="I1070" s="80"/>
      <c r="J1070" s="81">
        <f t="shared" si="76"/>
        <v>-5650.0000000000036</v>
      </c>
      <c r="K1070" s="80"/>
    </row>
    <row r="1071" spans="1:11" x14ac:dyDescent="0.25">
      <c r="A1071" s="76">
        <v>33106665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432 ALBERTO CAVALCANTI</v>
      </c>
      <c r="E1071" s="43">
        <v>11160.800000000001</v>
      </c>
      <c r="F1071" s="43">
        <v>8029.6</v>
      </c>
      <c r="G1071" s="25">
        <f t="shared" si="72"/>
        <v>-3131.2000000000007</v>
      </c>
      <c r="H1071" s="47">
        <f t="shared" si="73"/>
        <v>-0.28055336535015413</v>
      </c>
      <c r="I1071" s="80"/>
      <c r="J1071" s="81">
        <f t="shared" si="76"/>
        <v>-3131.2000000000007</v>
      </c>
      <c r="K1071" s="80"/>
    </row>
    <row r="1072" spans="1:11" x14ac:dyDescent="0.25">
      <c r="A1072" s="76">
        <v>33106673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392 MARIO DE ANDRADE</v>
      </c>
      <c r="E1072" s="43">
        <v>27398.399999999998</v>
      </c>
      <c r="F1072" s="43">
        <v>23478</v>
      </c>
      <c r="G1072" s="25">
        <f t="shared" si="72"/>
        <v>-3920.3999999999978</v>
      </c>
      <c r="H1072" s="47">
        <f t="shared" si="73"/>
        <v>-0.14308864751226341</v>
      </c>
      <c r="I1072" s="80"/>
      <c r="J1072" s="81">
        <f t="shared" si="76"/>
        <v>-3920.3999999999978</v>
      </c>
      <c r="K1072" s="80"/>
    </row>
    <row r="1073" spans="1:11" x14ac:dyDescent="0.25">
      <c r="A1073" s="76">
        <v>33106681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305 HEITOR DOS PRAZERES</v>
      </c>
      <c r="E1073" s="43">
        <v>39751.199999999997</v>
      </c>
      <c r="F1073" s="43">
        <v>34436.800000000003</v>
      </c>
      <c r="G1073" s="25">
        <f t="shared" si="72"/>
        <v>-5314.3999999999942</v>
      </c>
      <c r="H1073" s="47">
        <f t="shared" si="73"/>
        <v>-0.13369156151260828</v>
      </c>
      <c r="I1073" s="80"/>
      <c r="J1073" s="81">
        <f t="shared" si="76"/>
        <v>-5314.3999999999942</v>
      </c>
      <c r="K1073" s="80"/>
    </row>
    <row r="1074" spans="1:11" x14ac:dyDescent="0.25">
      <c r="A1074" s="76">
        <v>33106690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225 MARIO QUINTANA</v>
      </c>
      <c r="E1074" s="43">
        <v>32683.599999999999</v>
      </c>
      <c r="F1074" s="43">
        <v>31060.799999999996</v>
      </c>
      <c r="G1074" s="25">
        <f t="shared" si="72"/>
        <v>-1622.8000000000029</v>
      </c>
      <c r="H1074" s="47">
        <f t="shared" si="73"/>
        <v>-4.965181314175926E-2</v>
      </c>
      <c r="I1074" s="80"/>
      <c r="J1074" s="81">
        <f t="shared" si="76"/>
        <v>-1622.8000000000029</v>
      </c>
      <c r="K1074" s="80"/>
    </row>
    <row r="1075" spans="1:11" x14ac:dyDescent="0.25">
      <c r="A1075" s="76">
        <v>33106703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244 OSWALDO ARANHA</v>
      </c>
      <c r="E1075" s="43">
        <v>12895.199999999999</v>
      </c>
      <c r="F1075" s="43">
        <v>12806.8</v>
      </c>
      <c r="G1075" s="25">
        <f t="shared" si="72"/>
        <v>-88.399999999999636</v>
      </c>
      <c r="H1075" s="47">
        <f t="shared" si="73"/>
        <v>-6.8552639741919202E-3</v>
      </c>
      <c r="I1075" s="80"/>
      <c r="J1075" s="81">
        <f t="shared" si="76"/>
        <v>-88.399999999999636</v>
      </c>
      <c r="K1075" s="80"/>
    </row>
    <row r="1076" spans="1:11" x14ac:dyDescent="0.25">
      <c r="A1076" s="76">
        <v>33106711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362 ROBERTO BURLE MARX</v>
      </c>
      <c r="E1076" s="43">
        <v>19023.599999999999</v>
      </c>
      <c r="F1076" s="43">
        <v>15696.400000000001</v>
      </c>
      <c r="G1076" s="25">
        <f t="shared" si="72"/>
        <v>-3327.1999999999971</v>
      </c>
      <c r="H1076" s="47">
        <f t="shared" si="73"/>
        <v>-0.17489854706785243</v>
      </c>
      <c r="I1076" s="80"/>
      <c r="J1076" s="81">
        <f t="shared" si="76"/>
        <v>-3327.1999999999971</v>
      </c>
      <c r="K1076" s="80"/>
    </row>
    <row r="1077" spans="1:11" x14ac:dyDescent="0.25">
      <c r="A1077" s="76">
        <v>33106720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313 RUBEM BRAGA</v>
      </c>
      <c r="E1077" s="43">
        <v>20381.599999999999</v>
      </c>
      <c r="F1077" s="43">
        <v>17401.199999999997</v>
      </c>
      <c r="G1077" s="25">
        <f t="shared" si="72"/>
        <v>-2980.4000000000015</v>
      </c>
      <c r="H1077" s="47">
        <f t="shared" si="73"/>
        <v>-0.14622993288063751</v>
      </c>
      <c r="I1077" s="80"/>
      <c r="J1077" s="81">
        <f t="shared" si="76"/>
        <v>-2980.4000000000015</v>
      </c>
      <c r="K1077" s="80"/>
    </row>
    <row r="1078" spans="1:11" x14ac:dyDescent="0.25">
      <c r="A1078" s="76">
        <v>33106738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433 TOGO RENAN SOARES KANELA</v>
      </c>
      <c r="E1078" s="43">
        <v>27805.600000000002</v>
      </c>
      <c r="F1078" s="43">
        <v>23677.200000000004</v>
      </c>
      <c r="G1078" s="25">
        <f t="shared" si="72"/>
        <v>-4128.3999999999978</v>
      </c>
      <c r="H1078" s="47">
        <f t="shared" si="73"/>
        <v>-0.14847368875334455</v>
      </c>
      <c r="I1078" s="80"/>
      <c r="J1078" s="81">
        <f t="shared" si="76"/>
        <v>-4128.3999999999978</v>
      </c>
      <c r="K1078" s="80"/>
    </row>
    <row r="1079" spans="1:11" x14ac:dyDescent="0.25">
      <c r="A1079" s="76">
        <v>33106746</v>
      </c>
      <c r="B1079" s="77" t="str">
        <f>VLOOKUP($A1079,BASE!$A$3:$D$1199,2,0)</f>
        <v>METROPOLITANA IV</v>
      </c>
      <c r="C1079" s="77" t="str">
        <f>VLOOKUP($A1079,BASE!$A$3:$D$1199,3,0)</f>
        <v>Rio de Janeiro</v>
      </c>
      <c r="D1079" s="77" t="str">
        <f>VLOOKUP($A1079,BASE!$A$3:$D$1199,4,0)</f>
        <v>CIEP 165 BRIGADEIRO SERGIO CARVALHO</v>
      </c>
      <c r="E1079" s="43">
        <v>25142.400000000001</v>
      </c>
      <c r="F1079" s="43">
        <v>20528.400000000001</v>
      </c>
      <c r="G1079" s="25">
        <f t="shared" si="72"/>
        <v>-4614</v>
      </c>
      <c r="H1079" s="47">
        <f t="shared" si="73"/>
        <v>-0.18351470026727756</v>
      </c>
      <c r="I1079" s="80"/>
      <c r="J1079" s="81">
        <f t="shared" si="76"/>
        <v>-4614</v>
      </c>
      <c r="K1079" s="80"/>
    </row>
    <row r="1080" spans="1:11" x14ac:dyDescent="0.25">
      <c r="A1080" s="76">
        <v>33108579</v>
      </c>
      <c r="B1080" s="77" t="str">
        <f>VLOOKUP($A1080,BASE!$A$3:$D$1199,2,0)</f>
        <v>BAIXADAS LITORANEAS</v>
      </c>
      <c r="C1080" s="77" t="str">
        <f>VLOOKUP($A1080,BASE!$A$3:$D$1199,3,0)</f>
        <v>Niterói</v>
      </c>
      <c r="D1080" s="77" t="str">
        <f>VLOOKUP($A1080,BASE!$A$3:$D$1199,4,0)</f>
        <v>CIEP 448 RUY FRAZAO SOARES</v>
      </c>
      <c r="E1080" s="43">
        <v>16170.400000000001</v>
      </c>
      <c r="F1080" s="43">
        <v>16042.800000000001</v>
      </c>
      <c r="G1080" s="25">
        <f t="shared" si="72"/>
        <v>-127.60000000000036</v>
      </c>
      <c r="H1080" s="47">
        <f t="shared" si="73"/>
        <v>-7.8909612625538243E-3</v>
      </c>
      <c r="I1080" s="80"/>
      <c r="J1080" s="81">
        <f t="shared" si="76"/>
        <v>-127.60000000000036</v>
      </c>
      <c r="K1080" s="80"/>
    </row>
    <row r="1081" spans="1:11" x14ac:dyDescent="0.25">
      <c r="A1081" s="76">
        <v>33110220</v>
      </c>
      <c r="B1081" s="77" t="str">
        <f>VLOOKUP($A1081,BASE!$A$3:$D$1199,2,0)</f>
        <v>METROPOLITANA V</v>
      </c>
      <c r="C1081" s="77" t="str">
        <f>VLOOKUP($A1081,BASE!$A$3:$D$1199,3,0)</f>
        <v>Duque de Caxias</v>
      </c>
      <c r="D1081" s="77" t="str">
        <f>VLOOKUP($A1081,BASE!$A$3:$D$1199,4,0)</f>
        <v>CIEP 201 AARAO STEINBRUCH</v>
      </c>
      <c r="E1081" s="43">
        <v>18508</v>
      </c>
      <c r="F1081" s="43">
        <v>15967.6</v>
      </c>
      <c r="G1081" s="25">
        <f t="shared" si="72"/>
        <v>-2540.3999999999996</v>
      </c>
      <c r="H1081" s="47">
        <f t="shared" si="73"/>
        <v>-0.13725956343202939</v>
      </c>
      <c r="I1081" s="80"/>
      <c r="J1081" s="81">
        <f t="shared" si="76"/>
        <v>-2540.3999999999996</v>
      </c>
      <c r="K1081" s="80"/>
    </row>
    <row r="1082" spans="1:11" x14ac:dyDescent="0.25">
      <c r="A1082" s="76">
        <v>33110476</v>
      </c>
      <c r="B1082" s="77" t="str">
        <f>VLOOKUP($A1082,BASE!$A$3:$D$1199,2,0)</f>
        <v>METROPOLITANA IV</v>
      </c>
      <c r="C1082" s="77" t="str">
        <f>VLOOKUP($A1082,BASE!$A$3:$D$1199,3,0)</f>
        <v>Rio de Janeiro</v>
      </c>
      <c r="D1082" s="77" t="str">
        <f>VLOOKUP($A1082,BASE!$A$3:$D$1199,4,0)</f>
        <v>CIEP 418 ANTONIO CARLOS BERNARDES MUSSUM</v>
      </c>
      <c r="E1082" s="43">
        <v>5606.8</v>
      </c>
      <c r="F1082" s="43">
        <v>5528.8000000000011</v>
      </c>
      <c r="G1082" s="25">
        <f t="shared" si="72"/>
        <v>-77.999999999999091</v>
      </c>
      <c r="H1082" s="47">
        <f t="shared" si="73"/>
        <v>-1.3911678675893395E-2</v>
      </c>
      <c r="I1082" s="80"/>
      <c r="J1082" s="81">
        <f t="shared" si="76"/>
        <v>-77.999999999999091</v>
      </c>
      <c r="K1082" s="80"/>
    </row>
    <row r="1083" spans="1:11" x14ac:dyDescent="0.25">
      <c r="A1083" s="76">
        <v>33110638</v>
      </c>
      <c r="B1083" s="77" t="str">
        <f>VLOOKUP($A1083,BASE!$A$3:$D$1199,2,0)</f>
        <v>METROPOLITANA VI</v>
      </c>
      <c r="C1083" s="77" t="str">
        <f>VLOOKUP($A1083,BASE!$A$3:$D$1199,3,0)</f>
        <v>Rio de Janeiro</v>
      </c>
      <c r="D1083" s="77" t="str">
        <f>VLOOKUP($A1083,BASE!$A$3:$D$1199,4,0)</f>
        <v>CIEP 205 FREI AGOSTINHO FINCIAS</v>
      </c>
      <c r="E1083" s="43">
        <v>9785.6</v>
      </c>
      <c r="F1083" s="43">
        <v>7354.7999999999993</v>
      </c>
      <c r="G1083" s="25">
        <f t="shared" si="72"/>
        <v>-2430.8000000000011</v>
      </c>
      <c r="H1083" s="47">
        <f t="shared" si="73"/>
        <v>-0.24840582079790724</v>
      </c>
      <c r="I1083" s="80"/>
      <c r="J1083" s="81">
        <f t="shared" si="76"/>
        <v>-2430.8000000000011</v>
      </c>
      <c r="K1083" s="80"/>
    </row>
    <row r="1084" spans="1:11" x14ac:dyDescent="0.25">
      <c r="A1084" s="76">
        <v>33110646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323 MARIA WERNECK DE CASTRO</v>
      </c>
      <c r="E1084" s="43">
        <v>23197.599999999999</v>
      </c>
      <c r="F1084" s="43">
        <v>16762.399999999998</v>
      </c>
      <c r="G1084" s="25">
        <f t="shared" si="72"/>
        <v>-6435.2000000000007</v>
      </c>
      <c r="H1084" s="47">
        <f t="shared" si="73"/>
        <v>-0.27740800772493712</v>
      </c>
      <c r="I1084" s="80"/>
      <c r="J1084" s="81">
        <f t="shared" si="76"/>
        <v>-6435.2000000000007</v>
      </c>
      <c r="K1084" s="80"/>
    </row>
    <row r="1085" spans="1:11" x14ac:dyDescent="0.25">
      <c r="A1085" s="76">
        <v>33110654</v>
      </c>
      <c r="B1085" s="77" t="str">
        <f>VLOOKUP($A1085,BASE!$A$3:$D$1199,2,0)</f>
        <v>METROPOLITANA III</v>
      </c>
      <c r="C1085" s="77" t="str">
        <f>VLOOKUP($A1085,BASE!$A$3:$D$1199,3,0)</f>
        <v>Rio de Janeiro</v>
      </c>
      <c r="D1085" s="77" t="str">
        <f>VLOOKUP($A1085,BASE!$A$3:$D$1199,4,0)</f>
        <v>CIEP 092 FEDERICO FELLINI</v>
      </c>
      <c r="E1085" s="43">
        <v>14601.6</v>
      </c>
      <c r="F1085" s="43">
        <v>14863.2</v>
      </c>
      <c r="G1085" s="25">
        <f t="shared" si="72"/>
        <v>261.60000000000036</v>
      </c>
      <c r="H1085" s="47">
        <f t="shared" si="73"/>
        <v>1.7915844838921786E-2</v>
      </c>
      <c r="I1085" s="81">
        <f>G1085</f>
        <v>261.60000000000036</v>
      </c>
      <c r="J1085" s="80"/>
      <c r="K1085" s="80"/>
    </row>
    <row r="1086" spans="1:11" x14ac:dyDescent="0.25">
      <c r="A1086" s="76">
        <v>33111626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LUIZA MAHIN</v>
      </c>
      <c r="E1086" s="43">
        <v>486</v>
      </c>
      <c r="F1086" s="43">
        <v>379.6</v>
      </c>
      <c r="G1086" s="25">
        <f t="shared" si="72"/>
        <v>-106.39999999999998</v>
      </c>
      <c r="H1086" s="47">
        <f t="shared" si="73"/>
        <v>-0.21893004115226333</v>
      </c>
      <c r="I1086" s="80"/>
      <c r="J1086" s="81">
        <f>G1086</f>
        <v>-106.39999999999998</v>
      </c>
      <c r="K1086" s="80"/>
    </row>
    <row r="1087" spans="1:11" x14ac:dyDescent="0.25">
      <c r="A1087" s="76">
        <v>33111707</v>
      </c>
      <c r="B1087" s="77" t="str">
        <f>VLOOKUP($A1087,BASE!$A$3:$D$1199,2,0)</f>
        <v>DIESP</v>
      </c>
      <c r="C1087" s="77" t="str">
        <f>VLOOKUP($A1087,BASE!$A$3:$D$1199,3,0)</f>
        <v>Rio de Janeiro</v>
      </c>
      <c r="D1087" s="77" t="str">
        <f>VLOOKUP($A1087,BASE!$A$3:$D$1199,4,0)</f>
        <v>CE CANDEIA</v>
      </c>
      <c r="E1087" s="43">
        <v>957.59999999999991</v>
      </c>
      <c r="F1087" s="43">
        <v>927.2</v>
      </c>
      <c r="G1087" s="25">
        <f t="shared" si="72"/>
        <v>-30.399999999999864</v>
      </c>
      <c r="H1087" s="47">
        <f t="shared" si="73"/>
        <v>-3.1746031746031605E-2</v>
      </c>
      <c r="I1087" s="80"/>
      <c r="J1087" s="81">
        <f>G1087</f>
        <v>-30.399999999999864</v>
      </c>
      <c r="K1087" s="80"/>
    </row>
    <row r="1088" spans="1:11" x14ac:dyDescent="0.25">
      <c r="A1088" s="76">
        <v>33113319</v>
      </c>
      <c r="B1088" s="77" t="str">
        <f>VLOOKUP($A1088,BASE!$A$3:$D$1199,2,0)</f>
        <v>METROPOLITANA VII</v>
      </c>
      <c r="C1088" s="77" t="str">
        <f>VLOOKUP($A1088,BASE!$A$3:$D$1199,3,0)</f>
        <v>Mesquita</v>
      </c>
      <c r="D1088" s="77" t="str">
        <f>VLOOKUP($A1088,BASE!$A$3:$D$1199,4,0)</f>
        <v>CE POETA MARIO QUINTANA</v>
      </c>
      <c r="E1088" s="43">
        <v>8548.7999999999993</v>
      </c>
      <c r="F1088" s="43">
        <v>10248</v>
      </c>
      <c r="G1088" s="25">
        <f t="shared" si="72"/>
        <v>1699.2000000000007</v>
      </c>
      <c r="H1088" s="47">
        <f t="shared" si="73"/>
        <v>0.19876473891072441</v>
      </c>
      <c r="I1088" s="81">
        <f>G1088</f>
        <v>1699.2000000000007</v>
      </c>
      <c r="J1088" s="80"/>
      <c r="K1088" s="80"/>
    </row>
    <row r="1089" spans="1:11" x14ac:dyDescent="0.25">
      <c r="A1089" s="76">
        <v>33114366</v>
      </c>
      <c r="B1089" s="77" t="str">
        <f>VLOOKUP($A1089,BASE!$A$3:$D$1199,2,0)</f>
        <v>METROPOLITANA II</v>
      </c>
      <c r="C1089" s="77" t="str">
        <f>VLOOKUP($A1089,BASE!$A$3:$D$1199,3,0)</f>
        <v>São Gonçalo</v>
      </c>
      <c r="D1089" s="77" t="str">
        <f>VLOOKUP($A1089,BASE!$A$3:$D$1199,4,0)</f>
        <v>CE MARIO TAMBORINDEGUY</v>
      </c>
      <c r="E1089" s="43">
        <v>6184</v>
      </c>
      <c r="F1089" s="43">
        <v>5470.4</v>
      </c>
      <c r="G1089" s="25">
        <f t="shared" si="72"/>
        <v>-713.60000000000036</v>
      </c>
      <c r="H1089" s="47">
        <f t="shared" si="73"/>
        <v>-0.11539456662354469</v>
      </c>
      <c r="I1089" s="80"/>
      <c r="J1089" s="81">
        <f>G1089</f>
        <v>-713.60000000000036</v>
      </c>
      <c r="K1089" s="80"/>
    </row>
    <row r="1090" spans="1:11" x14ac:dyDescent="0.25">
      <c r="A1090" s="76">
        <v>33115001</v>
      </c>
      <c r="B1090" s="77" t="str">
        <f>VLOOKUP($A1090,BASE!$A$3:$D$1199,2,0)</f>
        <v>SUL FLUMINENSE</v>
      </c>
      <c r="C1090" s="77" t="str">
        <f>VLOOKUP($A1090,BASE!$A$3:$D$1199,3,0)</f>
        <v>Resende</v>
      </c>
      <c r="D1090" s="77" t="str">
        <f>VLOOKUP($A1090,BASE!$A$3:$D$1199,4,0)</f>
        <v>CE ANTONIO QUIRINO</v>
      </c>
      <c r="E1090" s="43">
        <v>5498.8000000000011</v>
      </c>
      <c r="F1090" s="43">
        <v>4666</v>
      </c>
      <c r="G1090" s="25">
        <f t="shared" si="72"/>
        <v>-832.80000000000109</v>
      </c>
      <c r="H1090" s="47">
        <f t="shared" si="73"/>
        <v>-0.15145122572197586</v>
      </c>
      <c r="I1090" s="80"/>
      <c r="J1090" s="81">
        <f>G1090</f>
        <v>-832.80000000000109</v>
      </c>
      <c r="K1090" s="80"/>
    </row>
    <row r="1091" spans="1:11" x14ac:dyDescent="0.25">
      <c r="A1091" s="76">
        <v>33117675</v>
      </c>
      <c r="B1091" s="77" t="e">
        <f>VLOOKUP($A1091,BASE!$A$3:$D$1199,2,0)</f>
        <v>#N/A</v>
      </c>
      <c r="C1091" s="77" t="e">
        <f>VLOOKUP($A1091,BASE!$A$3:$D$1199,3,0)</f>
        <v>#N/A</v>
      </c>
      <c r="D1091" s="77" t="e">
        <f>VLOOKUP($A1091,BASE!$A$3:$D$1199,4,0)</f>
        <v>#N/A</v>
      </c>
      <c r="E1091" s="43">
        <v>3020</v>
      </c>
      <c r="F1091" s="43">
        <v>3261.6000000000004</v>
      </c>
      <c r="G1091" s="25">
        <f t="shared" si="72"/>
        <v>241.60000000000036</v>
      </c>
      <c r="H1091" s="47">
        <f t="shared" si="73"/>
        <v>8.0000000000000127E-2</v>
      </c>
      <c r="I1091" s="81">
        <f>G1091</f>
        <v>241.60000000000036</v>
      </c>
      <c r="J1091" s="80"/>
      <c r="K1091" s="80"/>
    </row>
    <row r="1092" spans="1:11" x14ac:dyDescent="0.25">
      <c r="A1092" s="76">
        <v>33117764</v>
      </c>
      <c r="B1092" s="77" t="str">
        <f>VLOOKUP($A1092,BASE!$A$3:$D$1199,2,0)</f>
        <v>METROPOLITANA I</v>
      </c>
      <c r="C1092" s="77" t="str">
        <f>VLOOKUP($A1092,BASE!$A$3:$D$1199,3,0)</f>
        <v>Nova Iguaçu</v>
      </c>
      <c r="D1092" s="77" t="str">
        <f>VLOOKUP($A1092,BASE!$A$3:$D$1199,4,0)</f>
        <v>CE PROFESSORA MARIA HELENA AMARAL ALARCAO</v>
      </c>
      <c r="E1092" s="43">
        <v>4496.3999999999996</v>
      </c>
      <c r="F1092" s="43">
        <v>4724.3999999999996</v>
      </c>
      <c r="G1092" s="25">
        <f t="shared" si="72"/>
        <v>228</v>
      </c>
      <c r="H1092" s="47">
        <f t="shared" si="73"/>
        <v>5.0707232452628773E-2</v>
      </c>
      <c r="I1092" s="81">
        <f>G1092</f>
        <v>228</v>
      </c>
      <c r="J1092" s="80"/>
      <c r="K1092" s="80"/>
    </row>
    <row r="1093" spans="1:11" x14ac:dyDescent="0.25">
      <c r="A1093" s="76">
        <v>33117950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CE PROFESSOR AUGUSTO MOTTA</v>
      </c>
      <c r="E1093" s="43">
        <v>2066.8000000000002</v>
      </c>
      <c r="F1093" s="43">
        <v>1778.4</v>
      </c>
      <c r="G1093" s="25">
        <f t="shared" ref="G1093:G1156" si="77">F1093-E1093</f>
        <v>-288.40000000000009</v>
      </c>
      <c r="H1093" s="47">
        <f t="shared" ref="H1093:H1156" si="78">G1093/E1093</f>
        <v>-0.13953938455583514</v>
      </c>
      <c r="I1093" s="80"/>
      <c r="J1093" s="81">
        <f t="shared" ref="J1093:J1101" si="79">G1093</f>
        <v>-288.40000000000009</v>
      </c>
      <c r="K1093" s="80"/>
    </row>
    <row r="1094" spans="1:11" x14ac:dyDescent="0.25">
      <c r="A1094" s="76">
        <v>33120692</v>
      </c>
      <c r="B1094" s="77" t="str">
        <f>VLOOKUP($A1094,BASE!$A$3:$D$1199,2,0)</f>
        <v>METROPOLITANA III</v>
      </c>
      <c r="C1094" s="77" t="str">
        <f>VLOOKUP($A1094,BASE!$A$3:$D$1199,3,0)</f>
        <v>Rio de Janeiro</v>
      </c>
      <c r="D1094" s="77" t="str">
        <f>VLOOKUP($A1094,BASE!$A$3:$D$1199,4,0)</f>
        <v>CAIC THEOPHILO DE SOUZA PINTO</v>
      </c>
      <c r="E1094" s="43">
        <v>17676.8</v>
      </c>
      <c r="F1094" s="43">
        <v>15392</v>
      </c>
      <c r="G1094" s="25">
        <f t="shared" si="77"/>
        <v>-2284.7999999999993</v>
      </c>
      <c r="H1094" s="47">
        <f t="shared" si="78"/>
        <v>-0.1292541636495293</v>
      </c>
      <c r="I1094" s="80"/>
      <c r="J1094" s="81">
        <f t="shared" si="79"/>
        <v>-2284.7999999999993</v>
      </c>
      <c r="K1094" s="80"/>
    </row>
    <row r="1095" spans="1:11" x14ac:dyDescent="0.25">
      <c r="A1095" s="76">
        <v>33124620</v>
      </c>
      <c r="B1095" s="77" t="str">
        <f>VLOOKUP($A1095,BASE!$A$3:$D$1199,2,0)</f>
        <v>DIESP</v>
      </c>
      <c r="C1095" s="77" t="str">
        <f>VLOOKUP($A1095,BASE!$A$3:$D$1199,3,0)</f>
        <v>Rio de Janeiro</v>
      </c>
      <c r="D1095" s="77" t="str">
        <f>VLOOKUP($A1095,BASE!$A$3:$D$1199,4,0)</f>
        <v>CE PADRE CARLOS LEONCIO DA SILVA</v>
      </c>
      <c r="E1095" s="43">
        <v>3525.2000000000003</v>
      </c>
      <c r="F1095" s="43">
        <v>2128</v>
      </c>
      <c r="G1095" s="25">
        <f t="shared" si="77"/>
        <v>-1397.2000000000003</v>
      </c>
      <c r="H1095" s="47">
        <f t="shared" si="78"/>
        <v>-0.39634630659253378</v>
      </c>
      <c r="I1095" s="80"/>
      <c r="J1095" s="81">
        <f t="shared" si="79"/>
        <v>-1397.2000000000003</v>
      </c>
      <c r="K1095" s="80"/>
    </row>
    <row r="1096" spans="1:11" x14ac:dyDescent="0.25">
      <c r="A1096" s="76">
        <v>33124922</v>
      </c>
      <c r="B1096" s="77" t="str">
        <f>VLOOKUP($A1096,BASE!$A$3:$D$1199,2,0)</f>
        <v>METROPOLITANA III</v>
      </c>
      <c r="C1096" s="77" t="str">
        <f>VLOOKUP($A1096,BASE!$A$3:$D$1199,3,0)</f>
        <v>Rio de Janeiro</v>
      </c>
      <c r="D1096" s="77" t="str">
        <f>VLOOKUP($A1096,BASE!$A$3:$D$1199,4,0)</f>
        <v>CE OLAVO JOSINO DE SALLES</v>
      </c>
      <c r="E1096" s="43">
        <v>6383.2</v>
      </c>
      <c r="F1096" s="43">
        <v>5821.2</v>
      </c>
      <c r="G1096" s="25">
        <f t="shared" si="77"/>
        <v>-562</v>
      </c>
      <c r="H1096" s="47">
        <f t="shared" si="78"/>
        <v>-8.804361448803108E-2</v>
      </c>
      <c r="I1096" s="80"/>
      <c r="J1096" s="81">
        <f t="shared" si="79"/>
        <v>-562</v>
      </c>
      <c r="K1096" s="80"/>
    </row>
    <row r="1097" spans="1:11" x14ac:dyDescent="0.25">
      <c r="A1097" s="76">
        <v>33125304</v>
      </c>
      <c r="B1097" s="77" t="str">
        <f>VLOOKUP($A1097,BASE!$A$3:$D$1199,2,0)</f>
        <v>METROPOLITANA IV</v>
      </c>
      <c r="C1097" s="77" t="str">
        <f>VLOOKUP($A1097,BASE!$A$3:$D$1199,3,0)</f>
        <v>Rio de Janeiro</v>
      </c>
      <c r="D1097" s="77" t="str">
        <f>VLOOKUP($A1097,BASE!$A$3:$D$1199,4,0)</f>
        <v>CE MISSIONARIO MARIO WAY</v>
      </c>
      <c r="E1097" s="43">
        <v>29340.800000000003</v>
      </c>
      <c r="F1097" s="43">
        <v>29085.199999999997</v>
      </c>
      <c r="G1097" s="25">
        <f t="shared" si="77"/>
        <v>-255.60000000000582</v>
      </c>
      <c r="H1097" s="47">
        <f t="shared" si="78"/>
        <v>-8.7114189115499851E-3</v>
      </c>
      <c r="I1097" s="80"/>
      <c r="J1097" s="81">
        <f t="shared" si="79"/>
        <v>-255.60000000000582</v>
      </c>
      <c r="K1097" s="80"/>
    </row>
    <row r="1098" spans="1:11" x14ac:dyDescent="0.25">
      <c r="A1098" s="76">
        <v>33125317</v>
      </c>
      <c r="B1098" s="77" t="str">
        <f>VLOOKUP($A1098,BASE!$A$3:$D$1199,2,0)</f>
        <v>METROPOLITANA III</v>
      </c>
      <c r="C1098" s="77" t="str">
        <f>VLOOKUP($A1098,BASE!$A$3:$D$1199,3,0)</f>
        <v>Rio de Janeiro</v>
      </c>
      <c r="D1098" s="77" t="str">
        <f>VLOOKUP($A1098,BASE!$A$3:$D$1199,4,0)</f>
        <v>CE PROFESSORA LUIZA MARINHO</v>
      </c>
      <c r="E1098" s="43">
        <v>21623.200000000001</v>
      </c>
      <c r="F1098" s="43">
        <v>20894.400000000001</v>
      </c>
      <c r="G1098" s="25">
        <f t="shared" si="77"/>
        <v>-728.79999999999927</v>
      </c>
      <c r="H1098" s="47">
        <f t="shared" si="78"/>
        <v>-3.3704539568611455E-2</v>
      </c>
      <c r="I1098" s="80"/>
      <c r="J1098" s="81">
        <f t="shared" si="79"/>
        <v>-728.79999999999927</v>
      </c>
      <c r="K1098" s="80"/>
    </row>
    <row r="1099" spans="1:11" x14ac:dyDescent="0.25">
      <c r="A1099" s="76">
        <v>33125325</v>
      </c>
      <c r="B1099" s="77" t="str">
        <f>VLOOKUP($A1099,BASE!$A$3:$D$1199,2,0)</f>
        <v>SERRANA I</v>
      </c>
      <c r="C1099" s="77" t="str">
        <f>VLOOKUP($A1099,BASE!$A$3:$D$1199,3,0)</f>
        <v>Magé</v>
      </c>
      <c r="D1099" s="77" t="str">
        <f>VLOOKUP($A1099,BASE!$A$3:$D$1199,4,0)</f>
        <v>CIEP 260 BARBOSA PORTO</v>
      </c>
      <c r="E1099" s="43">
        <v>4159.2</v>
      </c>
      <c r="F1099" s="43">
        <v>3588.0000000000005</v>
      </c>
      <c r="G1099" s="25">
        <f t="shared" si="77"/>
        <v>-571.19999999999936</v>
      </c>
      <c r="H1099" s="47">
        <f t="shared" si="78"/>
        <v>-0.13733410271205987</v>
      </c>
      <c r="I1099" s="80"/>
      <c r="J1099" s="81">
        <f t="shared" si="79"/>
        <v>-571.19999999999936</v>
      </c>
      <c r="K1099" s="80"/>
    </row>
    <row r="1100" spans="1:11" x14ac:dyDescent="0.25">
      <c r="A1100" s="76">
        <v>33125333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IRINEU JOSE FERREIRA</v>
      </c>
      <c r="E1100" s="43">
        <v>18419.2</v>
      </c>
      <c r="F1100" s="43">
        <v>15895.6</v>
      </c>
      <c r="G1100" s="25">
        <f t="shared" si="77"/>
        <v>-2523.6000000000004</v>
      </c>
      <c r="H1100" s="47">
        <f t="shared" si="78"/>
        <v>-0.13700920778318279</v>
      </c>
      <c r="I1100" s="80"/>
      <c r="J1100" s="81">
        <f t="shared" si="79"/>
        <v>-2523.6000000000004</v>
      </c>
      <c r="K1100" s="80"/>
    </row>
    <row r="1101" spans="1:11" x14ac:dyDescent="0.25">
      <c r="A1101" s="76">
        <v>33125341</v>
      </c>
      <c r="B1101" s="77" t="str">
        <f>VLOOKUP($A1101,BASE!$A$3:$D$1199,2,0)</f>
        <v>METROPOLITANA IV</v>
      </c>
      <c r="C1101" s="77" t="str">
        <f>VLOOKUP($A1101,BASE!$A$3:$D$1199,3,0)</f>
        <v>Rio de Janeiro</v>
      </c>
      <c r="D1101" s="77" t="str">
        <f>VLOOKUP($A1101,BASE!$A$3:$D$1199,4,0)</f>
        <v>CE CORA CORALINA</v>
      </c>
      <c r="E1101" s="43">
        <v>4117.6000000000004</v>
      </c>
      <c r="F1101" s="43">
        <v>3389.2000000000003</v>
      </c>
      <c r="G1101" s="25">
        <f t="shared" si="77"/>
        <v>-728.40000000000009</v>
      </c>
      <c r="H1101" s="47">
        <f t="shared" si="78"/>
        <v>-0.17689916456188071</v>
      </c>
      <c r="I1101" s="80"/>
      <c r="J1101" s="81">
        <f t="shared" si="79"/>
        <v>-728.40000000000009</v>
      </c>
      <c r="K1101" s="80"/>
    </row>
    <row r="1102" spans="1:11" x14ac:dyDescent="0.25">
      <c r="A1102" s="76">
        <v>33125449</v>
      </c>
      <c r="B1102" s="77" t="str">
        <f>VLOOKUP($A1102,BASE!$A$3:$D$1199,2,0)</f>
        <v>SUL FLUMINENSE</v>
      </c>
      <c r="C1102" s="77" t="str">
        <f>VLOOKUP($A1102,BASE!$A$3:$D$1199,3,0)</f>
        <v>Angra dos Reis</v>
      </c>
      <c r="D1102" s="77" t="str">
        <f>VLOOKUP($A1102,BASE!$A$3:$D$1199,4,0)</f>
        <v>CE BRIGADEIRO NOBREGA</v>
      </c>
      <c r="E1102" s="43">
        <v>1822.4</v>
      </c>
      <c r="F1102" s="43">
        <v>1974.3999999999999</v>
      </c>
      <c r="G1102" s="25">
        <f t="shared" si="77"/>
        <v>151.99999999999977</v>
      </c>
      <c r="H1102" s="47">
        <f t="shared" si="78"/>
        <v>8.3406496927128926E-2</v>
      </c>
      <c r="I1102" s="81">
        <f>G1102</f>
        <v>151.99999999999977</v>
      </c>
      <c r="J1102" s="80"/>
      <c r="K1102" s="80"/>
    </row>
    <row r="1103" spans="1:11" x14ac:dyDescent="0.25">
      <c r="A1103" s="76">
        <v>33125627</v>
      </c>
      <c r="B1103" s="77" t="str">
        <f>VLOOKUP($A1103,BASE!$A$3:$D$1199,2,0)</f>
        <v>METROPOLITANA IV</v>
      </c>
      <c r="C1103" s="77" t="str">
        <f>VLOOKUP($A1103,BASE!$A$3:$D$1199,3,0)</f>
        <v>Rio de Janeiro</v>
      </c>
      <c r="D1103" s="77" t="str">
        <f>VLOOKUP($A1103,BASE!$A$3:$D$1199,4,0)</f>
        <v>CE MINISTRO MARCOS FREIRE</v>
      </c>
      <c r="E1103" s="43">
        <v>8446.4</v>
      </c>
      <c r="F1103" s="43">
        <v>7764</v>
      </c>
      <c r="G1103" s="25">
        <f t="shared" si="77"/>
        <v>-682.39999999999964</v>
      </c>
      <c r="H1103" s="47">
        <f t="shared" si="78"/>
        <v>-8.0791816631937824E-2</v>
      </c>
      <c r="I1103" s="80"/>
      <c r="J1103" s="81">
        <f t="shared" ref="J1103:J1111" si="80">G1103</f>
        <v>-682.39999999999964</v>
      </c>
      <c r="K1103" s="80"/>
    </row>
    <row r="1104" spans="1:11" x14ac:dyDescent="0.25">
      <c r="A1104" s="76">
        <v>33125740</v>
      </c>
      <c r="B1104" s="77" t="str">
        <f>VLOOKUP($A1104,BASE!$A$3:$D$1199,2,0)</f>
        <v>METROPOLITANA III</v>
      </c>
      <c r="C1104" s="77" t="str">
        <f>VLOOKUP($A1104,BASE!$A$3:$D$1199,3,0)</f>
        <v>Rio de Janeiro</v>
      </c>
      <c r="D1104" s="77" t="str">
        <f>VLOOKUP($A1104,BASE!$A$3:$D$1199,4,0)</f>
        <v>CE PAULO FREIRE</v>
      </c>
      <c r="E1104" s="43">
        <v>10255.6</v>
      </c>
      <c r="F1104" s="43">
        <v>9432.7999999999993</v>
      </c>
      <c r="G1104" s="25">
        <f t="shared" si="77"/>
        <v>-822.80000000000109</v>
      </c>
      <c r="H1104" s="47">
        <f t="shared" si="78"/>
        <v>-8.0229338117711407E-2</v>
      </c>
      <c r="I1104" s="80"/>
      <c r="J1104" s="81">
        <f t="shared" si="80"/>
        <v>-822.80000000000109</v>
      </c>
      <c r="K1104" s="80"/>
    </row>
    <row r="1105" spans="1:11" x14ac:dyDescent="0.25">
      <c r="A1105" s="76">
        <v>33125805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TEOFILO MOREIRA DA COSTA</v>
      </c>
      <c r="E1105" s="43">
        <v>5456.4</v>
      </c>
      <c r="F1105" s="43">
        <v>5319.5999999999995</v>
      </c>
      <c r="G1105" s="25">
        <f t="shared" si="77"/>
        <v>-136.80000000000018</v>
      </c>
      <c r="H1105" s="47">
        <f t="shared" si="78"/>
        <v>-2.5071475698262624E-2</v>
      </c>
      <c r="I1105" s="80"/>
      <c r="J1105" s="81">
        <f t="shared" si="80"/>
        <v>-136.80000000000018</v>
      </c>
      <c r="K1105" s="80"/>
    </row>
    <row r="1106" spans="1:11" x14ac:dyDescent="0.25">
      <c r="A1106" s="76">
        <v>33126105</v>
      </c>
      <c r="B1106" s="77" t="str">
        <f>VLOOKUP($A1106,BASE!$A$3:$D$1199,2,0)</f>
        <v>METROPOLITANA VI</v>
      </c>
      <c r="C1106" s="77" t="str">
        <f>VLOOKUP($A1106,BASE!$A$3:$D$1199,3,0)</f>
        <v>Rio de Janeiro</v>
      </c>
      <c r="D1106" s="77" t="str">
        <f>VLOOKUP($A1106,BASE!$A$3:$D$1199,4,0)</f>
        <v>CE FINLANDIA</v>
      </c>
      <c r="E1106" s="43">
        <v>7370</v>
      </c>
      <c r="F1106" s="43">
        <v>6185.2</v>
      </c>
      <c r="G1106" s="25">
        <f t="shared" si="77"/>
        <v>-1184.8000000000002</v>
      </c>
      <c r="H1106" s="47">
        <f t="shared" si="78"/>
        <v>-0.16075983717774764</v>
      </c>
      <c r="I1106" s="80"/>
      <c r="J1106" s="81">
        <f t="shared" si="80"/>
        <v>-1184.8000000000002</v>
      </c>
      <c r="K1106" s="80"/>
    </row>
    <row r="1107" spans="1:11" x14ac:dyDescent="0.25">
      <c r="A1107" s="76">
        <v>33126160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OLGA BENARIO PRESTES</v>
      </c>
      <c r="E1107" s="43">
        <v>37999.599999999999</v>
      </c>
      <c r="F1107" s="43">
        <v>37790</v>
      </c>
      <c r="G1107" s="25">
        <f t="shared" si="77"/>
        <v>-209.59999999999854</v>
      </c>
      <c r="H1107" s="47">
        <f t="shared" si="78"/>
        <v>-5.5158475352371748E-3</v>
      </c>
      <c r="I1107" s="80"/>
      <c r="J1107" s="81">
        <f t="shared" si="80"/>
        <v>-209.59999999999854</v>
      </c>
      <c r="K1107" s="80"/>
    </row>
    <row r="1108" spans="1:11" x14ac:dyDescent="0.25">
      <c r="A1108" s="76">
        <v>33126216</v>
      </c>
      <c r="B1108" s="77" t="str">
        <f>VLOOKUP($A1108,BASE!$A$3:$D$1199,2,0)</f>
        <v>METROPOLITANA III</v>
      </c>
      <c r="C1108" s="77" t="str">
        <f>VLOOKUP($A1108,BASE!$A$3:$D$1199,3,0)</f>
        <v>Rio de Janeiro</v>
      </c>
      <c r="D1108" s="77" t="str">
        <f>VLOOKUP($A1108,BASE!$A$3:$D$1199,4,0)</f>
        <v>CE PROFESSORA DIUMA MADEIRA SALLES DE SOUZA</v>
      </c>
      <c r="E1108" s="43">
        <v>10021.200000000001</v>
      </c>
      <c r="F1108" s="43">
        <v>8300.4</v>
      </c>
      <c r="G1108" s="25">
        <f t="shared" si="77"/>
        <v>-1720.8000000000011</v>
      </c>
      <c r="H1108" s="47">
        <f t="shared" si="78"/>
        <v>-0.17171596216022042</v>
      </c>
      <c r="I1108" s="80"/>
      <c r="J1108" s="81">
        <f t="shared" si="80"/>
        <v>-1720.8000000000011</v>
      </c>
      <c r="K1108" s="80"/>
    </row>
    <row r="1109" spans="1:11" x14ac:dyDescent="0.25">
      <c r="A1109" s="76">
        <v>33126224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HERBERT DE SOUZA</v>
      </c>
      <c r="E1109" s="43">
        <v>20126</v>
      </c>
      <c r="F1109" s="43">
        <v>15112.000000000002</v>
      </c>
      <c r="G1109" s="25">
        <f t="shared" si="77"/>
        <v>-5013.9999999999982</v>
      </c>
      <c r="H1109" s="47">
        <f t="shared" si="78"/>
        <v>-0.24913047798867127</v>
      </c>
      <c r="I1109" s="80"/>
      <c r="J1109" s="81">
        <f t="shared" si="80"/>
        <v>-5013.9999999999982</v>
      </c>
      <c r="K1109" s="80"/>
    </row>
    <row r="1110" spans="1:11" x14ac:dyDescent="0.25">
      <c r="A1110" s="76">
        <v>33126232</v>
      </c>
      <c r="B1110" s="77" t="str">
        <f>VLOOKUP($A1110,BASE!$A$3:$D$1199,2,0)</f>
        <v>METROPOLITANA VI</v>
      </c>
      <c r="C1110" s="77" t="str">
        <f>VLOOKUP($A1110,BASE!$A$3:$D$1199,3,0)</f>
        <v>Rio de Janeiro</v>
      </c>
      <c r="D1110" s="77" t="str">
        <f>VLOOKUP($A1110,BASE!$A$3:$D$1199,4,0)</f>
        <v>CE COMPOSITOR LUIZ GONZAGA</v>
      </c>
      <c r="E1110" s="43">
        <v>5546.8</v>
      </c>
      <c r="F1110" s="43">
        <v>4939.2000000000007</v>
      </c>
      <c r="G1110" s="25">
        <f t="shared" si="77"/>
        <v>-607.59999999999945</v>
      </c>
      <c r="H1110" s="47">
        <f t="shared" si="78"/>
        <v>-0.10954063604240273</v>
      </c>
      <c r="I1110" s="80"/>
      <c r="J1110" s="81">
        <f t="shared" si="80"/>
        <v>-607.59999999999945</v>
      </c>
      <c r="K1110" s="80"/>
    </row>
    <row r="1111" spans="1:11" x14ac:dyDescent="0.25">
      <c r="A1111" s="76">
        <v>33126259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ROSA LUXEMBURGO</v>
      </c>
      <c r="E1111" s="43">
        <v>3327.5999999999995</v>
      </c>
      <c r="F1111" s="43">
        <v>3251.5999999999995</v>
      </c>
      <c r="G1111" s="25">
        <f t="shared" si="77"/>
        <v>-76</v>
      </c>
      <c r="H1111" s="47">
        <f t="shared" si="78"/>
        <v>-2.2839283567736509E-2</v>
      </c>
      <c r="I1111" s="80"/>
      <c r="J1111" s="81">
        <f t="shared" si="80"/>
        <v>-76</v>
      </c>
      <c r="K1111" s="80"/>
    </row>
    <row r="1112" spans="1:11" x14ac:dyDescent="0.25">
      <c r="A1112" s="76">
        <v>33126267</v>
      </c>
      <c r="B1112" s="77" t="str">
        <f>VLOOKUP($A1112,BASE!$A$3:$D$1199,2,0)</f>
        <v>METROPOLITANA III</v>
      </c>
      <c r="C1112" s="77" t="str">
        <f>VLOOKUP($A1112,BASE!$A$3:$D$1199,3,0)</f>
        <v>Rio de Janeiro</v>
      </c>
      <c r="D1112" s="77" t="str">
        <f>VLOOKUP($A1112,BASE!$A$3:$D$1199,4,0)</f>
        <v>CE PROFESSOR HORACIO MACEDO</v>
      </c>
      <c r="E1112" s="43">
        <v>10317.600000000002</v>
      </c>
      <c r="F1112" s="43">
        <v>10521.2</v>
      </c>
      <c r="G1112" s="25">
        <f t="shared" si="77"/>
        <v>203.59999999999854</v>
      </c>
      <c r="H1112" s="47">
        <f t="shared" si="78"/>
        <v>1.9733271303403747E-2</v>
      </c>
      <c r="I1112" s="81">
        <f>G1112</f>
        <v>203.59999999999854</v>
      </c>
      <c r="J1112" s="80"/>
      <c r="K1112" s="80"/>
    </row>
    <row r="1113" spans="1:11" x14ac:dyDescent="0.25">
      <c r="A1113" s="76">
        <v>33126747</v>
      </c>
      <c r="B1113" s="77" t="str">
        <f>VLOOKUP($A1113,BASE!$A$3:$D$1199,2,0)</f>
        <v>METROPOLITANA IV</v>
      </c>
      <c r="C1113" s="77" t="str">
        <f>VLOOKUP($A1113,BASE!$A$3:$D$1199,3,0)</f>
        <v>Rio de Janeiro</v>
      </c>
      <c r="D1113" s="77" t="str">
        <f>VLOOKUP($A1113,BASE!$A$3:$D$1199,4,0)</f>
        <v>CE MADRE TERESA DE CALCUTA</v>
      </c>
      <c r="E1113" s="43">
        <v>21546.799999999999</v>
      </c>
      <c r="F1113" s="43">
        <v>19738.8</v>
      </c>
      <c r="G1113" s="25">
        <f t="shared" si="77"/>
        <v>-1808</v>
      </c>
      <c r="H1113" s="47">
        <f t="shared" si="78"/>
        <v>-8.391037184175841E-2</v>
      </c>
      <c r="I1113" s="80"/>
      <c r="J1113" s="81">
        <f>G1113</f>
        <v>-1808</v>
      </c>
      <c r="K1113" s="80"/>
    </row>
    <row r="1114" spans="1:11" x14ac:dyDescent="0.25">
      <c r="A1114" s="76">
        <v>33126755</v>
      </c>
      <c r="B1114" s="77" t="str">
        <f>VLOOKUP($A1114,BASE!$A$3:$D$1199,2,0)</f>
        <v>METROPOLITANA VI</v>
      </c>
      <c r="C1114" s="77" t="str">
        <f>VLOOKUP($A1114,BASE!$A$3:$D$1199,3,0)</f>
        <v>Rio de Janeiro</v>
      </c>
      <c r="D1114" s="77" t="str">
        <f>VLOOKUP($A1114,BASE!$A$3:$D$1199,4,0)</f>
        <v>CE MONTEIRO DE CARVALHO</v>
      </c>
      <c r="E1114" s="43">
        <v>14957.2</v>
      </c>
      <c r="F1114" s="43">
        <v>12040.000000000002</v>
      </c>
      <c r="G1114" s="25">
        <f t="shared" si="77"/>
        <v>-2917.1999999999989</v>
      </c>
      <c r="H1114" s="47">
        <f t="shared" si="78"/>
        <v>-0.19503650415853227</v>
      </c>
      <c r="I1114" s="80"/>
      <c r="J1114" s="81">
        <f>G1114</f>
        <v>-2917.1999999999989</v>
      </c>
      <c r="K1114" s="80"/>
    </row>
    <row r="1115" spans="1:11" x14ac:dyDescent="0.25">
      <c r="A1115" s="76">
        <v>33126852</v>
      </c>
      <c r="B1115" s="77" t="str">
        <f>VLOOKUP($A1115,BASE!$A$3:$D$1199,2,0)</f>
        <v>METROPOLITANA III</v>
      </c>
      <c r="C1115" s="77" t="str">
        <f>VLOOKUP($A1115,BASE!$A$3:$D$1199,3,0)</f>
        <v>Rio de Janeiro</v>
      </c>
      <c r="D1115" s="77" t="str">
        <f>VLOOKUP($A1115,BASE!$A$3:$D$1199,4,0)</f>
        <v>CE PROFESSORA MARIA NAZARETH CAVALCANTI SILVA</v>
      </c>
      <c r="E1115" s="43">
        <v>21101.999999999996</v>
      </c>
      <c r="F1115" s="43">
        <v>17380.399999999998</v>
      </c>
      <c r="G1115" s="25">
        <f t="shared" si="77"/>
        <v>-3721.5999999999985</v>
      </c>
      <c r="H1115" s="47">
        <f t="shared" si="78"/>
        <v>-0.17636243010141214</v>
      </c>
      <c r="I1115" s="80"/>
      <c r="J1115" s="81">
        <f>G1115</f>
        <v>-3721.5999999999985</v>
      </c>
      <c r="K1115" s="80"/>
    </row>
    <row r="1116" spans="1:11" x14ac:dyDescent="0.25">
      <c r="A1116" s="76">
        <v>33126941</v>
      </c>
      <c r="B1116" s="77" t="str">
        <f>VLOOKUP($A1116,BASE!$A$3:$D$1199,2,0)</f>
        <v>METROPOLITANA VI</v>
      </c>
      <c r="C1116" s="77" t="str">
        <f>VLOOKUP($A1116,BASE!$A$3:$D$1199,3,0)</f>
        <v>Rio de Janeiro</v>
      </c>
      <c r="D1116" s="77" t="str">
        <f>VLOOKUP($A1116,BASE!$A$3:$D$1199,4,0)</f>
        <v>CE CHIQUINHA GONZAGA</v>
      </c>
      <c r="E1116" s="43">
        <v>3708.0000000000005</v>
      </c>
      <c r="F1116" s="43">
        <v>3328.8</v>
      </c>
      <c r="G1116" s="25">
        <f t="shared" si="77"/>
        <v>-379.20000000000027</v>
      </c>
      <c r="H1116" s="47">
        <f t="shared" si="78"/>
        <v>-0.10226537216828485</v>
      </c>
      <c r="I1116" s="80"/>
      <c r="J1116" s="81">
        <f>G1116</f>
        <v>-379.20000000000027</v>
      </c>
      <c r="K1116" s="80"/>
    </row>
    <row r="1117" spans="1:11" x14ac:dyDescent="0.25">
      <c r="A1117" s="76">
        <v>33127395</v>
      </c>
      <c r="B1117" s="77" t="str">
        <f>VLOOKUP($A1117,BASE!$A$3:$D$1199,2,0)</f>
        <v>METROPOLITANA III</v>
      </c>
      <c r="C1117" s="77" t="str">
        <f>VLOOKUP($A1117,BASE!$A$3:$D$1199,3,0)</f>
        <v>Rio de Janeiro</v>
      </c>
      <c r="D1117" s="77" t="str">
        <f>VLOOKUP($A1117,BASE!$A$3:$D$1199,4,0)</f>
        <v>CE MINISTRO OROZIMBO NONATO</v>
      </c>
      <c r="E1117" s="43">
        <v>1565.6</v>
      </c>
      <c r="F1117" s="43">
        <v>775.19999999999993</v>
      </c>
      <c r="G1117" s="25">
        <f t="shared" si="77"/>
        <v>-790.4</v>
      </c>
      <c r="H1117" s="47">
        <f t="shared" si="78"/>
        <v>-0.50485436893203883</v>
      </c>
      <c r="I1117" s="80"/>
      <c r="J1117" s="81">
        <f>G1117</f>
        <v>-790.4</v>
      </c>
      <c r="K1117" s="80"/>
    </row>
    <row r="1118" spans="1:11" x14ac:dyDescent="0.25">
      <c r="A1118" s="76">
        <v>33127514</v>
      </c>
      <c r="B1118" s="77" t="str">
        <f>VLOOKUP($A1118,BASE!$A$3:$D$1199,2,0)</f>
        <v>METROPOLITANA IV</v>
      </c>
      <c r="C1118" s="77" t="str">
        <f>VLOOKUP($A1118,BASE!$A$3:$D$1199,3,0)</f>
        <v>Rio de Janeiro</v>
      </c>
      <c r="D1118" s="77" t="str">
        <f>VLOOKUP($A1118,BASE!$A$3:$D$1199,4,0)</f>
        <v>CE MARECHAL RONDON</v>
      </c>
      <c r="E1118" s="43">
        <v>7003.9999999999991</v>
      </c>
      <c r="F1118" s="43">
        <v>7294</v>
      </c>
      <c r="G1118" s="25">
        <f t="shared" si="77"/>
        <v>290.00000000000091</v>
      </c>
      <c r="H1118" s="47">
        <f t="shared" si="78"/>
        <v>4.1404911479154906E-2</v>
      </c>
      <c r="I1118" s="81">
        <f>G1118</f>
        <v>290.00000000000091</v>
      </c>
      <c r="J1118" s="80"/>
      <c r="K1118" s="80"/>
    </row>
    <row r="1119" spans="1:11" x14ac:dyDescent="0.25">
      <c r="A1119" s="76">
        <v>33128235</v>
      </c>
      <c r="B1119" s="77" t="str">
        <f>VLOOKUP($A1119,BASE!$A$3:$D$1199,2,0)</f>
        <v>METROPOLITANA III</v>
      </c>
      <c r="C1119" s="77" t="str">
        <f>VLOOKUP($A1119,BASE!$A$3:$D$1199,3,0)</f>
        <v>Rio de Janeiro</v>
      </c>
      <c r="D1119" s="77" t="str">
        <f>VLOOKUP($A1119,BASE!$A$3:$D$1199,4,0)</f>
        <v>CIEP 339 MARIO TAMBORINDEGUY</v>
      </c>
      <c r="E1119" s="43">
        <v>22972</v>
      </c>
      <c r="F1119" s="43">
        <v>18158.399999999998</v>
      </c>
      <c r="G1119" s="25">
        <f t="shared" si="77"/>
        <v>-4813.6000000000022</v>
      </c>
      <c r="H1119" s="47">
        <f t="shared" si="78"/>
        <v>-0.20954205119275648</v>
      </c>
      <c r="I1119" s="80"/>
      <c r="J1119" s="81">
        <f>G1119</f>
        <v>-4813.6000000000022</v>
      </c>
      <c r="K1119" s="80"/>
    </row>
    <row r="1120" spans="1:11" x14ac:dyDescent="0.25">
      <c r="A1120" s="76">
        <v>33128600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BARAO DE ITARARE</v>
      </c>
      <c r="E1120" s="43">
        <v>3084.8</v>
      </c>
      <c r="F1120" s="43">
        <v>2248.8000000000002</v>
      </c>
      <c r="G1120" s="25">
        <f t="shared" si="77"/>
        <v>-836</v>
      </c>
      <c r="H1120" s="47">
        <f t="shared" si="78"/>
        <v>-0.27100622406639002</v>
      </c>
      <c r="I1120" s="80"/>
      <c r="J1120" s="81">
        <f>G1120</f>
        <v>-836</v>
      </c>
      <c r="K1120" s="80"/>
    </row>
    <row r="1121" spans="1:11" x14ac:dyDescent="0.25">
      <c r="A1121" s="76">
        <v>33128618</v>
      </c>
      <c r="B1121" s="77" t="str">
        <f>VLOOKUP($A1121,BASE!$A$3:$D$1199,2,0)</f>
        <v>METROPOLITANA IV</v>
      </c>
      <c r="C1121" s="77" t="str">
        <f>VLOOKUP($A1121,BASE!$A$3:$D$1199,3,0)</f>
        <v>Rio de Janeiro</v>
      </c>
      <c r="D1121" s="77" t="str">
        <f>VLOOKUP($A1121,BASE!$A$3:$D$1199,4,0)</f>
        <v>CE CARLOS MAGNO NAZARETH CERQUEIRA</v>
      </c>
      <c r="E1121" s="43">
        <v>9312.4000000000015</v>
      </c>
      <c r="F1121" s="43">
        <v>9633.6</v>
      </c>
      <c r="G1121" s="25">
        <f t="shared" si="77"/>
        <v>321.19999999999891</v>
      </c>
      <c r="H1121" s="47">
        <f t="shared" si="78"/>
        <v>3.4491645547871534E-2</v>
      </c>
      <c r="I1121" s="81">
        <f>G1121</f>
        <v>321.19999999999891</v>
      </c>
      <c r="J1121" s="80"/>
      <c r="K1121" s="80"/>
    </row>
    <row r="1122" spans="1:11" x14ac:dyDescent="0.25">
      <c r="A1122" s="76">
        <v>33131163</v>
      </c>
      <c r="B1122" s="77" t="str">
        <f>VLOOKUP($A1122,BASE!$A$3:$D$1199,2,0)</f>
        <v>NOROESTE FLUMINENSE</v>
      </c>
      <c r="C1122" s="77" t="str">
        <f>VLOOKUP($A1122,BASE!$A$3:$D$1199,3,0)</f>
        <v>Natividade</v>
      </c>
      <c r="D1122" s="77" t="str">
        <f>VLOOKUP($A1122,BASE!$A$3:$D$1199,4,0)</f>
        <v>CE CORONEL JOSE ROSA DA SILVA</v>
      </c>
      <c r="E1122" s="43">
        <v>638</v>
      </c>
      <c r="F1122" s="43">
        <v>699.2</v>
      </c>
      <c r="G1122" s="25">
        <f t="shared" si="77"/>
        <v>61.200000000000045</v>
      </c>
      <c r="H1122" s="47">
        <f t="shared" si="78"/>
        <v>9.5924764890282205E-2</v>
      </c>
      <c r="I1122" s="81">
        <f>G1122</f>
        <v>61.200000000000045</v>
      </c>
      <c r="J1122" s="80"/>
      <c r="K1122" s="80"/>
    </row>
    <row r="1123" spans="1:11" x14ac:dyDescent="0.25">
      <c r="A1123" s="76">
        <v>33131422</v>
      </c>
      <c r="B1123" s="77" t="str">
        <f>VLOOKUP($A1123,BASE!$A$3:$D$1199,2,0)</f>
        <v>DIESP</v>
      </c>
      <c r="C1123" s="77" t="str">
        <f>VLOOKUP($A1123,BASE!$A$3:$D$1199,3,0)</f>
        <v>Belford Roxo</v>
      </c>
      <c r="D1123" s="77" t="str">
        <f>VLOOKUP($A1123,BASE!$A$3:$D$1199,4,0)</f>
        <v>CE JORNALISTA BARBOSA LIMA SOBRINHO</v>
      </c>
      <c r="E1123" s="43">
        <v>1838</v>
      </c>
      <c r="F1123" s="43">
        <v>349.6</v>
      </c>
      <c r="G1123" s="25">
        <f t="shared" si="77"/>
        <v>-1488.4</v>
      </c>
      <c r="H1123" s="47">
        <f t="shared" si="78"/>
        <v>-0.80979325353645271</v>
      </c>
      <c r="I1123" s="80"/>
      <c r="J1123" s="81">
        <f t="shared" ref="J1123:J1131" si="81">G1123</f>
        <v>-1488.4</v>
      </c>
      <c r="K1123" s="80"/>
    </row>
    <row r="1124" spans="1:11" x14ac:dyDescent="0.25">
      <c r="A1124" s="76">
        <v>33132879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DOM HELDER CAMARA</v>
      </c>
      <c r="E1124" s="43">
        <v>21009.200000000001</v>
      </c>
      <c r="F1124" s="43">
        <v>19966.8</v>
      </c>
      <c r="G1124" s="25">
        <f t="shared" si="77"/>
        <v>-1042.4000000000015</v>
      </c>
      <c r="H1124" s="47">
        <f t="shared" si="78"/>
        <v>-4.9616358547683939E-2</v>
      </c>
      <c r="I1124" s="80"/>
      <c r="J1124" s="81">
        <f t="shared" si="81"/>
        <v>-1042.4000000000015</v>
      </c>
      <c r="K1124" s="80"/>
    </row>
    <row r="1125" spans="1:11" x14ac:dyDescent="0.25">
      <c r="A1125" s="76">
        <v>33132887</v>
      </c>
      <c r="B1125" s="77" t="str">
        <f>VLOOKUP($A1125,BASE!$A$3:$D$1199,2,0)</f>
        <v>METROPOLITANA III</v>
      </c>
      <c r="C1125" s="77" t="str">
        <f>VLOOKUP($A1125,BASE!$A$3:$D$1199,3,0)</f>
        <v>Rio de Janeiro</v>
      </c>
      <c r="D1125" s="77" t="str">
        <f>VLOOKUP($A1125,BASE!$A$3:$D$1199,4,0)</f>
        <v>CE COMPOSITOR MANACEIA JOSE DE ANDRADE</v>
      </c>
      <c r="E1125" s="43">
        <v>12431.2</v>
      </c>
      <c r="F1125" s="43">
        <v>10758.400000000001</v>
      </c>
      <c r="G1125" s="25">
        <f t="shared" si="77"/>
        <v>-1672.7999999999993</v>
      </c>
      <c r="H1125" s="47">
        <f t="shared" si="78"/>
        <v>-0.13456464379947222</v>
      </c>
      <c r="I1125" s="80"/>
      <c r="J1125" s="81">
        <f t="shared" si="81"/>
        <v>-1672.7999999999993</v>
      </c>
      <c r="K1125" s="80"/>
    </row>
    <row r="1126" spans="1:11" x14ac:dyDescent="0.25">
      <c r="A1126" s="76">
        <v>33134049</v>
      </c>
      <c r="B1126" s="77" t="str">
        <f>VLOOKUP($A1126,BASE!$A$3:$D$1199,2,0)</f>
        <v>METROPOLITANA VI</v>
      </c>
      <c r="C1126" s="77" t="str">
        <f>VLOOKUP($A1126,BASE!$A$3:$D$1199,3,0)</f>
        <v>Rio de Janeiro</v>
      </c>
      <c r="D1126" s="77" t="str">
        <f>VLOOKUP($A1126,BASE!$A$3:$D$1199,4,0)</f>
        <v>CE PROFESSORA MARIA TEREZINHA DE CARVALHO MACHADO</v>
      </c>
      <c r="E1126" s="43">
        <v>35510.400000000001</v>
      </c>
      <c r="F1126" s="43">
        <v>29698</v>
      </c>
      <c r="G1126" s="25">
        <f t="shared" si="77"/>
        <v>-5812.4000000000015</v>
      </c>
      <c r="H1126" s="47">
        <f t="shared" si="78"/>
        <v>-0.16368162566459407</v>
      </c>
      <c r="I1126" s="80"/>
      <c r="J1126" s="81">
        <f t="shared" si="81"/>
        <v>-5812.4000000000015</v>
      </c>
      <c r="K1126" s="80"/>
    </row>
    <row r="1127" spans="1:11" x14ac:dyDescent="0.25">
      <c r="A1127" s="76">
        <v>33135193</v>
      </c>
      <c r="B1127" s="77" t="str">
        <f>VLOOKUP($A1127,BASE!$A$3:$D$1199,2,0)</f>
        <v>METROPOLITANA III</v>
      </c>
      <c r="C1127" s="77" t="str">
        <f>VLOOKUP($A1127,BASE!$A$3:$D$1199,3,0)</f>
        <v>Rio de Janeiro</v>
      </c>
      <c r="D1127" s="77" t="str">
        <f>VLOOKUP($A1127,BASE!$A$3:$D$1199,4,0)</f>
        <v>CE PROFESSOR JOSE DE SOUZA MARQUES</v>
      </c>
      <c r="E1127" s="43">
        <v>13872.400000000001</v>
      </c>
      <c r="F1127" s="43">
        <v>13247.599999999999</v>
      </c>
      <c r="G1127" s="25">
        <f t="shared" si="77"/>
        <v>-624.80000000000291</v>
      </c>
      <c r="H1127" s="47">
        <f t="shared" si="78"/>
        <v>-4.5039070384360516E-2</v>
      </c>
      <c r="I1127" s="80"/>
      <c r="J1127" s="81">
        <f t="shared" si="81"/>
        <v>-624.80000000000291</v>
      </c>
      <c r="K1127" s="80"/>
    </row>
    <row r="1128" spans="1:11" x14ac:dyDescent="0.25">
      <c r="A1128" s="76">
        <v>33135860</v>
      </c>
      <c r="B1128" s="77" t="str">
        <f>VLOOKUP($A1128,BASE!$A$3:$D$1199,2,0)</f>
        <v>SUL FLUMINENSE</v>
      </c>
      <c r="C1128" s="77" t="str">
        <f>VLOOKUP($A1128,BASE!$A$3:$D$1199,3,0)</f>
        <v>Angra dos Reis</v>
      </c>
      <c r="D1128" s="77" t="str">
        <f>VLOOKUP($A1128,BASE!$A$3:$D$1199,4,0)</f>
        <v>CE PEDRO SOARES</v>
      </c>
      <c r="E1128" s="43">
        <v>1079.2</v>
      </c>
      <c r="F1128" s="43">
        <v>1064</v>
      </c>
      <c r="G1128" s="25">
        <f t="shared" si="77"/>
        <v>-15.200000000000045</v>
      </c>
      <c r="H1128" s="47">
        <f t="shared" si="78"/>
        <v>-1.4084507042253563E-2</v>
      </c>
      <c r="I1128" s="80"/>
      <c r="J1128" s="81">
        <f t="shared" si="81"/>
        <v>-15.200000000000045</v>
      </c>
      <c r="K1128" s="80"/>
    </row>
    <row r="1129" spans="1:11" x14ac:dyDescent="0.25">
      <c r="A1129" s="76">
        <v>33136424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VILMA ATANAZIO</v>
      </c>
      <c r="E1129" s="43">
        <v>15332</v>
      </c>
      <c r="F1129" s="43">
        <v>13249.599999999999</v>
      </c>
      <c r="G1129" s="25">
        <f t="shared" si="77"/>
        <v>-2082.4000000000015</v>
      </c>
      <c r="H1129" s="47">
        <f t="shared" si="78"/>
        <v>-0.13582050613096799</v>
      </c>
      <c r="I1129" s="80"/>
      <c r="J1129" s="81">
        <f t="shared" si="81"/>
        <v>-2082.4000000000015</v>
      </c>
      <c r="K1129" s="80"/>
    </row>
    <row r="1130" spans="1:11" x14ac:dyDescent="0.25">
      <c r="A1130" s="76">
        <v>33136432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VANIA DO AMARAL MATIAS EDDE</v>
      </c>
      <c r="E1130" s="43">
        <v>18139.600000000002</v>
      </c>
      <c r="F1130" s="43">
        <v>16997.600000000002</v>
      </c>
      <c r="G1130" s="25">
        <f t="shared" si="77"/>
        <v>-1142</v>
      </c>
      <c r="H1130" s="47">
        <f t="shared" si="78"/>
        <v>-6.2956184259851361E-2</v>
      </c>
      <c r="I1130" s="80"/>
      <c r="J1130" s="81">
        <f t="shared" si="81"/>
        <v>-1142</v>
      </c>
      <c r="K1130" s="80"/>
    </row>
    <row r="1131" spans="1:11" x14ac:dyDescent="0.25">
      <c r="A1131" s="76">
        <v>33136459</v>
      </c>
      <c r="B1131" s="77" t="str">
        <f>VLOOKUP($A1131,BASE!$A$3:$D$1199,2,0)</f>
        <v>METROPOLITANA IV</v>
      </c>
      <c r="C1131" s="77" t="str">
        <f>VLOOKUP($A1131,BASE!$A$3:$D$1199,3,0)</f>
        <v>Rio de Janeiro</v>
      </c>
      <c r="D1131" s="77" t="str">
        <f>VLOOKUP($A1131,BASE!$A$3:$D$1199,4,0)</f>
        <v>CE PROFESSORA ALBA CANIZARES DO NASCIMENTO</v>
      </c>
      <c r="E1131" s="43">
        <v>4238.8</v>
      </c>
      <c r="F1131" s="43">
        <v>2901.9999999999995</v>
      </c>
      <c r="G1131" s="25">
        <f t="shared" si="77"/>
        <v>-1336.8000000000006</v>
      </c>
      <c r="H1131" s="47">
        <f t="shared" si="78"/>
        <v>-0.31537227517221866</v>
      </c>
      <c r="I1131" s="80"/>
      <c r="J1131" s="81">
        <f t="shared" si="81"/>
        <v>-1336.8000000000006</v>
      </c>
      <c r="K1131" s="80"/>
    </row>
    <row r="1132" spans="1:11" x14ac:dyDescent="0.25">
      <c r="A1132" s="76">
        <v>33136467</v>
      </c>
      <c r="B1132" s="77" t="str">
        <f>VLOOKUP($A1132,BASE!$A$3:$D$1199,2,0)</f>
        <v>DIESP</v>
      </c>
      <c r="C1132" s="77" t="str">
        <f>VLOOKUP($A1132,BASE!$A$3:$D$1199,3,0)</f>
        <v>Rio de Janeiro</v>
      </c>
      <c r="D1132" s="77" t="str">
        <f>VLOOKUP($A1132,BASE!$A$3:$D$1199,4,0)</f>
        <v>CE PROFESSOR CARLOS DA COSTA</v>
      </c>
      <c r="E1132" s="43">
        <v>3040</v>
      </c>
      <c r="F1132" s="43">
        <v>3830.4</v>
      </c>
      <c r="G1132" s="25">
        <f t="shared" si="77"/>
        <v>790.40000000000009</v>
      </c>
      <c r="H1132" s="47">
        <f t="shared" si="78"/>
        <v>0.26</v>
      </c>
      <c r="I1132" s="81">
        <f>G1132</f>
        <v>790.40000000000009</v>
      </c>
      <c r="J1132" s="80"/>
      <c r="K1132" s="80"/>
    </row>
    <row r="1133" spans="1:11" x14ac:dyDescent="0.25">
      <c r="A1133" s="76">
        <v>33136475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MONSENHOR MIGUEL DE SANTA MARIA MOCHON</v>
      </c>
      <c r="E1133" s="43">
        <v>10571.6</v>
      </c>
      <c r="F1133" s="43">
        <v>9121.6</v>
      </c>
      <c r="G1133" s="25">
        <f t="shared" si="77"/>
        <v>-1450</v>
      </c>
      <c r="H1133" s="47">
        <f t="shared" si="78"/>
        <v>-0.13715993794695222</v>
      </c>
      <c r="I1133" s="80"/>
      <c r="J1133" s="81">
        <f>G1133</f>
        <v>-1450</v>
      </c>
      <c r="K1133" s="80"/>
    </row>
    <row r="1134" spans="1:11" x14ac:dyDescent="0.25">
      <c r="A1134" s="76">
        <v>33136483</v>
      </c>
      <c r="B1134" s="77" t="str">
        <f>VLOOKUP($A1134,BASE!$A$3:$D$1199,2,0)</f>
        <v>METROPOLITANA IV</v>
      </c>
      <c r="C1134" s="77" t="str">
        <f>VLOOKUP($A1134,BASE!$A$3:$D$1199,3,0)</f>
        <v>Rio de Janeiro</v>
      </c>
      <c r="D1134" s="77" t="str">
        <f>VLOOKUP($A1134,BASE!$A$3:$D$1199,4,0)</f>
        <v>CE GANDHI</v>
      </c>
      <c r="E1134" s="43">
        <v>5896.0000000000009</v>
      </c>
      <c r="F1134" s="43">
        <v>5317.5999999999995</v>
      </c>
      <c r="G1134" s="25">
        <f t="shared" si="77"/>
        <v>-578.40000000000146</v>
      </c>
      <c r="H1134" s="47">
        <f t="shared" si="78"/>
        <v>-9.8100407055631167E-2</v>
      </c>
      <c r="I1134" s="80"/>
      <c r="J1134" s="81">
        <f>G1134</f>
        <v>-578.40000000000146</v>
      </c>
      <c r="K1134" s="80"/>
    </row>
    <row r="1135" spans="1:11" x14ac:dyDescent="0.25">
      <c r="A1135" s="76">
        <v>33136491</v>
      </c>
      <c r="B1135" s="77" t="str">
        <f>VLOOKUP($A1135,BASE!$A$3:$D$1199,2,0)</f>
        <v>DIESP</v>
      </c>
      <c r="C1135" s="77" t="str">
        <f>VLOOKUP($A1135,BASE!$A$3:$D$1199,3,0)</f>
        <v>Rio de Janeiro</v>
      </c>
      <c r="D1135" s="77" t="str">
        <f>VLOOKUP($A1135,BASE!$A$3:$D$1199,4,0)</f>
        <v>CE PROFESSORA ALDA LINS FREIRE</v>
      </c>
      <c r="E1135" s="43">
        <v>3632.8</v>
      </c>
      <c r="F1135" s="43">
        <v>3374.3999999999996</v>
      </c>
      <c r="G1135" s="25">
        <f t="shared" si="77"/>
        <v>-258.40000000000055</v>
      </c>
      <c r="H1135" s="47">
        <f t="shared" si="78"/>
        <v>-7.1129707112970855E-2</v>
      </c>
      <c r="I1135" s="80"/>
      <c r="J1135" s="81">
        <f>G1135</f>
        <v>-258.40000000000055</v>
      </c>
      <c r="K1135" s="80"/>
    </row>
    <row r="1136" spans="1:11" x14ac:dyDescent="0.25">
      <c r="A1136" s="76">
        <v>33136505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PROFESSORA JEANNETTE DE SOUZA COELHO MANNARINO</v>
      </c>
      <c r="E1136" s="43">
        <v>41936.400000000001</v>
      </c>
      <c r="F1136" s="43">
        <v>41363.199999999997</v>
      </c>
      <c r="G1136" s="25">
        <f t="shared" si="77"/>
        <v>-573.20000000000437</v>
      </c>
      <c r="H1136" s="47">
        <f t="shared" si="78"/>
        <v>-1.3668316784464197E-2</v>
      </c>
      <c r="I1136" s="80"/>
      <c r="J1136" s="81">
        <f>G1136</f>
        <v>-573.20000000000437</v>
      </c>
      <c r="K1136" s="80"/>
    </row>
    <row r="1137" spans="1:11" x14ac:dyDescent="0.25">
      <c r="A1137" s="76">
        <v>33136513</v>
      </c>
      <c r="B1137" s="77" t="str">
        <f>VLOOKUP($A1137,BASE!$A$3:$D$1199,2,0)</f>
        <v>METROPOLITANA IV</v>
      </c>
      <c r="C1137" s="77" t="str">
        <f>VLOOKUP($A1137,BASE!$A$3:$D$1199,3,0)</f>
        <v>Rio de Janeiro</v>
      </c>
      <c r="D1137" s="77" t="str">
        <f>VLOOKUP($A1137,BASE!$A$3:$D$1199,4,0)</f>
        <v>CE ROSARIA TROTTA</v>
      </c>
      <c r="E1137" s="43">
        <v>3266.7999999999997</v>
      </c>
      <c r="F1137" s="43">
        <v>3343.6</v>
      </c>
      <c r="G1137" s="25">
        <f t="shared" si="77"/>
        <v>76.800000000000182</v>
      </c>
      <c r="H1137" s="47">
        <f t="shared" si="78"/>
        <v>2.350924452063187E-2</v>
      </c>
      <c r="I1137" s="81">
        <f>G1137</f>
        <v>76.800000000000182</v>
      </c>
      <c r="J1137" s="80"/>
      <c r="K1137" s="80"/>
    </row>
    <row r="1138" spans="1:11" x14ac:dyDescent="0.25">
      <c r="A1138" s="76">
        <v>33136521</v>
      </c>
      <c r="B1138" s="77" t="str">
        <f>VLOOKUP($A1138,BASE!$A$3:$D$1199,2,0)</f>
        <v>DIESP</v>
      </c>
      <c r="C1138" s="77" t="str">
        <f>VLOOKUP($A1138,BASE!$A$3:$D$1199,3,0)</f>
        <v>Rio de Janeiro</v>
      </c>
      <c r="D1138" s="77" t="str">
        <f>VLOOKUP($A1138,BASE!$A$3:$D$1199,4,0)</f>
        <v>CE PROFESSORA SONIA MARIA MENEZES SOARES</v>
      </c>
      <c r="E1138" s="43">
        <v>2842.3999999999996</v>
      </c>
      <c r="F1138" s="43">
        <v>2340.8000000000002</v>
      </c>
      <c r="G1138" s="25">
        <f t="shared" si="77"/>
        <v>-501.59999999999945</v>
      </c>
      <c r="H1138" s="47">
        <f t="shared" si="78"/>
        <v>-0.17647058823529393</v>
      </c>
      <c r="I1138" s="80"/>
      <c r="J1138" s="81">
        <f>G1138</f>
        <v>-501.59999999999945</v>
      </c>
      <c r="K1138" s="80"/>
    </row>
    <row r="1139" spans="1:11" x14ac:dyDescent="0.25">
      <c r="A1139" s="76">
        <v>33136670</v>
      </c>
      <c r="B1139" s="77" t="str">
        <f>VLOOKUP($A1139,BASE!$A$3:$D$1199,2,0)</f>
        <v>DIESP</v>
      </c>
      <c r="C1139" s="77" t="str">
        <f>VLOOKUP($A1139,BASE!$A$3:$D$1199,3,0)</f>
        <v>Nova Friburgo</v>
      </c>
      <c r="D1139" s="77" t="str">
        <f>VLOOKUP($A1139,BASE!$A$3:$D$1199,4,0)</f>
        <v>CE GILDO CANDIDO DA SILVA</v>
      </c>
      <c r="E1139" s="43">
        <v>547.20000000000005</v>
      </c>
      <c r="F1139" s="43">
        <v>744.8</v>
      </c>
      <c r="G1139" s="25">
        <f t="shared" si="77"/>
        <v>197.59999999999991</v>
      </c>
      <c r="H1139" s="47">
        <f t="shared" si="78"/>
        <v>0.36111111111111094</v>
      </c>
      <c r="I1139" s="81">
        <f>G1139</f>
        <v>197.59999999999991</v>
      </c>
      <c r="J1139" s="80"/>
      <c r="K1139" s="80"/>
    </row>
    <row r="1140" spans="1:11" x14ac:dyDescent="0.25">
      <c r="A1140" s="76">
        <v>33136696</v>
      </c>
      <c r="B1140" s="77" t="str">
        <f>VLOOKUP($A1140,BASE!$A$3:$D$1199,2,0)</f>
        <v>METROPOLITANA IV</v>
      </c>
      <c r="C1140" s="77" t="str">
        <f>VLOOKUP($A1140,BASE!$A$3:$D$1199,3,0)</f>
        <v>Rio de Janeiro</v>
      </c>
      <c r="D1140" s="77" t="str">
        <f>VLOOKUP($A1140,BASE!$A$3:$D$1199,4,0)</f>
        <v>CE LIBERDADE</v>
      </c>
      <c r="E1140" s="43">
        <v>7263.5999999999995</v>
      </c>
      <c r="F1140" s="43">
        <v>7734.7999999999993</v>
      </c>
      <c r="G1140" s="25">
        <f t="shared" si="77"/>
        <v>471.19999999999982</v>
      </c>
      <c r="H1140" s="47">
        <f t="shared" si="78"/>
        <v>6.487141362409822E-2</v>
      </c>
      <c r="I1140" s="81">
        <f>G1140</f>
        <v>471.19999999999982</v>
      </c>
      <c r="J1140" s="80"/>
      <c r="K1140" s="80"/>
    </row>
    <row r="1141" spans="1:11" x14ac:dyDescent="0.25">
      <c r="A1141" s="76">
        <v>33137846</v>
      </c>
      <c r="B1141" s="77" t="str">
        <f>VLOOKUP($A1141,BASE!$A$3:$D$1199,2,0)</f>
        <v>METROPOLITANA IV</v>
      </c>
      <c r="C1141" s="77" t="str">
        <f>VLOOKUP($A1141,BASE!$A$3:$D$1199,3,0)</f>
        <v>Itaguaí</v>
      </c>
      <c r="D1141" s="77" t="str">
        <f>VLOOKUP($A1141,BASE!$A$3:$D$1199,4,0)</f>
        <v>CE PROFESSORA MARIA IZABEL DO COUTO BRANDAO</v>
      </c>
      <c r="E1141" s="43">
        <v>5850.8000000000011</v>
      </c>
      <c r="F1141" s="43">
        <v>5696.8</v>
      </c>
      <c r="G1141" s="25">
        <f t="shared" si="77"/>
        <v>-154.00000000000091</v>
      </c>
      <c r="H1141" s="47">
        <f t="shared" si="78"/>
        <v>-2.6321186846243398E-2</v>
      </c>
      <c r="I1141" s="80"/>
      <c r="J1141" s="81">
        <f>G1141</f>
        <v>-154.00000000000091</v>
      </c>
      <c r="K1141" s="80"/>
    </row>
    <row r="1142" spans="1:11" x14ac:dyDescent="0.25">
      <c r="A1142" s="76">
        <v>33138354</v>
      </c>
      <c r="B1142" s="77" t="str">
        <f>VLOOKUP($A1142,BASE!$A$3:$D$1199,2,0)</f>
        <v>METROPOLITANA IV</v>
      </c>
      <c r="C1142" s="77" t="str">
        <f>VLOOKUP($A1142,BASE!$A$3:$D$1199,3,0)</f>
        <v>Rio de Janeiro</v>
      </c>
      <c r="D1142" s="77" t="str">
        <f>VLOOKUP($A1142,BASE!$A$3:$D$1199,4,0)</f>
        <v>CE PROFESSOR OZEAS GOMES LARANGEIRAS</v>
      </c>
      <c r="E1142" s="43">
        <v>10301.6</v>
      </c>
      <c r="F1142" s="43">
        <v>8721.2000000000007</v>
      </c>
      <c r="G1142" s="25">
        <f t="shared" si="77"/>
        <v>-1580.3999999999996</v>
      </c>
      <c r="H1142" s="47">
        <f t="shared" si="78"/>
        <v>-0.15341306204861377</v>
      </c>
      <c r="I1142" s="80"/>
      <c r="J1142" s="81">
        <f>G1142</f>
        <v>-1580.3999999999996</v>
      </c>
      <c r="K1142" s="80"/>
    </row>
    <row r="1143" spans="1:11" x14ac:dyDescent="0.25">
      <c r="A1143" s="76">
        <v>33138648</v>
      </c>
      <c r="B1143" s="77" t="str">
        <f>VLOOKUP($A1143,BASE!$A$3:$D$1199,2,0)</f>
        <v>METROPOLITANA VI</v>
      </c>
      <c r="C1143" s="77" t="str">
        <f>VLOOKUP($A1143,BASE!$A$3:$D$1199,3,0)</f>
        <v>Rio de Janeiro</v>
      </c>
      <c r="D1143" s="77" t="str">
        <f>VLOOKUP($A1143,BASE!$A$3:$D$1199,4,0)</f>
        <v>CE STELLA MATUTINA</v>
      </c>
      <c r="E1143" s="43">
        <v>18856.399999999998</v>
      </c>
      <c r="F1143" s="43">
        <v>17186.400000000001</v>
      </c>
      <c r="G1143" s="25">
        <f t="shared" si="77"/>
        <v>-1669.9999999999964</v>
      </c>
      <c r="H1143" s="47">
        <f t="shared" si="78"/>
        <v>-8.8564094949194788E-2</v>
      </c>
      <c r="I1143" s="80"/>
      <c r="J1143" s="81">
        <f>G1143</f>
        <v>-1669.9999999999964</v>
      </c>
      <c r="K1143" s="80"/>
    </row>
    <row r="1144" spans="1:11" x14ac:dyDescent="0.25">
      <c r="A1144" s="76">
        <v>33139156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PROFESSORA SONIA REGINA SCUDESE DESSIMONI PINTO</v>
      </c>
      <c r="E1144" s="43">
        <v>9938</v>
      </c>
      <c r="F1144" s="43">
        <v>8313.2000000000007</v>
      </c>
      <c r="G1144" s="25">
        <f t="shared" si="77"/>
        <v>-1624.7999999999993</v>
      </c>
      <c r="H1144" s="47">
        <f t="shared" si="78"/>
        <v>-0.1634936606963171</v>
      </c>
      <c r="I1144" s="80"/>
      <c r="J1144" s="81">
        <f>G1144</f>
        <v>-1624.7999999999993</v>
      </c>
      <c r="K1144" s="80"/>
    </row>
    <row r="1145" spans="1:11" x14ac:dyDescent="0.25">
      <c r="A1145" s="76">
        <v>33140030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CONDE PEREIRA CARNEIRO</v>
      </c>
      <c r="E1145" s="43">
        <v>4755.2</v>
      </c>
      <c r="F1145" s="43">
        <v>3936</v>
      </c>
      <c r="G1145" s="25">
        <f t="shared" si="77"/>
        <v>-819.19999999999982</v>
      </c>
      <c r="H1145" s="47">
        <f t="shared" si="78"/>
        <v>-0.17227456258411841</v>
      </c>
      <c r="I1145" s="80"/>
      <c r="J1145" s="81">
        <f>G1145</f>
        <v>-819.19999999999982</v>
      </c>
      <c r="K1145" s="80"/>
    </row>
    <row r="1146" spans="1:11" x14ac:dyDescent="0.25">
      <c r="A1146" s="76">
        <v>33140049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OSWALDO TEIXEIRA</v>
      </c>
      <c r="E1146" s="43">
        <v>2506.7999999999997</v>
      </c>
      <c r="F1146" s="43">
        <v>2690</v>
      </c>
      <c r="G1146" s="25">
        <f t="shared" si="77"/>
        <v>183.20000000000027</v>
      </c>
      <c r="H1146" s="47">
        <f t="shared" si="78"/>
        <v>7.3081219084091389E-2</v>
      </c>
      <c r="I1146" s="81">
        <f>G1146</f>
        <v>183.20000000000027</v>
      </c>
      <c r="J1146" s="80"/>
      <c r="K1146" s="80"/>
    </row>
    <row r="1147" spans="1:11" x14ac:dyDescent="0.25">
      <c r="A1147" s="76">
        <v>33140669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JORNALISTA TIM LOPES</v>
      </c>
      <c r="E1147" s="43">
        <v>24814.400000000005</v>
      </c>
      <c r="F1147" s="43">
        <v>23776.799999999999</v>
      </c>
      <c r="G1147" s="25">
        <f t="shared" si="77"/>
        <v>-1037.6000000000058</v>
      </c>
      <c r="H1147" s="47">
        <f t="shared" si="78"/>
        <v>-4.1814430330775906E-2</v>
      </c>
      <c r="I1147" s="80"/>
      <c r="J1147" s="81">
        <f>G1147</f>
        <v>-1037.6000000000058</v>
      </c>
      <c r="K1147" s="80"/>
    </row>
    <row r="1148" spans="1:11" x14ac:dyDescent="0.25">
      <c r="A1148" s="76">
        <v>33140715</v>
      </c>
      <c r="B1148" s="77" t="str">
        <f>VLOOKUP($A1148,BASE!$A$3:$D$1199,2,0)</f>
        <v>METROPOLITANA III</v>
      </c>
      <c r="C1148" s="77" t="str">
        <f>VLOOKUP($A1148,BASE!$A$3:$D$1199,3,0)</f>
        <v>Rio de Janeiro</v>
      </c>
      <c r="D1148" s="77" t="str">
        <f>VLOOKUP($A1148,BASE!$A$3:$D$1199,4,0)</f>
        <v>CE ANTONIO HOUAISS</v>
      </c>
      <c r="E1148" s="43">
        <v>21926.799999999999</v>
      </c>
      <c r="F1148" s="43">
        <v>19452.8</v>
      </c>
      <c r="G1148" s="25">
        <f t="shared" si="77"/>
        <v>-2474</v>
      </c>
      <c r="H1148" s="47">
        <f t="shared" si="78"/>
        <v>-0.11282996150829122</v>
      </c>
      <c r="I1148" s="80"/>
      <c r="J1148" s="81">
        <f>G1148</f>
        <v>-2474</v>
      </c>
      <c r="K1148" s="80"/>
    </row>
    <row r="1149" spans="1:11" x14ac:dyDescent="0.25">
      <c r="A1149" s="76">
        <v>33142270</v>
      </c>
      <c r="B1149" s="77" t="str">
        <f>VLOOKUP($A1149,BASE!$A$3:$D$1199,2,0)</f>
        <v>METROPOLITANA I</v>
      </c>
      <c r="C1149" s="77" t="str">
        <f>VLOOKUP($A1149,BASE!$A$3:$D$1199,3,0)</f>
        <v>Nova Iguaçu</v>
      </c>
      <c r="D1149" s="77" t="str">
        <f>VLOOKUP($A1149,BASE!$A$3:$D$1199,4,0)</f>
        <v>CE DOM ADRIANO HIPOLITO</v>
      </c>
      <c r="E1149" s="43">
        <v>9347.2000000000007</v>
      </c>
      <c r="F1149" s="43">
        <v>8753.6</v>
      </c>
      <c r="G1149" s="25">
        <f t="shared" si="77"/>
        <v>-593.60000000000036</v>
      </c>
      <c r="H1149" s="47">
        <f t="shared" si="78"/>
        <v>-6.3505648750427968E-2</v>
      </c>
      <c r="I1149" s="80"/>
      <c r="J1149" s="81">
        <f>G1149</f>
        <v>-593.60000000000036</v>
      </c>
      <c r="K1149" s="80"/>
    </row>
    <row r="1150" spans="1:11" x14ac:dyDescent="0.25">
      <c r="A1150" s="76">
        <v>33142319</v>
      </c>
      <c r="B1150" s="77" t="str">
        <f>VLOOKUP($A1150,BASE!$A$3:$D$1199,2,0)</f>
        <v>NOROESTE FLUMINENSE</v>
      </c>
      <c r="C1150" s="77" t="str">
        <f>VLOOKUP($A1150,BASE!$A$3:$D$1199,3,0)</f>
        <v>Santo Antônio de Pádua</v>
      </c>
      <c r="D1150" s="77" t="str">
        <f>VLOOKUP($A1150,BASE!$A$3:$D$1199,4,0)</f>
        <v>CE JOAO MAURICIO BRUM</v>
      </c>
      <c r="E1150" s="43">
        <v>2885.2000000000003</v>
      </c>
      <c r="F1150" s="43">
        <v>2414</v>
      </c>
      <c r="G1150" s="25">
        <f t="shared" si="77"/>
        <v>-471.20000000000027</v>
      </c>
      <c r="H1150" s="47">
        <f t="shared" si="78"/>
        <v>-0.16331623457645925</v>
      </c>
      <c r="I1150" s="80"/>
      <c r="J1150" s="81">
        <f>G1150</f>
        <v>-471.20000000000027</v>
      </c>
      <c r="K1150" s="80"/>
    </row>
    <row r="1151" spans="1:11" x14ac:dyDescent="0.25">
      <c r="A1151" s="76">
        <v>33142351</v>
      </c>
      <c r="B1151" s="77" t="str">
        <f>VLOOKUP($A1151,BASE!$A$3:$D$1199,2,0)</f>
        <v>SERRANA II</v>
      </c>
      <c r="C1151" s="77" t="str">
        <f>VLOOKUP($A1151,BASE!$A$3:$D$1199,3,0)</f>
        <v>Duas Barras</v>
      </c>
      <c r="D1151" s="77" t="str">
        <f>VLOOKUP($A1151,BASE!$A$3:$D$1199,4,0)</f>
        <v>CIEP 511 ALAIDE ARAUJO STORCK MELLOR MARQUES</v>
      </c>
      <c r="E1151" s="43">
        <v>3235.6</v>
      </c>
      <c r="F1151" s="43">
        <v>3236</v>
      </c>
      <c r="G1151" s="25">
        <f t="shared" si="77"/>
        <v>0.40000000000009095</v>
      </c>
      <c r="H1151" s="47">
        <f t="shared" si="78"/>
        <v>1.2362467548525496E-4</v>
      </c>
      <c r="I1151" s="81">
        <f>G1151</f>
        <v>0.40000000000009095</v>
      </c>
      <c r="J1151" s="80"/>
      <c r="K1151" s="80"/>
    </row>
    <row r="1152" spans="1:11" x14ac:dyDescent="0.25">
      <c r="A1152" s="76">
        <v>33142882</v>
      </c>
      <c r="B1152" s="77" t="str">
        <f>VLOOKUP($A1152,BASE!$A$3:$D$1199,2,0)</f>
        <v>METROPOLITANA V</v>
      </c>
      <c r="C1152" s="77" t="str">
        <f>VLOOKUP($A1152,BASE!$A$3:$D$1199,3,0)</f>
        <v>Duque de Caxias</v>
      </c>
      <c r="D1152" s="77" t="str">
        <f>VLOOKUP($A1152,BASE!$A$3:$D$1199,4,0)</f>
        <v>CE PATRONO DUQUE DE CAXIAS</v>
      </c>
      <c r="E1152" s="43">
        <v>8671.6</v>
      </c>
      <c r="F1152" s="43">
        <v>12270.800000000001</v>
      </c>
      <c r="G1152" s="25">
        <f t="shared" si="77"/>
        <v>3599.2000000000007</v>
      </c>
      <c r="H1152" s="47">
        <f t="shared" si="78"/>
        <v>0.41505604502052684</v>
      </c>
      <c r="I1152" s="81">
        <f>G1152</f>
        <v>3599.2000000000007</v>
      </c>
      <c r="J1152" s="80"/>
      <c r="K1152" s="80"/>
    </row>
    <row r="1153" spans="1:11" x14ac:dyDescent="0.25">
      <c r="A1153" s="76">
        <v>33145440</v>
      </c>
      <c r="B1153" s="77" t="str">
        <f>VLOOKUP($A1153,BASE!$A$3:$D$1199,2,0)</f>
        <v>METROPOLITANA III</v>
      </c>
      <c r="C1153" s="77" t="str">
        <f>VLOOKUP($A1153,BASE!$A$3:$D$1199,3,0)</f>
        <v>Rio de Janeiro</v>
      </c>
      <c r="D1153" s="77" t="str">
        <f>VLOOKUP($A1153,BASE!$A$3:$D$1199,4,0)</f>
        <v>CE SAO JOAO BATISTA</v>
      </c>
      <c r="E1153" s="43">
        <v>2370.8000000000002</v>
      </c>
      <c r="F1153" s="43">
        <v>2081.1999999999998</v>
      </c>
      <c r="G1153" s="25">
        <f t="shared" si="77"/>
        <v>-289.60000000000036</v>
      </c>
      <c r="H1153" s="47">
        <f t="shared" si="78"/>
        <v>-0.12215285979416245</v>
      </c>
      <c r="I1153" s="80"/>
      <c r="J1153" s="81">
        <f>G1153</f>
        <v>-289.60000000000036</v>
      </c>
      <c r="K1153" s="80"/>
    </row>
    <row r="1154" spans="1:11" x14ac:dyDescent="0.25">
      <c r="A1154" s="76">
        <v>33146160</v>
      </c>
      <c r="B1154" s="77" t="str">
        <f>VLOOKUP($A1154,BASE!$A$3:$D$1199,2,0)</f>
        <v>DIESP</v>
      </c>
      <c r="C1154" s="77" t="str">
        <f>VLOOKUP($A1154,BASE!$A$3:$D$1199,3,0)</f>
        <v>Rio de Janeiro</v>
      </c>
      <c r="D1154" s="77" t="str">
        <f>VLOOKUP($A1154,BASE!$A$3:$D$1199,4,0)</f>
        <v>CE JOSE LEWGOY</v>
      </c>
      <c r="E1154" s="43">
        <v>2690</v>
      </c>
      <c r="F1154" s="43">
        <v>2644.8</v>
      </c>
      <c r="G1154" s="25">
        <f t="shared" si="77"/>
        <v>-45.199999999999818</v>
      </c>
      <c r="H1154" s="47">
        <f t="shared" si="78"/>
        <v>-1.6802973977695101E-2</v>
      </c>
      <c r="I1154" s="80"/>
      <c r="J1154" s="81">
        <f>G1154</f>
        <v>-45.199999999999818</v>
      </c>
      <c r="K1154" s="80"/>
    </row>
    <row r="1155" spans="1:11" x14ac:dyDescent="0.25">
      <c r="A1155" s="76">
        <v>33146950</v>
      </c>
      <c r="B1155" s="77" t="str">
        <f>VLOOKUP($A1155,BASE!$A$3:$D$1199,2,0)</f>
        <v>METROPOLITANA III</v>
      </c>
      <c r="C1155" s="77" t="str">
        <f>VLOOKUP($A1155,BASE!$A$3:$D$1199,3,0)</f>
        <v>Rio de Janeiro</v>
      </c>
      <c r="D1155" s="77" t="str">
        <f>VLOOKUP($A1155,BASE!$A$3:$D$1199,4,0)</f>
        <v>CE PROFESSORA MARIA DE LOURDES DE OLIVEIRA LAVOR TIA LAVOR</v>
      </c>
      <c r="E1155" s="43">
        <v>27788.400000000001</v>
      </c>
      <c r="F1155" s="43">
        <v>26122.400000000005</v>
      </c>
      <c r="G1155" s="25">
        <f t="shared" si="77"/>
        <v>-1665.9999999999964</v>
      </c>
      <c r="H1155" s="47">
        <f t="shared" si="78"/>
        <v>-5.9953073944523483E-2</v>
      </c>
      <c r="I1155" s="80"/>
      <c r="J1155" s="81">
        <f>G1155</f>
        <v>-1665.9999999999964</v>
      </c>
      <c r="K1155" s="80"/>
    </row>
    <row r="1156" spans="1:11" x14ac:dyDescent="0.25">
      <c r="A1156" s="76">
        <v>33149119</v>
      </c>
      <c r="B1156" s="77" t="str">
        <f>VLOOKUP($A1156,BASE!$A$3:$D$1199,2,0)</f>
        <v>METROPOLITANA IV</v>
      </c>
      <c r="C1156" s="77" t="str">
        <f>VLOOKUP($A1156,BASE!$A$3:$D$1199,3,0)</f>
        <v>Rio de Janeiro</v>
      </c>
      <c r="D1156" s="77" t="str">
        <f>VLOOKUP($A1156,BASE!$A$3:$D$1199,4,0)</f>
        <v>CE CARLOS ARNOLDO ABRUZZINI DA FONSECA</v>
      </c>
      <c r="E1156" s="43">
        <v>30374</v>
      </c>
      <c r="F1156" s="43">
        <v>29084</v>
      </c>
      <c r="G1156" s="25">
        <f t="shared" si="77"/>
        <v>-1290</v>
      </c>
      <c r="H1156" s="47">
        <f t="shared" si="78"/>
        <v>-4.2470534009350101E-2</v>
      </c>
      <c r="I1156" s="80"/>
      <c r="J1156" s="81">
        <f>G1156</f>
        <v>-1290</v>
      </c>
      <c r="K1156" s="80"/>
    </row>
    <row r="1157" spans="1:11" x14ac:dyDescent="0.25">
      <c r="A1157" s="76">
        <v>33149178</v>
      </c>
      <c r="B1157" s="77" t="str">
        <f>VLOOKUP($A1157,BASE!$A$3:$D$1199,2,0)</f>
        <v>SERRANA II</v>
      </c>
      <c r="C1157" s="77" t="str">
        <f>VLOOKUP($A1157,BASE!$A$3:$D$1199,3,0)</f>
        <v>Sumidouro</v>
      </c>
      <c r="D1157" s="77" t="str">
        <f>VLOOKUP($A1157,BASE!$A$3:$D$1199,4,0)</f>
        <v>CE CAMPINAS II</v>
      </c>
      <c r="E1157" s="43">
        <v>1550.0000000000002</v>
      </c>
      <c r="F1157" s="43">
        <v>1777.6000000000001</v>
      </c>
      <c r="G1157" s="25">
        <f t="shared" ref="G1157:G1199" si="82">F1157-E1157</f>
        <v>227.59999999999991</v>
      </c>
      <c r="H1157" s="47">
        <f t="shared" ref="H1157:H1199" si="83">G1157/E1157</f>
        <v>0.14683870967741927</v>
      </c>
      <c r="I1157" s="81">
        <f>G1157</f>
        <v>227.59999999999991</v>
      </c>
      <c r="J1157" s="80"/>
      <c r="K1157" s="80"/>
    </row>
    <row r="1158" spans="1:11" x14ac:dyDescent="0.25">
      <c r="A1158" s="76">
        <v>33153060</v>
      </c>
      <c r="B1158" s="77" t="str">
        <f>VLOOKUP($A1158,BASE!$A$3:$D$1199,2,0)</f>
        <v>DIESP</v>
      </c>
      <c r="C1158" s="77" t="str">
        <f>VLOOKUP($A1158,BASE!$A$3:$D$1199,3,0)</f>
        <v>Rio de Janeiro</v>
      </c>
      <c r="D1158" s="77" t="str">
        <f>VLOOKUP($A1158,BASE!$A$3:$D$1199,4,0)</f>
        <v>CE EVANDRO JOAO DA SILVA</v>
      </c>
      <c r="E1158" s="43">
        <v>2932.8</v>
      </c>
      <c r="F1158" s="43">
        <v>2766.4000000000005</v>
      </c>
      <c r="G1158" s="25">
        <f t="shared" si="82"/>
        <v>-166.39999999999964</v>
      </c>
      <c r="H1158" s="47">
        <f t="shared" si="83"/>
        <v>-5.6737588652482143E-2</v>
      </c>
      <c r="I1158" s="80"/>
      <c r="J1158" s="81">
        <f>G1158</f>
        <v>-166.39999999999964</v>
      </c>
      <c r="K1158" s="80"/>
    </row>
    <row r="1159" spans="1:11" x14ac:dyDescent="0.25">
      <c r="A1159" s="76">
        <v>33156883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CE GECY VIEIRA GONCALVES</v>
      </c>
      <c r="E1159" s="43">
        <v>2308.7999999999997</v>
      </c>
      <c r="F1159" s="43">
        <v>1928.8</v>
      </c>
      <c r="G1159" s="25">
        <f t="shared" si="82"/>
        <v>-379.99999999999977</v>
      </c>
      <c r="H1159" s="47">
        <f t="shared" si="83"/>
        <v>-0.1645876645876645</v>
      </c>
      <c r="I1159" s="80"/>
      <c r="J1159" s="81">
        <f>G1159</f>
        <v>-379.99999999999977</v>
      </c>
      <c r="K1159" s="80"/>
    </row>
    <row r="1160" spans="1:11" x14ac:dyDescent="0.25">
      <c r="A1160" s="76">
        <v>33156999</v>
      </c>
      <c r="B1160" s="77" t="str">
        <f>VLOOKUP($A1160,BASE!$A$3:$D$1199,2,0)</f>
        <v>SUL FLUMINENSE</v>
      </c>
      <c r="C1160" s="77" t="str">
        <f>VLOOKUP($A1160,BASE!$A$3:$D$1199,3,0)</f>
        <v>Volta Redonda</v>
      </c>
      <c r="D1160" s="77" t="str">
        <f>VLOOKUP($A1160,BASE!$A$3:$D$1199,4,0)</f>
        <v>CIEP 293 WALMIR DE FREITAS MONTEIRO</v>
      </c>
      <c r="E1160" s="43">
        <v>2521.2000000000003</v>
      </c>
      <c r="F1160" s="43">
        <v>2536.0000000000005</v>
      </c>
      <c r="G1160" s="25">
        <f t="shared" si="82"/>
        <v>14.800000000000182</v>
      </c>
      <c r="H1160" s="47">
        <f t="shared" si="83"/>
        <v>5.8702205299064657E-3</v>
      </c>
      <c r="I1160" s="81">
        <f>G1160</f>
        <v>14.800000000000182</v>
      </c>
      <c r="J1160" s="80"/>
      <c r="K1160" s="80"/>
    </row>
    <row r="1161" spans="1:11" x14ac:dyDescent="0.25">
      <c r="A1161" s="76">
        <v>33157065</v>
      </c>
      <c r="B1161" s="77" t="str">
        <f>VLOOKUP($A1161,BASE!$A$3:$D$1199,2,0)</f>
        <v>METROPOLITANA IV</v>
      </c>
      <c r="C1161" s="77" t="str">
        <f>VLOOKUP($A1161,BASE!$A$3:$D$1199,3,0)</f>
        <v>Rio de Janeiro</v>
      </c>
      <c r="D1161" s="77" t="str">
        <f>VLOOKUP($A1161,BASE!$A$3:$D$1199,4,0)</f>
        <v>CE ERICH WALTER HEINE</v>
      </c>
      <c r="E1161" s="43">
        <v>26704.800000000003</v>
      </c>
      <c r="F1161" s="43">
        <v>25858.400000000001</v>
      </c>
      <c r="G1161" s="25">
        <f t="shared" si="82"/>
        <v>-846.40000000000146</v>
      </c>
      <c r="H1161" s="47">
        <f t="shared" si="83"/>
        <v>-3.1694676612444253E-2</v>
      </c>
      <c r="I1161" s="80"/>
      <c r="J1161" s="81">
        <f>G1161</f>
        <v>-846.40000000000146</v>
      </c>
      <c r="K1161" s="80"/>
    </row>
    <row r="1162" spans="1:11" x14ac:dyDescent="0.25">
      <c r="A1162" s="76">
        <v>33166366</v>
      </c>
      <c r="B1162" s="77" t="str">
        <f>VLOOKUP($A1162,BASE!$A$3:$D$1199,2,0)</f>
        <v>DIESP</v>
      </c>
      <c r="C1162" s="77" t="str">
        <f>VLOOKUP($A1162,BASE!$A$3:$D$1199,3,0)</f>
        <v>Japeri</v>
      </c>
      <c r="D1162" s="77" t="str">
        <f>VLOOKUP($A1162,BASE!$A$3:$D$1199,4,0)</f>
        <v>CE CARLOS PEREIRA GUIMARAES FILHO</v>
      </c>
      <c r="E1162" s="43">
        <v>2285.2800000000007</v>
      </c>
      <c r="F1162" s="43">
        <v>2574.4800000000005</v>
      </c>
      <c r="G1162" s="25">
        <f t="shared" si="82"/>
        <v>289.19999999999982</v>
      </c>
      <c r="H1162" s="47">
        <f t="shared" si="83"/>
        <v>0.12654904431842037</v>
      </c>
      <c r="I1162" s="81">
        <f>G1162</f>
        <v>289.19999999999982</v>
      </c>
      <c r="J1162" s="80"/>
      <c r="K1162" s="80"/>
    </row>
    <row r="1163" spans="1:11" x14ac:dyDescent="0.25">
      <c r="A1163" s="76">
        <v>33166382</v>
      </c>
      <c r="B1163" s="77" t="str">
        <f>VLOOKUP($A1163,BASE!$A$3:$D$1199,2,0)</f>
        <v>METROPOLITANA IV</v>
      </c>
      <c r="C1163" s="77" t="str">
        <f>VLOOKUP($A1163,BASE!$A$3:$D$1199,3,0)</f>
        <v>Seropédica</v>
      </c>
      <c r="D1163" s="77" t="str">
        <f>VLOOKUP($A1163,BASE!$A$3:$D$1199,4,0)</f>
        <v>CE BANANAL</v>
      </c>
      <c r="E1163" s="43">
        <v>1534.8000000000002</v>
      </c>
      <c r="F1163" s="43">
        <v>1276.4000000000001</v>
      </c>
      <c r="G1163" s="25">
        <f t="shared" si="82"/>
        <v>-258.40000000000009</v>
      </c>
      <c r="H1163" s="47">
        <f t="shared" si="83"/>
        <v>-0.16836069846234042</v>
      </c>
      <c r="I1163" s="80"/>
      <c r="J1163" s="81">
        <f>G1163</f>
        <v>-258.40000000000009</v>
      </c>
      <c r="K1163" s="80"/>
    </row>
    <row r="1164" spans="1:11" x14ac:dyDescent="0.25">
      <c r="A1164" s="76">
        <v>33166412</v>
      </c>
      <c r="B1164" s="77" t="str">
        <f>VLOOKUP($A1164,BASE!$A$3:$D$1199,2,0)</f>
        <v>SUL FLUMINENSE</v>
      </c>
      <c r="C1164" s="77" t="str">
        <f>VLOOKUP($A1164,BASE!$A$3:$D$1199,3,0)</f>
        <v>Mangaratiba</v>
      </c>
      <c r="D1164" s="77" t="str">
        <f>VLOOKUP($A1164,BASE!$A$3:$D$1199,4,0)</f>
        <v>CE CAETANO DE OLIVEIRA</v>
      </c>
      <c r="E1164" s="43">
        <v>3053.9999999999995</v>
      </c>
      <c r="F1164" s="43">
        <v>2917.2</v>
      </c>
      <c r="G1164" s="25">
        <f t="shared" si="82"/>
        <v>-136.79999999999973</v>
      </c>
      <c r="H1164" s="47">
        <f t="shared" si="83"/>
        <v>-4.4793713163064748E-2</v>
      </c>
      <c r="I1164" s="80"/>
      <c r="J1164" s="81">
        <f>G1164</f>
        <v>-136.79999999999973</v>
      </c>
      <c r="K1164" s="80"/>
    </row>
    <row r="1165" spans="1:11" x14ac:dyDescent="0.25">
      <c r="A1165" s="76">
        <v>33170150</v>
      </c>
      <c r="B1165" s="77" t="str">
        <f>VLOOKUP($A1165,BASE!$A$3:$D$1199,2,0)</f>
        <v>METROPOLITANA IV</v>
      </c>
      <c r="C1165" s="77" t="str">
        <f>VLOOKUP($A1165,BASE!$A$3:$D$1199,3,0)</f>
        <v>Rio de Janeiro</v>
      </c>
      <c r="D1165" s="77" t="str">
        <f>VLOOKUP($A1165,BASE!$A$3:$D$1199,4,0)</f>
        <v>CE HEBE CAMARGO</v>
      </c>
      <c r="E1165" s="43">
        <v>19303.2</v>
      </c>
      <c r="F1165" s="43">
        <v>19606.000000000004</v>
      </c>
      <c r="G1165" s="25">
        <f t="shared" si="82"/>
        <v>302.80000000000291</v>
      </c>
      <c r="H1165" s="47">
        <f t="shared" si="83"/>
        <v>1.5686518297484506E-2</v>
      </c>
      <c r="I1165" s="81">
        <f>G1165</f>
        <v>302.80000000000291</v>
      </c>
      <c r="J1165" s="80"/>
      <c r="K1165" s="80"/>
    </row>
    <row r="1166" spans="1:11" x14ac:dyDescent="0.25">
      <c r="A1166" s="76">
        <v>33170169</v>
      </c>
      <c r="B1166" s="77" t="str">
        <f>VLOOKUP($A1166,BASE!$A$3:$D$1199,2,0)</f>
        <v>SUL FLUMINENSE</v>
      </c>
      <c r="C1166" s="77" t="str">
        <f>VLOOKUP($A1166,BASE!$A$3:$D$1199,3,0)</f>
        <v>Mangaratiba</v>
      </c>
      <c r="D1166" s="77" t="str">
        <f>VLOOKUP($A1166,BASE!$A$3:$D$1199,4,0)</f>
        <v>CE HERMINIA DE OLIVEIRA MATTOS</v>
      </c>
      <c r="E1166" s="43">
        <v>3084</v>
      </c>
      <c r="F1166" s="43">
        <v>2857.6</v>
      </c>
      <c r="G1166" s="25">
        <f t="shared" si="82"/>
        <v>-226.40000000000009</v>
      </c>
      <c r="H1166" s="47">
        <f t="shared" si="83"/>
        <v>-7.3411154345006516E-2</v>
      </c>
      <c r="I1166" s="80"/>
      <c r="J1166" s="81">
        <f>G1166</f>
        <v>-226.40000000000009</v>
      </c>
      <c r="K1166" s="80"/>
    </row>
    <row r="1167" spans="1:11" x14ac:dyDescent="0.25">
      <c r="A1167" s="76">
        <v>33170185</v>
      </c>
      <c r="B1167" s="77" t="str">
        <f>VLOOKUP($A1167,BASE!$A$3:$D$1199,2,0)</f>
        <v>NORTE FLUMINENSE</v>
      </c>
      <c r="C1167" s="77" t="str">
        <f>VLOOKUP($A1167,BASE!$A$3:$D$1199,3,0)</f>
        <v>São João da Barra</v>
      </c>
      <c r="D1167" s="77" t="str">
        <f>VLOOKUP($A1167,BASE!$A$3:$D$1199,4,0)</f>
        <v>CE CHRISANTO HENRIQUE DE SOUZA</v>
      </c>
      <c r="E1167" s="43">
        <v>1534.4</v>
      </c>
      <c r="F1167" s="43">
        <v>1884.8000000000002</v>
      </c>
      <c r="G1167" s="25">
        <f t="shared" si="82"/>
        <v>350.40000000000009</v>
      </c>
      <c r="H1167" s="47">
        <f t="shared" si="83"/>
        <v>0.22836287799791455</v>
      </c>
      <c r="I1167" s="81">
        <f>G1167</f>
        <v>350.40000000000009</v>
      </c>
      <c r="J1167" s="80"/>
      <c r="K1167" s="80"/>
    </row>
    <row r="1168" spans="1:11" x14ac:dyDescent="0.25">
      <c r="A1168" s="76">
        <v>33170193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MARIO LAGO</v>
      </c>
      <c r="E1168" s="43">
        <v>1626.4</v>
      </c>
      <c r="F1168" s="43">
        <v>1626.4</v>
      </c>
      <c r="G1168" s="25">
        <f t="shared" si="82"/>
        <v>0</v>
      </c>
      <c r="H1168" s="47">
        <f t="shared" si="83"/>
        <v>0</v>
      </c>
      <c r="I1168" s="81">
        <f>G1168</f>
        <v>0</v>
      </c>
      <c r="J1168" s="81">
        <f>G1168</f>
        <v>0</v>
      </c>
      <c r="K1168" s="82">
        <f>I1168</f>
        <v>0</v>
      </c>
    </row>
    <row r="1169" spans="1:11" x14ac:dyDescent="0.25">
      <c r="A1169" s="76">
        <v>33170215</v>
      </c>
      <c r="B1169" s="77" t="str">
        <f>VLOOKUP($A1169,BASE!$A$3:$D$1199,2,0)</f>
        <v>DIESP</v>
      </c>
      <c r="C1169" s="77" t="str">
        <f>VLOOKUP($A1169,BASE!$A$3:$D$1199,3,0)</f>
        <v>Rio de Janeiro</v>
      </c>
      <c r="D1169" s="77" t="str">
        <f>VLOOKUP($A1169,BASE!$A$3:$D$1199,4,0)</f>
        <v>CE MARIA MONTESSORI</v>
      </c>
      <c r="E1169" s="43">
        <v>1884.8000000000002</v>
      </c>
      <c r="F1169" s="43">
        <v>2082.4</v>
      </c>
      <c r="G1169" s="25">
        <f t="shared" si="82"/>
        <v>197.59999999999991</v>
      </c>
      <c r="H1169" s="47">
        <f t="shared" si="83"/>
        <v>0.1048387096774193</v>
      </c>
      <c r="I1169" s="81">
        <f>G1169</f>
        <v>197.59999999999991</v>
      </c>
      <c r="J1169" s="80"/>
      <c r="K1169" s="80"/>
    </row>
    <row r="1170" spans="1:11" x14ac:dyDescent="0.25">
      <c r="A1170" s="76">
        <v>33170223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RUI BARBOSA</v>
      </c>
      <c r="E1170" s="43">
        <v>1321.2</v>
      </c>
      <c r="F1170" s="43">
        <v>1048.8</v>
      </c>
      <c r="G1170" s="25">
        <f t="shared" si="82"/>
        <v>-272.40000000000009</v>
      </c>
      <c r="H1170" s="47">
        <f t="shared" si="83"/>
        <v>-0.20617620345140789</v>
      </c>
      <c r="I1170" s="80"/>
      <c r="J1170" s="81">
        <f>G1170</f>
        <v>-272.40000000000009</v>
      </c>
      <c r="K1170" s="80"/>
    </row>
    <row r="1171" spans="1:11" x14ac:dyDescent="0.25">
      <c r="A1171" s="76">
        <v>33170231</v>
      </c>
      <c r="B1171" s="77" t="str">
        <f>VLOOKUP($A1171,BASE!$A$3:$D$1199,2,0)</f>
        <v>DIESP</v>
      </c>
      <c r="C1171" s="77" t="str">
        <f>VLOOKUP($A1171,BASE!$A$3:$D$1199,3,0)</f>
        <v>Campos dos Goytacazes</v>
      </c>
      <c r="D1171" s="77" t="str">
        <f>VLOOKUP($A1171,BASE!$A$3:$D$1199,4,0)</f>
        <v>CE THEODORO SAMPAIO</v>
      </c>
      <c r="E1171" s="43">
        <v>1504.4</v>
      </c>
      <c r="F1171" s="43">
        <v>1216</v>
      </c>
      <c r="G1171" s="25">
        <f t="shared" si="82"/>
        <v>-288.40000000000009</v>
      </c>
      <c r="H1171" s="47">
        <f t="shared" si="83"/>
        <v>-0.19170433395373576</v>
      </c>
      <c r="I1171" s="80"/>
      <c r="J1171" s="81">
        <f>G1171</f>
        <v>-288.40000000000009</v>
      </c>
      <c r="K1171" s="80"/>
    </row>
    <row r="1172" spans="1:11" x14ac:dyDescent="0.25">
      <c r="A1172" s="76">
        <v>33170240</v>
      </c>
      <c r="B1172" s="77" t="str">
        <f>VLOOKUP($A1172,BASE!$A$3:$D$1199,2,0)</f>
        <v>DIESP</v>
      </c>
      <c r="C1172" s="77" t="str">
        <f>VLOOKUP($A1172,BASE!$A$3:$D$1199,3,0)</f>
        <v>Volta Redonda</v>
      </c>
      <c r="D1172" s="77" t="str">
        <f>VLOOKUP($A1172,BASE!$A$3:$D$1199,4,0)</f>
        <v>CE IRMA TEREZINHA DE BARROS</v>
      </c>
      <c r="E1172" s="43">
        <v>1366</v>
      </c>
      <c r="F1172" s="43">
        <v>1428.8</v>
      </c>
      <c r="G1172" s="25">
        <f t="shared" si="82"/>
        <v>62.799999999999955</v>
      </c>
      <c r="H1172" s="47">
        <f t="shared" si="83"/>
        <v>4.597364568081988E-2</v>
      </c>
      <c r="I1172" s="81">
        <f>G1172</f>
        <v>62.799999999999955</v>
      </c>
      <c r="J1172" s="80"/>
      <c r="K1172" s="80"/>
    </row>
    <row r="1173" spans="1:11" x14ac:dyDescent="0.25">
      <c r="A1173" s="76">
        <v>33172358</v>
      </c>
      <c r="B1173" s="77" t="str">
        <f>VLOOKUP($A1173,BASE!$A$3:$D$1199,2,0)</f>
        <v>DIESP</v>
      </c>
      <c r="C1173" s="77" t="str">
        <f>VLOOKUP($A1173,BASE!$A$3:$D$1199,3,0)</f>
        <v>Rio de Janeiro</v>
      </c>
      <c r="D1173" s="77" t="str">
        <f>VLOOKUP($A1173,BASE!$A$3:$D$1199,4,0)</f>
        <v>CE MARINHEIRO JOAO CANDIDO</v>
      </c>
      <c r="E1173" s="43">
        <v>775.2</v>
      </c>
      <c r="F1173" s="43">
        <v>729.6</v>
      </c>
      <c r="G1173" s="25">
        <f t="shared" si="82"/>
        <v>-45.600000000000023</v>
      </c>
      <c r="H1173" s="47">
        <f t="shared" si="83"/>
        <v>-5.8823529411764733E-2</v>
      </c>
      <c r="I1173" s="80"/>
      <c r="J1173" s="81">
        <f t="shared" ref="J1173:J1178" si="84">G1173</f>
        <v>-45.600000000000023</v>
      </c>
      <c r="K1173" s="80"/>
    </row>
    <row r="1174" spans="1:11" x14ac:dyDescent="0.25">
      <c r="A1174" s="76">
        <v>33172919</v>
      </c>
      <c r="B1174" s="77" t="str">
        <f>VLOOKUP($A1174,BASE!$A$3:$D$1199,2,0)</f>
        <v>BAIXADAS LITORANEAS</v>
      </c>
      <c r="C1174" s="77" t="str">
        <f>VLOOKUP($A1174,BASE!$A$3:$D$1199,3,0)</f>
        <v>Niterói</v>
      </c>
      <c r="D1174" s="77" t="str">
        <f>VLOOKUP($A1174,BASE!$A$3:$D$1199,4,0)</f>
        <v>CE MATEMATICO JOAQUIM GOMES DE SOUSA INTERCULTURAL BRASILCHINA</v>
      </c>
      <c r="E1174" s="43">
        <v>11812.800000000001</v>
      </c>
      <c r="F1174" s="43">
        <v>10581.6</v>
      </c>
      <c r="G1174" s="25">
        <f t="shared" si="82"/>
        <v>-1231.2000000000007</v>
      </c>
      <c r="H1174" s="47">
        <f t="shared" si="83"/>
        <v>-0.10422592442096713</v>
      </c>
      <c r="I1174" s="80"/>
      <c r="J1174" s="81">
        <f t="shared" si="84"/>
        <v>-1231.2000000000007</v>
      </c>
      <c r="K1174" s="80"/>
    </row>
    <row r="1175" spans="1:11" x14ac:dyDescent="0.25">
      <c r="A1175" s="76">
        <v>33173010</v>
      </c>
      <c r="B1175" s="77" t="str">
        <f>VLOOKUP($A1175,BASE!$A$3:$D$1199,2,0)</f>
        <v>METROPOLITANA VI</v>
      </c>
      <c r="C1175" s="77" t="str">
        <f>VLOOKUP($A1175,BASE!$A$3:$D$1199,3,0)</f>
        <v>Rio de Janeiro</v>
      </c>
      <c r="D1175" s="77" t="str">
        <f>VLOOKUP($A1175,BASE!$A$3:$D$1199,4,0)</f>
        <v>CE JORNALISTA MAURICIO AZEDO</v>
      </c>
      <c r="E1175" s="43">
        <v>11186.4</v>
      </c>
      <c r="F1175" s="43">
        <v>8914.7999999999993</v>
      </c>
      <c r="G1175" s="25">
        <f t="shared" si="82"/>
        <v>-2271.6000000000004</v>
      </c>
      <c r="H1175" s="47">
        <f t="shared" si="83"/>
        <v>-0.20306801115640424</v>
      </c>
      <c r="I1175" s="80"/>
      <c r="J1175" s="81">
        <f t="shared" si="84"/>
        <v>-2271.6000000000004</v>
      </c>
      <c r="K1175" s="80"/>
    </row>
    <row r="1176" spans="1:11" x14ac:dyDescent="0.25">
      <c r="A1176" s="76">
        <v>33173346</v>
      </c>
      <c r="B1176" s="77" t="str">
        <f>VLOOKUP($A1176,BASE!$A$3:$D$1199,2,0)</f>
        <v>SERRANA II</v>
      </c>
      <c r="C1176" s="77" t="str">
        <f>VLOOKUP($A1176,BASE!$A$3:$D$1199,3,0)</f>
        <v>Nova Friburgo</v>
      </c>
      <c r="D1176" s="77" t="str">
        <f>VLOOKUP($A1176,BASE!$A$3:$D$1199,4,0)</f>
        <v>CE RAPHAEL LUIZ DE SIQUEIRA JACCOUD</v>
      </c>
      <c r="E1176" s="43">
        <v>850.40000000000009</v>
      </c>
      <c r="F1176" s="43">
        <v>592.79999999999995</v>
      </c>
      <c r="G1176" s="25">
        <f t="shared" si="82"/>
        <v>-257.60000000000014</v>
      </c>
      <c r="H1176" s="47">
        <f t="shared" si="83"/>
        <v>-0.30291627469426163</v>
      </c>
      <c r="I1176" s="80"/>
      <c r="J1176" s="81">
        <f t="shared" si="84"/>
        <v>-257.60000000000014</v>
      </c>
      <c r="K1176" s="80"/>
    </row>
    <row r="1177" spans="1:11" x14ac:dyDescent="0.25">
      <c r="A1177" s="76">
        <v>33175314</v>
      </c>
      <c r="B1177" s="77" t="str">
        <f>VLOOKUP($A1177,BASE!$A$3:$D$1199,2,0)</f>
        <v>SERRANA I</v>
      </c>
      <c r="C1177" s="77" t="str">
        <f>VLOOKUP($A1177,BASE!$A$3:$D$1199,3,0)</f>
        <v>Três Rios</v>
      </c>
      <c r="D1177" s="77" t="str">
        <f>VLOOKUP($A1177,BASE!$A$3:$D$1199,4,0)</f>
        <v>CE GUILHERMINA GUINLE</v>
      </c>
      <c r="E1177" s="43">
        <v>1944</v>
      </c>
      <c r="F1177" s="43">
        <v>1321.6</v>
      </c>
      <c r="G1177" s="25">
        <f t="shared" si="82"/>
        <v>-622.40000000000009</v>
      </c>
      <c r="H1177" s="47">
        <f t="shared" si="83"/>
        <v>-0.32016460905349797</v>
      </c>
      <c r="I1177" s="80"/>
      <c r="J1177" s="81">
        <f t="shared" si="84"/>
        <v>-622.40000000000009</v>
      </c>
      <c r="K1177" s="80"/>
    </row>
    <row r="1178" spans="1:11" x14ac:dyDescent="0.25">
      <c r="A1178" s="76">
        <v>33183422</v>
      </c>
      <c r="B1178" s="77" t="str">
        <f>VLOOKUP($A1178,BASE!$A$3:$D$1199,2,0)</f>
        <v>NOROESTE FLUMINENSE</v>
      </c>
      <c r="C1178" s="77" t="str">
        <f>VLOOKUP($A1178,BASE!$A$3:$D$1199,3,0)</f>
        <v>Miracema</v>
      </c>
      <c r="D1178" s="77" t="str">
        <f>VLOOKUP($A1178,BASE!$A$3:$D$1199,4,0)</f>
        <v>CE PROFESSORA SONIA DO AMARAL TORRES</v>
      </c>
      <c r="E1178" s="43">
        <v>13347.599999999999</v>
      </c>
      <c r="F1178" s="43">
        <v>12473.6</v>
      </c>
      <c r="G1178" s="25">
        <f t="shared" si="82"/>
        <v>-873.99999999999818</v>
      </c>
      <c r="H1178" s="47">
        <f t="shared" si="83"/>
        <v>-6.547993646797913E-2</v>
      </c>
      <c r="I1178" s="80"/>
      <c r="J1178" s="81">
        <f t="shared" si="84"/>
        <v>-873.99999999999818</v>
      </c>
      <c r="K1178" s="80"/>
    </row>
    <row r="1179" spans="1:11" x14ac:dyDescent="0.25">
      <c r="A1179" s="76">
        <v>33183562</v>
      </c>
      <c r="B1179" s="77" t="str">
        <f>VLOOKUP($A1179,BASE!$A$3:$D$1199,2,0)</f>
        <v>BAIXADAS LITORANEAS</v>
      </c>
      <c r="C1179" s="77" t="str">
        <f>VLOOKUP($A1179,BASE!$A$3:$D$1199,3,0)</f>
        <v>Maricá</v>
      </c>
      <c r="D1179" s="77" t="str">
        <f>VLOOKUP($A1179,BASE!$A$3:$D$1199,4,0)</f>
        <v>CE PROFESSOR DARCY RIBEIRO</v>
      </c>
      <c r="E1179" s="43">
        <v>16800.8</v>
      </c>
      <c r="F1179" s="43">
        <v>21478.799999999999</v>
      </c>
      <c r="G1179" s="25">
        <f t="shared" si="82"/>
        <v>4678</v>
      </c>
      <c r="H1179" s="47">
        <f t="shared" si="83"/>
        <v>0.278439121946574</v>
      </c>
      <c r="I1179" s="81">
        <f>G1179</f>
        <v>4678</v>
      </c>
      <c r="J1179" s="80"/>
      <c r="K1179" s="80"/>
    </row>
    <row r="1180" spans="1:11" x14ac:dyDescent="0.25">
      <c r="A1180" s="76">
        <v>33183716</v>
      </c>
      <c r="B1180" s="77" t="str">
        <f>VLOOKUP($A1180,BASE!$A$3:$D$1199,2,0)</f>
        <v>SERRANA I</v>
      </c>
      <c r="C1180" s="77" t="str">
        <f>VLOOKUP($A1180,BASE!$A$3:$D$1199,3,0)</f>
        <v>Areal</v>
      </c>
      <c r="D1180" s="77" t="str">
        <f>VLOOKUP($A1180,BASE!$A$3:$D$1199,4,0)</f>
        <v>CE JOAQUIM VITAL VIEIRA</v>
      </c>
      <c r="E1180" s="43">
        <v>12555.600000000002</v>
      </c>
      <c r="F1180" s="43">
        <v>13331.2</v>
      </c>
      <c r="G1180" s="25">
        <f t="shared" si="82"/>
        <v>775.59999999999854</v>
      </c>
      <c r="H1180" s="47">
        <f t="shared" si="83"/>
        <v>6.1773232661123195E-2</v>
      </c>
      <c r="I1180" s="81">
        <f>G1180</f>
        <v>775.59999999999854</v>
      </c>
      <c r="J1180" s="80"/>
      <c r="K1180" s="80"/>
    </row>
    <row r="1181" spans="1:11" x14ac:dyDescent="0.25">
      <c r="A1181" s="76">
        <v>33183724</v>
      </c>
      <c r="B1181" s="77" t="str">
        <f>VLOOKUP($A1181,BASE!$A$3:$D$1199,2,0)</f>
        <v>METROPOLITANA VI</v>
      </c>
      <c r="C1181" s="77" t="str">
        <f>VLOOKUP($A1181,BASE!$A$3:$D$1199,3,0)</f>
        <v>Rio de Janeiro</v>
      </c>
      <c r="D1181" s="77" t="str">
        <f>VLOOKUP($A1181,BASE!$A$3:$D$1199,4,0)</f>
        <v>CE ARTHUR ANTONIO SENDAS</v>
      </c>
      <c r="E1181" s="43">
        <v>2340.0000000000005</v>
      </c>
      <c r="F1181" s="43">
        <v>1762.8000000000002</v>
      </c>
      <c r="G1181" s="25">
        <f t="shared" si="82"/>
        <v>-577.20000000000027</v>
      </c>
      <c r="H1181" s="47">
        <f t="shared" si="83"/>
        <v>-0.24666666666666673</v>
      </c>
      <c r="I1181" s="80"/>
      <c r="J1181" s="81">
        <f>G1181</f>
        <v>-577.20000000000027</v>
      </c>
      <c r="K1181" s="80"/>
    </row>
    <row r="1182" spans="1:11" x14ac:dyDescent="0.25">
      <c r="A1182" s="76">
        <v>33183732</v>
      </c>
      <c r="B1182" s="77" t="str">
        <f>VLOOKUP($A1182,BASE!$A$3:$D$1199,2,0)</f>
        <v>SERRANA II</v>
      </c>
      <c r="C1182" s="77" t="str">
        <f>VLOOKUP($A1182,BASE!$A$3:$D$1199,3,0)</f>
        <v>Cordeiro</v>
      </c>
      <c r="D1182" s="77" t="str">
        <f>VLOOKUP($A1182,BASE!$A$3:$D$1199,4,0)</f>
        <v>CE SEGUNDO TENENTE BM SERGIO RODRIGUES DA SILVA</v>
      </c>
      <c r="E1182" s="43">
        <v>6220.4</v>
      </c>
      <c r="F1182" s="43">
        <v>8304.7999999999993</v>
      </c>
      <c r="G1182" s="25">
        <f t="shared" si="82"/>
        <v>2084.3999999999996</v>
      </c>
      <c r="H1182" s="47">
        <f t="shared" si="83"/>
        <v>0.33509099093305894</v>
      </c>
      <c r="I1182" s="81">
        <f>G1182</f>
        <v>2084.3999999999996</v>
      </c>
      <c r="J1182" s="80"/>
      <c r="K1182" s="80"/>
    </row>
    <row r="1183" spans="1:11" x14ac:dyDescent="0.25">
      <c r="A1183" s="76">
        <v>33183740</v>
      </c>
      <c r="B1183" s="77" t="str">
        <f>VLOOKUP($A1183,BASE!$A$3:$D$1199,2,0)</f>
        <v>SERRANA II</v>
      </c>
      <c r="C1183" s="77" t="str">
        <f>VLOOKUP($A1183,BASE!$A$3:$D$1199,3,0)</f>
        <v>Carmo</v>
      </c>
      <c r="D1183" s="77" t="str">
        <f>VLOOKUP($A1183,BASE!$A$3:$D$1199,4,0)</f>
        <v>CE PRIMEIRO SARGENTO BM LUIZ CARLOS GONCALVES FISCHER</v>
      </c>
      <c r="E1183" s="43">
        <v>5236</v>
      </c>
      <c r="F1183" s="43">
        <v>6688.0000000000009</v>
      </c>
      <c r="G1183" s="25">
        <f t="shared" si="82"/>
        <v>1452.0000000000009</v>
      </c>
      <c r="H1183" s="47">
        <f t="shared" si="83"/>
        <v>0.27731092436974808</v>
      </c>
      <c r="I1183" s="81">
        <f>G1183</f>
        <v>1452.0000000000009</v>
      </c>
      <c r="J1183" s="80"/>
      <c r="K1183" s="80"/>
    </row>
    <row r="1184" spans="1:11" x14ac:dyDescent="0.25">
      <c r="A1184" s="76">
        <v>33183759</v>
      </c>
      <c r="B1184" s="77" t="str">
        <f>VLOOKUP($A1184,BASE!$A$3:$D$1199,2,0)</f>
        <v>BAIXADAS LITORANEAS</v>
      </c>
      <c r="C1184" s="77" t="str">
        <f>VLOOKUP($A1184,BASE!$A$3:$D$1199,3,0)</f>
        <v>Araruama</v>
      </c>
      <c r="D1184" s="77" t="str">
        <f>VLOOKUP($A1184,BASE!$A$3:$D$1199,4,0)</f>
        <v>CE SARGENTO PM ANTONIO CARLOS OLIVEIRA DE MOURA</v>
      </c>
      <c r="E1184" s="43">
        <v>8684.4</v>
      </c>
      <c r="F1184" s="43">
        <v>8277.2000000000007</v>
      </c>
      <c r="G1184" s="25">
        <f t="shared" si="82"/>
        <v>-407.19999999999891</v>
      </c>
      <c r="H1184" s="47">
        <f t="shared" si="83"/>
        <v>-4.6888673944083518E-2</v>
      </c>
      <c r="I1184" s="80"/>
      <c r="J1184" s="81">
        <f>G1184</f>
        <v>-407.19999999999891</v>
      </c>
      <c r="K1184" s="80"/>
    </row>
    <row r="1185" spans="1:11" x14ac:dyDescent="0.25">
      <c r="A1185" s="76">
        <v>33183775</v>
      </c>
      <c r="B1185" s="77" t="str">
        <f>VLOOKUP($A1185,BASE!$A$3:$D$1199,2,0)</f>
        <v>NOROESTE FLUMINENSE</v>
      </c>
      <c r="C1185" s="77" t="str">
        <f>VLOOKUP($A1185,BASE!$A$3:$D$1199,3,0)</f>
        <v>Santo Antônio de Pádua</v>
      </c>
      <c r="D1185" s="77" t="str">
        <f>VLOOKUP($A1185,BASE!$A$3:$D$1199,4,0)</f>
        <v>CE SUBTENENTE PM CLAUDIO HENTZY FERREIRA</v>
      </c>
      <c r="E1185" s="43">
        <v>8442</v>
      </c>
      <c r="F1185" s="43">
        <v>10053.6</v>
      </c>
      <c r="G1185" s="25">
        <f t="shared" si="82"/>
        <v>1611.6000000000004</v>
      </c>
      <c r="H1185" s="47">
        <f t="shared" si="83"/>
        <v>0.19090262970859989</v>
      </c>
      <c r="I1185" s="81">
        <f>G1185</f>
        <v>1611.6000000000004</v>
      </c>
      <c r="J1185" s="80"/>
      <c r="K1185" s="80"/>
    </row>
    <row r="1186" spans="1:11" x14ac:dyDescent="0.25">
      <c r="A1186" s="76">
        <v>33183791</v>
      </c>
      <c r="B1186" s="77" t="str">
        <f>VLOOKUP($A1186,BASE!$A$3:$D$1199,2,0)</f>
        <v>SERRANA I</v>
      </c>
      <c r="C1186" s="77" t="str">
        <f>VLOOKUP($A1186,BASE!$A$3:$D$1199,3,0)</f>
        <v>Três Rios</v>
      </c>
      <c r="D1186" s="77" t="str">
        <f>VLOOKUP($A1186,BASE!$A$3:$D$1199,4,0)</f>
        <v>CE CABO BM FLAVIO UANDERSON RODRIGUES DE FREITAS</v>
      </c>
      <c r="E1186" s="43">
        <v>5004.8</v>
      </c>
      <c r="F1186" s="43">
        <v>6033.2</v>
      </c>
      <c r="G1186" s="25">
        <f t="shared" si="82"/>
        <v>1028.3999999999996</v>
      </c>
      <c r="H1186" s="47">
        <f t="shared" si="83"/>
        <v>0.20548273657288996</v>
      </c>
      <c r="I1186" s="81">
        <f>G1186</f>
        <v>1028.3999999999996</v>
      </c>
      <c r="J1186" s="80"/>
      <c r="K1186" s="80"/>
    </row>
    <row r="1187" spans="1:11" x14ac:dyDescent="0.25">
      <c r="A1187" s="76">
        <v>33191280</v>
      </c>
      <c r="B1187" s="77" t="e">
        <f>VLOOKUP($A1187,BASE!$A$3:$D$1199,2,0)</f>
        <v>#N/A</v>
      </c>
      <c r="C1187" s="77" t="e">
        <f>VLOOKUP($A1187,BASE!$A$3:$D$1199,3,0)</f>
        <v>#N/A</v>
      </c>
      <c r="D1187" s="77" t="e">
        <f>VLOOKUP($A1187,BASE!$A$3:$D$1199,4,0)</f>
        <v>#N/A</v>
      </c>
      <c r="E1187" s="43">
        <v>2040.4000000000003</v>
      </c>
      <c r="F1187" s="43">
        <v>3332.8000000000006</v>
      </c>
      <c r="G1187" s="25">
        <f t="shared" si="82"/>
        <v>1292.4000000000003</v>
      </c>
      <c r="H1187" s="47">
        <f t="shared" si="83"/>
        <v>0.63340521466379152</v>
      </c>
      <c r="I1187" s="81">
        <f>G1187</f>
        <v>1292.4000000000003</v>
      </c>
      <c r="J1187" s="80"/>
      <c r="K1187" s="80"/>
    </row>
    <row r="1188" spans="1:11" x14ac:dyDescent="0.25">
      <c r="A1188" s="76">
        <v>33228809</v>
      </c>
      <c r="B1188" s="77" t="str">
        <f>VLOOKUP($A1188,BASE!$A$3:$D$1199,2,0)</f>
        <v>DIESP</v>
      </c>
      <c r="C1188" s="77" t="str">
        <f>VLOOKUP($A1188,BASE!$A$3:$D$1199,3,0)</f>
        <v>Rio de Janeiro</v>
      </c>
      <c r="D1188" s="77" t="str">
        <f>VLOOKUP($A1188,BASE!$A$3:$D$1199,4,0)</f>
        <v>CE PRIMEIRO TENENTE PM HAILTON DOS SANTOS</v>
      </c>
      <c r="E1188" s="43">
        <v>2218.8000000000002</v>
      </c>
      <c r="F1188" s="43">
        <v>1991.2</v>
      </c>
      <c r="G1188" s="25">
        <f t="shared" si="82"/>
        <v>-227.60000000000014</v>
      </c>
      <c r="H1188" s="47">
        <f t="shared" si="83"/>
        <v>-0.10257797007391388</v>
      </c>
      <c r="I1188" s="80"/>
      <c r="J1188" s="81">
        <f>G1188</f>
        <v>-227.60000000000014</v>
      </c>
      <c r="K1188" s="80"/>
    </row>
    <row r="1189" spans="1:11" x14ac:dyDescent="0.25">
      <c r="A1189" s="76">
        <v>33271208</v>
      </c>
      <c r="B1189" s="77" t="str">
        <f>VLOOKUP($A1189,BASE!$A$3:$D$1199,2,0)</f>
        <v>METROPOLITANA VI</v>
      </c>
      <c r="C1189" s="77" t="str">
        <f>VLOOKUP($A1189,BASE!$A$3:$D$1199,3,0)</f>
        <v>Rio de Janeiro</v>
      </c>
      <c r="D1189" s="77" t="str">
        <f>VLOOKUP($A1189,BASE!$A$3:$D$1199,4,0)</f>
        <v>CE JOSE LEITE LOPES</v>
      </c>
      <c r="E1189" s="43">
        <v>19301.599999999999</v>
      </c>
      <c r="F1189" s="43">
        <v>20352.400000000005</v>
      </c>
      <c r="G1189" s="25">
        <f t="shared" si="82"/>
        <v>1050.8000000000065</v>
      </c>
      <c r="H1189" s="47">
        <f t="shared" si="83"/>
        <v>5.4441082604551258E-2</v>
      </c>
      <c r="I1189" s="81">
        <f>G1189</f>
        <v>1050.8000000000065</v>
      </c>
      <c r="J1189" s="80"/>
      <c r="K1189" s="80"/>
    </row>
    <row r="1190" spans="1:11" x14ac:dyDescent="0.25">
      <c r="A1190" s="76">
        <v>33337217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PADRE BRUNO TROMBETTA</v>
      </c>
      <c r="E1190" s="43">
        <v>4574.8</v>
      </c>
      <c r="F1190" s="43">
        <v>4408</v>
      </c>
      <c r="G1190" s="25">
        <f t="shared" si="82"/>
        <v>-166.80000000000018</v>
      </c>
      <c r="H1190" s="47">
        <f t="shared" si="83"/>
        <v>-3.6460610299903856E-2</v>
      </c>
      <c r="I1190" s="80"/>
      <c r="J1190" s="81">
        <f>G1190</f>
        <v>-166.80000000000018</v>
      </c>
      <c r="K1190" s="80"/>
    </row>
    <row r="1191" spans="1:11" x14ac:dyDescent="0.25">
      <c r="A1191" s="76">
        <v>33340200</v>
      </c>
      <c r="B1191" s="77" t="str">
        <f>VLOOKUP($A1191,BASE!$A$3:$D$1199,2,0)</f>
        <v>DIESP</v>
      </c>
      <c r="C1191" s="77" t="str">
        <f>VLOOKUP($A1191,BASE!$A$3:$D$1199,3,0)</f>
        <v>Rio de Janeiro</v>
      </c>
      <c r="D1191" s="77" t="str">
        <f>VLOOKUP($A1191,BASE!$A$3:$D$1199,4,0)</f>
        <v>CE ESCRITOR E JORNALISTA GRACILIANO RAMOS</v>
      </c>
      <c r="E1191" s="43">
        <v>3085.2000000000003</v>
      </c>
      <c r="F1191" s="43">
        <v>2538.4</v>
      </c>
      <c r="G1191" s="25">
        <f t="shared" si="82"/>
        <v>-546.80000000000018</v>
      </c>
      <c r="H1191" s="47">
        <f t="shared" si="83"/>
        <v>-0.17723324257746667</v>
      </c>
      <c r="I1191" s="80"/>
      <c r="J1191" s="81">
        <f>G1191</f>
        <v>-546.80000000000018</v>
      </c>
      <c r="K1191" s="80"/>
    </row>
    <row r="1192" spans="1:11" x14ac:dyDescent="0.25">
      <c r="A1192" s="76">
        <v>33439222</v>
      </c>
      <c r="B1192" s="77" t="str">
        <f>VLOOKUP($A1192,BASE!$A$3:$D$1199,2,0)</f>
        <v>METROPOLITANA VI</v>
      </c>
      <c r="C1192" s="77" t="str">
        <f>VLOOKUP($A1192,BASE!$A$3:$D$1199,3,0)</f>
        <v>Rio de Janeiro</v>
      </c>
      <c r="D1192" s="77" t="str">
        <f>VLOOKUP($A1192,BASE!$A$3:$D$1199,4,0)</f>
        <v>CE COMPOSITOR LUIZ CARLOS DA VILA</v>
      </c>
      <c r="E1192" s="43">
        <v>14960.800000000001</v>
      </c>
      <c r="F1192" s="43">
        <v>15771.6</v>
      </c>
      <c r="G1192" s="25">
        <f t="shared" si="82"/>
        <v>810.79999999999927</v>
      </c>
      <c r="H1192" s="47">
        <f t="shared" si="83"/>
        <v>5.4194962836211912E-2</v>
      </c>
      <c r="I1192" s="81">
        <f>G1192</f>
        <v>810.79999999999927</v>
      </c>
      <c r="J1192" s="80"/>
      <c r="K1192" s="80"/>
    </row>
    <row r="1193" spans="1:11" x14ac:dyDescent="0.25">
      <c r="A1193" s="76">
        <v>33507210</v>
      </c>
      <c r="B1193" s="77" t="str">
        <f>VLOOKUP($A1193,BASE!$A$3:$D$1199,2,0)</f>
        <v>METROPOLITANA II</v>
      </c>
      <c r="C1193" s="77" t="str">
        <f>VLOOKUP($A1193,BASE!$A$3:$D$1199,3,0)</f>
        <v>São Gonçalo</v>
      </c>
      <c r="D1193" s="77" t="str">
        <f>VLOOKUP($A1193,BASE!$A$3:$D$1199,4,0)</f>
        <v>CE COMENDADOR VALENTIM DOS SANTOS DINIZ</v>
      </c>
      <c r="E1193" s="43">
        <v>13858.4</v>
      </c>
      <c r="F1193" s="43">
        <v>10432.4</v>
      </c>
      <c r="G1193" s="25">
        <f t="shared" si="82"/>
        <v>-3426</v>
      </c>
      <c r="H1193" s="47">
        <f t="shared" si="83"/>
        <v>-0.24721468567800034</v>
      </c>
      <c r="I1193" s="80"/>
      <c r="J1193" s="81">
        <f>G1193</f>
        <v>-3426</v>
      </c>
      <c r="K1193" s="80"/>
    </row>
    <row r="1194" spans="1:11" x14ac:dyDescent="0.25">
      <c r="A1194" s="76">
        <v>33508232</v>
      </c>
      <c r="B1194" s="77" t="str">
        <f>VLOOKUP($A1194,BASE!$A$3:$D$1199,2,0)</f>
        <v>METROPOLITANA IV</v>
      </c>
      <c r="C1194" s="77" t="str">
        <f>VLOOKUP($A1194,BASE!$A$3:$D$1199,3,0)</f>
        <v>Rio de Janeiro</v>
      </c>
      <c r="D1194" s="77" t="str">
        <f>VLOOKUP($A1194,BASE!$A$3:$D$1199,4,0)</f>
        <v>CE JORNALISTA ARTUR DA TAVOLA</v>
      </c>
      <c r="E1194" s="43">
        <v>9146.7999999999993</v>
      </c>
      <c r="F1194" s="43">
        <v>8174.8</v>
      </c>
      <c r="G1194" s="25">
        <f t="shared" si="82"/>
        <v>-971.99999999999909</v>
      </c>
      <c r="H1194" s="47">
        <f t="shared" si="83"/>
        <v>-0.10626667249748536</v>
      </c>
      <c r="I1194" s="80"/>
      <c r="J1194" s="81">
        <f>G1194</f>
        <v>-971.99999999999909</v>
      </c>
      <c r="K1194" s="80"/>
    </row>
    <row r="1195" spans="1:11" x14ac:dyDescent="0.25">
      <c r="A1195" s="76">
        <v>33518211</v>
      </c>
      <c r="B1195" s="77" t="str">
        <f>VLOOKUP($A1195,BASE!$A$3:$D$1199,2,0)</f>
        <v>NOROESTE FLUMINENSE</v>
      </c>
      <c r="C1195" s="77" t="str">
        <f>VLOOKUP($A1195,BASE!$A$3:$D$1199,3,0)</f>
        <v>Santo Antônio de Pádua</v>
      </c>
      <c r="D1195" s="77" t="str">
        <f>VLOOKUP($A1195,BASE!$A$3:$D$1199,4,0)</f>
        <v>CE PEDRO BAPTISTA DE SOUZA</v>
      </c>
      <c r="E1195" s="43">
        <v>3647.2</v>
      </c>
      <c r="F1195" s="43">
        <v>3450.4</v>
      </c>
      <c r="G1195" s="25">
        <f t="shared" si="82"/>
        <v>-196.79999999999973</v>
      </c>
      <c r="H1195" s="47">
        <f t="shared" si="83"/>
        <v>-5.3959201579293632E-2</v>
      </c>
      <c r="I1195" s="80"/>
      <c r="J1195" s="81">
        <f>G1195</f>
        <v>-196.79999999999973</v>
      </c>
      <c r="K1195" s="80"/>
    </row>
    <row r="1196" spans="1:11" x14ac:dyDescent="0.25">
      <c r="A1196" s="76">
        <v>33518220</v>
      </c>
      <c r="B1196" s="77" t="str">
        <f>VLOOKUP($A1196,BASE!$A$3:$D$1199,2,0)</f>
        <v>NOROESTE FLUMINENSE</v>
      </c>
      <c r="C1196" s="77" t="str">
        <f>VLOOKUP($A1196,BASE!$A$3:$D$1199,3,0)</f>
        <v>Bom Jesus do Itabapoana</v>
      </c>
      <c r="D1196" s="77" t="str">
        <f>VLOOKUP($A1196,BASE!$A$3:$D$1199,4,0)</f>
        <v>CE LUIZ TITO DE ALMEIDA</v>
      </c>
      <c r="E1196" s="43">
        <v>2126.3999999999996</v>
      </c>
      <c r="F1196" s="43">
        <v>1503.6</v>
      </c>
      <c r="G1196" s="25">
        <f t="shared" si="82"/>
        <v>-622.79999999999973</v>
      </c>
      <c r="H1196" s="47">
        <f t="shared" si="83"/>
        <v>-0.29288939051918728</v>
      </c>
      <c r="I1196" s="80"/>
      <c r="J1196" s="81">
        <f>G1196</f>
        <v>-622.79999999999973</v>
      </c>
      <c r="K1196" s="80"/>
    </row>
    <row r="1197" spans="1:11" x14ac:dyDescent="0.25">
      <c r="A1197" s="76">
        <v>33518238</v>
      </c>
      <c r="B1197" s="77" t="str">
        <f>VLOOKUP($A1197,BASE!$A$3:$D$1199,2,0)</f>
        <v>METROPOLITANA II</v>
      </c>
      <c r="C1197" s="77" t="str">
        <f>VLOOKUP($A1197,BASE!$A$3:$D$1199,3,0)</f>
        <v>São Gonçalo</v>
      </c>
      <c r="D1197" s="77" t="str">
        <f>VLOOKUP($A1197,BASE!$A$3:$D$1199,4,0)</f>
        <v>CIEP 513 GEORGE SAVALLA GOMES PALHACO CAREQUINHA</v>
      </c>
      <c r="E1197" s="43">
        <v>5596.7999999999993</v>
      </c>
      <c r="F1197" s="43">
        <v>5681.6</v>
      </c>
      <c r="G1197" s="25">
        <f t="shared" si="82"/>
        <v>84.800000000001091</v>
      </c>
      <c r="H1197" s="47">
        <f t="shared" si="83"/>
        <v>1.5151515151515348E-2</v>
      </c>
      <c r="I1197" s="81">
        <f>G1197</f>
        <v>84.800000000001091</v>
      </c>
      <c r="J1197" s="80"/>
      <c r="K1197" s="80"/>
    </row>
    <row r="1198" spans="1:11" x14ac:dyDescent="0.25">
      <c r="A1198" s="76">
        <v>33558221</v>
      </c>
      <c r="B1198" s="77" t="str">
        <f>VLOOKUP($A1198,BASE!$A$3:$D$1199,2,0)</f>
        <v>BAIXADAS LITORANEAS</v>
      </c>
      <c r="C1198" s="77" t="str">
        <f>VLOOKUP($A1198,BASE!$A$3:$D$1199,3,0)</f>
        <v>Saquarema</v>
      </c>
      <c r="D1198" s="77" t="str">
        <f>VLOOKUP($A1198,BASE!$A$3:$D$1199,4,0)</f>
        <v>CE ISMENIA DE BARROS BARROSO</v>
      </c>
      <c r="E1198" s="43">
        <v>2596.8000000000002</v>
      </c>
      <c r="F1198" s="43">
        <v>3570.4</v>
      </c>
      <c r="G1198" s="25">
        <f t="shared" si="82"/>
        <v>973.59999999999991</v>
      </c>
      <c r="H1198" s="47">
        <f t="shared" si="83"/>
        <v>0.37492298213185454</v>
      </c>
      <c r="I1198" s="81">
        <f>G1198</f>
        <v>973.59999999999991</v>
      </c>
      <c r="J1198" s="80"/>
      <c r="K1198" s="80"/>
    </row>
    <row r="1199" spans="1:11" x14ac:dyDescent="0.25">
      <c r="A1199" s="76">
        <v>33558230</v>
      </c>
      <c r="B1199" s="77" t="str">
        <f>VLOOKUP($A1199,BASE!$A$3:$D$1199,2,0)</f>
        <v>METROPOLITANA III</v>
      </c>
      <c r="C1199" s="77" t="str">
        <f>VLOOKUP($A1199,BASE!$A$3:$D$1199,3,0)</f>
        <v>Rio de Janeiro</v>
      </c>
      <c r="D1199" s="77" t="str">
        <f>VLOOKUP($A1199,BASE!$A$3:$D$1199,4,0)</f>
        <v>CE DEPUTADO PEDRO FERNANDES</v>
      </c>
      <c r="E1199" s="43">
        <v>23458.800000000003</v>
      </c>
      <c r="F1199" s="43">
        <v>18839.2</v>
      </c>
      <c r="G1199" s="25">
        <f t="shared" si="82"/>
        <v>-4619.6000000000022</v>
      </c>
      <c r="H1199" s="47">
        <f t="shared" si="83"/>
        <v>-0.19692396883046029</v>
      </c>
      <c r="I1199" s="80"/>
      <c r="J1199" s="81">
        <f>G1199</f>
        <v>-4619.6000000000022</v>
      </c>
      <c r="K1199" s="80"/>
    </row>
    <row r="1200" spans="1:11" x14ac:dyDescent="0.25">
      <c r="A1200" s="74" t="s">
        <v>18</v>
      </c>
      <c r="B1200" s="75"/>
      <c r="C1200" s="75"/>
      <c r="D1200" s="75"/>
      <c r="E1200" s="83">
        <v>12590643.079999991</v>
      </c>
      <c r="F1200" s="83">
        <v>11666627.440000022</v>
      </c>
      <c r="G1200" s="84">
        <f>SUM(G4:G1199)</f>
        <v>-924015.64000000211</v>
      </c>
      <c r="H1200" s="87">
        <f>G1200/E1200</f>
        <v>-7.3389074261646273E-2</v>
      </c>
      <c r="I1200" s="86">
        <f>SUM(I4:I1199)</f>
        <v>244211.96000000017</v>
      </c>
      <c r="J1200" s="86">
        <f>SUM(J4:J1199)</f>
        <v>-1168486.8000000003</v>
      </c>
    </row>
    <row r="1201" spans="7:7" x14ac:dyDescent="0.25">
      <c r="G1201" s="85" t="s">
        <v>1343</v>
      </c>
    </row>
  </sheetData>
  <autoFilter ref="A3:J1201" xr:uid="{00000000-0009-0000-0000-000005000000}"/>
  <conditionalFormatting sqref="H1:H1048576">
    <cfRule type="cellIs" dxfId="25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/>
  <dimension ref="A1:C65"/>
  <sheetViews>
    <sheetView workbookViewId="0">
      <selection activeCell="C5" sqref="C5"/>
    </sheetView>
  </sheetViews>
  <sheetFormatPr defaultRowHeight="15" x14ac:dyDescent="0.25"/>
  <cols>
    <col min="1" max="1" width="21.85546875" bestFit="1" customWidth="1"/>
    <col min="2" max="2" width="48.140625" bestFit="1" customWidth="1"/>
    <col min="3" max="3" width="49.85546875" bestFit="1" customWidth="1"/>
  </cols>
  <sheetData>
    <row r="1" spans="1:3" ht="15.75" thickBot="1" x14ac:dyDescent="0.3">
      <c r="A1" s="5" t="s">
        <v>1336</v>
      </c>
      <c r="B1" s="6" t="s">
        <v>1345</v>
      </c>
      <c r="C1" s="7" t="s">
        <v>1346</v>
      </c>
    </row>
    <row r="2" spans="1:3" x14ac:dyDescent="0.25">
      <c r="A2" s="2" t="s">
        <v>1347</v>
      </c>
      <c r="B2" s="4" t="s">
        <v>1348</v>
      </c>
      <c r="C2" s="2" t="s">
        <v>1349</v>
      </c>
    </row>
    <row r="3" spans="1:3" x14ac:dyDescent="0.25">
      <c r="A3" s="2" t="s">
        <v>1347</v>
      </c>
      <c r="B3" s="8" t="s">
        <v>1350</v>
      </c>
      <c r="C3" s="3" t="s">
        <v>1351</v>
      </c>
    </row>
    <row r="4" spans="1:3" x14ac:dyDescent="0.25">
      <c r="A4" s="3" t="s">
        <v>3</v>
      </c>
      <c r="B4" s="8" t="s">
        <v>1352</v>
      </c>
      <c r="C4" s="3" t="s">
        <v>1353</v>
      </c>
    </row>
    <row r="5" spans="1:3" x14ac:dyDescent="0.25">
      <c r="A5" s="3" t="s">
        <v>3</v>
      </c>
      <c r="B5" s="8" t="s">
        <v>1354</v>
      </c>
      <c r="C5" s="3" t="s">
        <v>1355</v>
      </c>
    </row>
    <row r="6" spans="1:3" x14ac:dyDescent="0.25">
      <c r="A6" s="3" t="s">
        <v>3</v>
      </c>
      <c r="B6" s="8" t="s">
        <v>1356</v>
      </c>
      <c r="C6" s="3" t="s">
        <v>1357</v>
      </c>
    </row>
    <row r="7" spans="1:3" x14ac:dyDescent="0.25">
      <c r="A7" s="3" t="s">
        <v>1358</v>
      </c>
      <c r="B7" s="8" t="s">
        <v>1359</v>
      </c>
      <c r="C7" s="3" t="s">
        <v>1360</v>
      </c>
    </row>
    <row r="8" spans="1:3" x14ac:dyDescent="0.25">
      <c r="A8" s="3" t="s">
        <v>1361</v>
      </c>
      <c r="B8" s="8" t="s">
        <v>1362</v>
      </c>
      <c r="C8" s="3" t="s">
        <v>1363</v>
      </c>
    </row>
    <row r="9" spans="1:3" x14ac:dyDescent="0.25">
      <c r="A9" s="3" t="s">
        <v>1361</v>
      </c>
      <c r="B9" s="8" t="s">
        <v>1364</v>
      </c>
      <c r="C9" s="3" t="s">
        <v>1365</v>
      </c>
    </row>
    <row r="10" spans="1:3" x14ac:dyDescent="0.25">
      <c r="A10" s="3" t="s">
        <v>1361</v>
      </c>
      <c r="B10" s="8" t="s">
        <v>1366</v>
      </c>
      <c r="C10" s="8" t="s">
        <v>1235</v>
      </c>
    </row>
    <row r="11" spans="1:3" x14ac:dyDescent="0.25">
      <c r="A11" s="3" t="s">
        <v>1361</v>
      </c>
      <c r="B11" s="8" t="s">
        <v>1367</v>
      </c>
      <c r="C11" s="3" t="s">
        <v>1368</v>
      </c>
    </row>
    <row r="12" spans="1:3" x14ac:dyDescent="0.25">
      <c r="A12" s="3" t="s">
        <v>1361</v>
      </c>
      <c r="B12" s="8" t="s">
        <v>1369</v>
      </c>
      <c r="C12" s="3" t="s">
        <v>1370</v>
      </c>
    </row>
    <row r="13" spans="1:3" x14ac:dyDescent="0.25">
      <c r="A13" s="3" t="s">
        <v>1361</v>
      </c>
      <c r="B13" s="8" t="s">
        <v>1371</v>
      </c>
      <c r="C13" s="3" t="s">
        <v>1372</v>
      </c>
    </row>
    <row r="14" spans="1:3" x14ac:dyDescent="0.25">
      <c r="A14" s="3" t="s">
        <v>1361</v>
      </c>
      <c r="B14" s="8" t="s">
        <v>1373</v>
      </c>
      <c r="C14" s="3" t="s">
        <v>1374</v>
      </c>
    </row>
    <row r="15" spans="1:3" x14ac:dyDescent="0.25">
      <c r="A15" s="3" t="s">
        <v>1361</v>
      </c>
      <c r="B15" s="8" t="s">
        <v>1375</v>
      </c>
      <c r="C15" s="3" t="s">
        <v>1376</v>
      </c>
    </row>
    <row r="16" spans="1:3" x14ac:dyDescent="0.25">
      <c r="A16" s="3" t="s">
        <v>1361</v>
      </c>
      <c r="B16" s="8" t="s">
        <v>1377</v>
      </c>
      <c r="C16" s="3" t="s">
        <v>1378</v>
      </c>
    </row>
    <row r="17" spans="1:3" x14ac:dyDescent="0.25">
      <c r="A17" s="3" t="s">
        <v>1361</v>
      </c>
      <c r="B17" s="8" t="s">
        <v>1379</v>
      </c>
      <c r="C17" s="3" t="s">
        <v>1380</v>
      </c>
    </row>
    <row r="18" spans="1:3" x14ac:dyDescent="0.25">
      <c r="A18" s="3" t="s">
        <v>1361</v>
      </c>
      <c r="B18" s="8" t="s">
        <v>1381</v>
      </c>
      <c r="C18" s="3" t="s">
        <v>1382</v>
      </c>
    </row>
    <row r="19" spans="1:3" x14ac:dyDescent="0.25">
      <c r="A19" s="3" t="s">
        <v>1361</v>
      </c>
      <c r="B19" s="8" t="s">
        <v>1383</v>
      </c>
      <c r="C19" s="3" t="s">
        <v>1384</v>
      </c>
    </row>
    <row r="20" spans="1:3" x14ac:dyDescent="0.25">
      <c r="A20" s="3" t="s">
        <v>1361</v>
      </c>
      <c r="B20" s="8" t="s">
        <v>1385</v>
      </c>
      <c r="C20" s="3" t="s">
        <v>1386</v>
      </c>
    </row>
    <row r="21" spans="1:3" x14ac:dyDescent="0.25">
      <c r="A21" s="3" t="s">
        <v>1361</v>
      </c>
      <c r="B21" s="8" t="s">
        <v>1387</v>
      </c>
      <c r="C21" s="3" t="s">
        <v>1388</v>
      </c>
    </row>
    <row r="22" spans="1:3" x14ac:dyDescent="0.25">
      <c r="A22" s="3" t="s">
        <v>1361</v>
      </c>
      <c r="B22" s="8" t="s">
        <v>1389</v>
      </c>
      <c r="C22" s="3" t="s">
        <v>1390</v>
      </c>
    </row>
    <row r="23" spans="1:3" x14ac:dyDescent="0.25">
      <c r="A23" s="3" t="s">
        <v>1361</v>
      </c>
      <c r="B23" s="8" t="s">
        <v>1391</v>
      </c>
      <c r="C23" s="3" t="s">
        <v>1392</v>
      </c>
    </row>
    <row r="24" spans="1:3" x14ac:dyDescent="0.25">
      <c r="A24" s="3" t="s">
        <v>1361</v>
      </c>
      <c r="B24" s="8" t="s">
        <v>1393</v>
      </c>
      <c r="C24" s="3" t="s">
        <v>1394</v>
      </c>
    </row>
    <row r="25" spans="1:3" x14ac:dyDescent="0.25">
      <c r="A25" s="3" t="s">
        <v>1361</v>
      </c>
      <c r="B25" s="8" t="s">
        <v>1395</v>
      </c>
      <c r="C25" s="3" t="s">
        <v>1396</v>
      </c>
    </row>
    <row r="26" spans="1:3" x14ac:dyDescent="0.25">
      <c r="A26" s="3" t="s">
        <v>1361</v>
      </c>
      <c r="B26" s="8" t="s">
        <v>1397</v>
      </c>
      <c r="C26" s="3" t="s">
        <v>1398</v>
      </c>
    </row>
    <row r="27" spans="1:3" x14ac:dyDescent="0.25">
      <c r="A27" s="3" t="s">
        <v>1399</v>
      </c>
      <c r="B27" s="8" t="s">
        <v>1400</v>
      </c>
      <c r="C27" s="3" t="s">
        <v>1401</v>
      </c>
    </row>
    <row r="28" spans="1:3" x14ac:dyDescent="0.25">
      <c r="A28" s="3" t="s">
        <v>1402</v>
      </c>
      <c r="B28" s="8" t="s">
        <v>1403</v>
      </c>
      <c r="C28" s="3" t="s">
        <v>1404</v>
      </c>
    </row>
    <row r="29" spans="1:3" x14ac:dyDescent="0.25">
      <c r="A29" s="3" t="s">
        <v>1402</v>
      </c>
      <c r="B29" s="8" t="s">
        <v>1405</v>
      </c>
      <c r="C29" s="3" t="s">
        <v>1406</v>
      </c>
    </row>
    <row r="30" spans="1:3" x14ac:dyDescent="0.25">
      <c r="A30" s="3" t="s">
        <v>1407</v>
      </c>
      <c r="B30" s="8" t="s">
        <v>1408</v>
      </c>
      <c r="C30" s="3" t="s">
        <v>1409</v>
      </c>
    </row>
    <row r="31" spans="1:3" x14ac:dyDescent="0.25">
      <c r="A31" s="3"/>
      <c r="B31" s="8"/>
      <c r="C31" s="3"/>
    </row>
    <row r="32" spans="1:3" x14ac:dyDescent="0.25">
      <c r="A32" s="3"/>
      <c r="B32" s="8"/>
      <c r="C32" s="3"/>
    </row>
    <row r="33" spans="1:3" x14ac:dyDescent="0.25">
      <c r="A33" s="3"/>
      <c r="B33" s="8"/>
      <c r="C33" s="3"/>
    </row>
    <row r="34" spans="1:3" x14ac:dyDescent="0.25">
      <c r="A34" s="3"/>
      <c r="B34" s="8"/>
      <c r="C34" s="3"/>
    </row>
    <row r="35" spans="1:3" x14ac:dyDescent="0.25">
      <c r="A35" s="3"/>
      <c r="B35" s="8"/>
      <c r="C35" s="3"/>
    </row>
    <row r="36" spans="1:3" x14ac:dyDescent="0.25">
      <c r="A36" s="3"/>
      <c r="B36" s="8"/>
      <c r="C36" s="3"/>
    </row>
    <row r="37" spans="1:3" x14ac:dyDescent="0.25">
      <c r="A37" s="3"/>
      <c r="B37" s="8"/>
      <c r="C37" s="3"/>
    </row>
    <row r="38" spans="1:3" x14ac:dyDescent="0.25">
      <c r="A38" s="3"/>
      <c r="B38" s="8"/>
      <c r="C38" s="3"/>
    </row>
    <row r="39" spans="1:3" x14ac:dyDescent="0.25">
      <c r="A39" s="3"/>
      <c r="B39" s="8"/>
      <c r="C39" s="3"/>
    </row>
    <row r="40" spans="1:3" x14ac:dyDescent="0.25">
      <c r="A40" s="3"/>
      <c r="B40" s="8"/>
      <c r="C40" s="3"/>
    </row>
    <row r="41" spans="1:3" x14ac:dyDescent="0.25">
      <c r="A41" s="3"/>
      <c r="B41" s="8"/>
      <c r="C41" s="3"/>
    </row>
    <row r="42" spans="1:3" x14ac:dyDescent="0.25">
      <c r="A42" s="3"/>
      <c r="B42" s="8"/>
      <c r="C42" s="3"/>
    </row>
    <row r="43" spans="1:3" x14ac:dyDescent="0.25">
      <c r="A43" s="3"/>
      <c r="B43" s="8"/>
      <c r="C43" s="3"/>
    </row>
    <row r="44" spans="1:3" x14ac:dyDescent="0.25">
      <c r="A44" s="3"/>
      <c r="B44" s="8"/>
      <c r="C44" s="3"/>
    </row>
    <row r="45" spans="1:3" x14ac:dyDescent="0.25">
      <c r="A45" s="3"/>
      <c r="B45" s="8"/>
      <c r="C45" s="3"/>
    </row>
    <row r="46" spans="1:3" x14ac:dyDescent="0.25">
      <c r="A46" s="3"/>
      <c r="B46" s="8"/>
      <c r="C46" s="3"/>
    </row>
    <row r="47" spans="1:3" x14ac:dyDescent="0.25">
      <c r="A47" s="3"/>
      <c r="B47" s="8"/>
      <c r="C47" s="3"/>
    </row>
    <row r="48" spans="1:3" x14ac:dyDescent="0.25">
      <c r="A48" s="3"/>
      <c r="B48" s="8"/>
      <c r="C48" s="3"/>
    </row>
    <row r="49" spans="1:3" x14ac:dyDescent="0.25">
      <c r="A49" s="3"/>
      <c r="B49" s="8"/>
      <c r="C49" s="3"/>
    </row>
    <row r="50" spans="1:3" x14ac:dyDescent="0.25">
      <c r="A50" s="3"/>
      <c r="B50" s="8"/>
      <c r="C50" s="3"/>
    </row>
    <row r="51" spans="1:3" x14ac:dyDescent="0.25">
      <c r="A51" s="3"/>
      <c r="B51" s="8"/>
      <c r="C51" s="3"/>
    </row>
    <row r="52" spans="1:3" x14ac:dyDescent="0.25">
      <c r="A52" s="3"/>
      <c r="B52" s="8"/>
      <c r="C52" s="3"/>
    </row>
    <row r="53" spans="1:3" x14ac:dyDescent="0.25">
      <c r="A53" s="3"/>
      <c r="B53" s="8"/>
      <c r="C53" s="3"/>
    </row>
    <row r="54" spans="1:3" x14ac:dyDescent="0.25">
      <c r="A54" s="3"/>
      <c r="B54" s="8"/>
      <c r="C54" s="3"/>
    </row>
    <row r="55" spans="1:3" x14ac:dyDescent="0.25">
      <c r="A55" s="3"/>
      <c r="B55" s="8"/>
      <c r="C55" s="3"/>
    </row>
    <row r="56" spans="1:3" x14ac:dyDescent="0.25">
      <c r="A56" s="3"/>
      <c r="B56" s="8"/>
      <c r="C56" s="3"/>
    </row>
    <row r="57" spans="1:3" x14ac:dyDescent="0.25">
      <c r="A57" s="3"/>
      <c r="B57" s="8"/>
      <c r="C57" s="3"/>
    </row>
    <row r="58" spans="1:3" x14ac:dyDescent="0.25">
      <c r="A58" s="3"/>
      <c r="B58" s="8"/>
      <c r="C58" s="3"/>
    </row>
    <row r="59" spans="1:3" x14ac:dyDescent="0.25">
      <c r="A59" s="3"/>
      <c r="B59" s="8"/>
      <c r="C59" s="3"/>
    </row>
    <row r="60" spans="1:3" x14ac:dyDescent="0.25">
      <c r="A60" s="3"/>
      <c r="B60" s="8"/>
      <c r="C60" s="3"/>
    </row>
    <row r="61" spans="1:3" x14ac:dyDescent="0.25">
      <c r="A61" s="3"/>
      <c r="B61" s="8"/>
      <c r="C61" s="3"/>
    </row>
    <row r="62" spans="1:3" x14ac:dyDescent="0.25">
      <c r="A62" s="3"/>
      <c r="B62" s="8"/>
      <c r="C62" s="3"/>
    </row>
    <row r="63" spans="1:3" x14ac:dyDescent="0.25">
      <c r="A63" s="3"/>
      <c r="B63" s="8"/>
      <c r="C63" s="3"/>
    </row>
    <row r="64" spans="1:3" x14ac:dyDescent="0.25">
      <c r="A64" s="3"/>
      <c r="B64" s="8"/>
      <c r="C64" s="3"/>
    </row>
    <row r="65" spans="1:3" x14ac:dyDescent="0.25">
      <c r="A65" s="3"/>
      <c r="B65" s="8"/>
      <c r="C65" s="3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202"/>
  <sheetViews>
    <sheetView topLeftCell="F1" zoomScale="90" zoomScaleNormal="90" workbookViewId="0">
      <pane ySplit="2" topLeftCell="A1095" activePane="bottomLeft" state="frozen"/>
      <selection pane="bottomLeft" activeCell="V1161" sqref="V1161"/>
    </sheetView>
  </sheetViews>
  <sheetFormatPr defaultRowHeight="15" x14ac:dyDescent="0.25"/>
  <cols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10" width="17.7109375" hidden="1" customWidth="1"/>
    <col min="11" max="11" width="14.7109375" hidden="1" customWidth="1"/>
    <col min="12" max="15" width="15.85546875" hidden="1" customWidth="1"/>
    <col min="16" max="18" width="14.7109375" hidden="1" customWidth="1"/>
    <col min="19" max="19" width="15.85546875" hidden="1" customWidth="1"/>
  </cols>
  <sheetData>
    <row r="1" spans="1:19" x14ac:dyDescent="0.25">
      <c r="K1" s="184" t="s">
        <v>1410</v>
      </c>
      <c r="L1" s="185"/>
      <c r="M1" s="185"/>
      <c r="N1" s="185"/>
      <c r="O1" s="185"/>
      <c r="P1" s="185"/>
      <c r="Q1" s="185"/>
      <c r="R1" s="185"/>
      <c r="S1" s="185"/>
    </row>
    <row r="2" spans="1:19" ht="23.2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1411</v>
      </c>
      <c r="J2" s="78"/>
      <c r="K2" s="93">
        <v>5</v>
      </c>
      <c r="L2" s="94">
        <v>10</v>
      </c>
      <c r="M2" s="95">
        <v>15</v>
      </c>
      <c r="N2" s="96">
        <v>20</v>
      </c>
      <c r="O2" s="97">
        <v>25</v>
      </c>
      <c r="P2" s="98">
        <v>30</v>
      </c>
      <c r="Q2" s="100">
        <v>35</v>
      </c>
      <c r="R2" s="101">
        <v>40</v>
      </c>
      <c r="S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47"/>
      <c r="J3" s="47"/>
      <c r="K3" s="103"/>
      <c r="L3" s="104"/>
      <c r="M3" s="104"/>
      <c r="N3" s="104"/>
      <c r="O3" s="104"/>
      <c r="P3" s="104"/>
      <c r="Q3" s="104"/>
      <c r="R3" s="104"/>
      <c r="S3" s="105"/>
    </row>
    <row r="4" spans="1:19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47">
        <f>H4</f>
        <v>-0.31704658977386246</v>
      </c>
      <c r="J4" s="47"/>
      <c r="K4" s="106"/>
      <c r="L4" s="67"/>
      <c r="M4" s="67"/>
      <c r="N4" s="67"/>
      <c r="O4" s="67"/>
      <c r="P4" s="67"/>
      <c r="Q4" s="79">
        <f>G4</f>
        <v>-1396.3999999999996</v>
      </c>
      <c r="R4" s="67"/>
      <c r="S4" s="107"/>
    </row>
    <row r="5" spans="1:19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47">
        <f>H5</f>
        <v>-0.29539430086149771</v>
      </c>
      <c r="J5" s="47"/>
      <c r="K5" s="106"/>
      <c r="L5" s="67"/>
      <c r="M5" s="67"/>
      <c r="N5" s="67"/>
      <c r="O5" s="67"/>
      <c r="P5" s="79">
        <f>G5</f>
        <v>-713.2</v>
      </c>
      <c r="Q5" s="67"/>
      <c r="R5" s="67"/>
      <c r="S5" s="107"/>
    </row>
    <row r="6" spans="1:19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47">
        <f>H6</f>
        <v>-8.542232157113204E-2</v>
      </c>
      <c r="J6" s="47"/>
      <c r="K6" s="106"/>
      <c r="L6" s="79">
        <f>G6</f>
        <v>-1070</v>
      </c>
      <c r="M6" s="67"/>
      <c r="N6" s="67"/>
      <c r="O6" s="67"/>
      <c r="P6" s="67"/>
      <c r="Q6" s="67"/>
      <c r="R6" s="67"/>
      <c r="S6" s="107"/>
    </row>
    <row r="7" spans="1:19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47">
        <f>H7</f>
        <v>-8.3873507413725332E-2</v>
      </c>
      <c r="J7" s="47"/>
      <c r="K7" s="106"/>
      <c r="L7" s="79">
        <f>G7</f>
        <v>-1278.4000000000015</v>
      </c>
      <c r="M7" s="67"/>
      <c r="N7" s="67"/>
      <c r="O7" s="67"/>
      <c r="P7" s="67"/>
      <c r="Q7" s="67"/>
      <c r="R7" s="67"/>
      <c r="S7" s="107"/>
    </row>
    <row r="8" spans="1:19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47">
        <f>H8</f>
        <v>-4.9446040213377375E-2</v>
      </c>
      <c r="J8" s="47"/>
      <c r="K8" s="108">
        <f>G8</f>
        <v>-96.400000000000546</v>
      </c>
      <c r="L8" s="67"/>
      <c r="M8" s="67"/>
      <c r="N8" s="67"/>
      <c r="O8" s="67"/>
      <c r="P8" s="67"/>
      <c r="Q8" s="67"/>
      <c r="R8" s="67"/>
      <c r="S8" s="107"/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47"/>
      <c r="J9" s="47"/>
      <c r="K9" s="106"/>
      <c r="L9" s="67"/>
      <c r="M9" s="67"/>
      <c r="N9" s="67"/>
      <c r="O9" s="67"/>
      <c r="P9" s="67"/>
      <c r="Q9" s="67"/>
      <c r="R9" s="67"/>
      <c r="S9" s="107"/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47"/>
      <c r="J10" s="47"/>
      <c r="K10" s="106"/>
      <c r="L10" s="67"/>
      <c r="M10" s="67"/>
      <c r="N10" s="67"/>
      <c r="O10" s="67"/>
      <c r="P10" s="67"/>
      <c r="Q10" s="67"/>
      <c r="R10" s="67"/>
      <c r="S10" s="107"/>
    </row>
    <row r="11" spans="1:19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47">
        <f>H11</f>
        <v>-8.977703984819714E-2</v>
      </c>
      <c r="J11" s="47"/>
      <c r="K11" s="106"/>
      <c r="L11" s="79">
        <f>G11</f>
        <v>-302.79999999999927</v>
      </c>
      <c r="M11" s="67"/>
      <c r="N11" s="67"/>
      <c r="O11" s="67"/>
      <c r="P11" s="67"/>
      <c r="Q11" s="67"/>
      <c r="R11" s="67"/>
      <c r="S11" s="107"/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47"/>
      <c r="J12" s="47"/>
      <c r="K12" s="106"/>
      <c r="L12" s="67"/>
      <c r="M12" s="67"/>
      <c r="N12" s="67"/>
      <c r="O12" s="67"/>
      <c r="P12" s="67"/>
      <c r="Q12" s="67"/>
      <c r="R12" s="67"/>
      <c r="S12" s="107"/>
    </row>
    <row r="13" spans="1:19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47">
        <f>H13</f>
        <v>-0.14625909752547323</v>
      </c>
      <c r="J13" s="47"/>
      <c r="K13" s="106"/>
      <c r="L13" s="67"/>
      <c r="M13" s="79">
        <f>G13</f>
        <v>-2009.6000000000022</v>
      </c>
      <c r="N13" s="67"/>
      <c r="O13" s="67"/>
      <c r="P13" s="67"/>
      <c r="Q13" s="67"/>
      <c r="R13" s="67"/>
      <c r="S13" s="107"/>
    </row>
    <row r="14" spans="1:19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47">
        <f>H14</f>
        <v>-8.4154737728466031E-2</v>
      </c>
      <c r="J14" s="47"/>
      <c r="K14" s="106"/>
      <c r="L14" s="79">
        <f>G14</f>
        <v>-679.60000000000036</v>
      </c>
      <c r="M14" s="67"/>
      <c r="N14" s="67"/>
      <c r="O14" s="67"/>
      <c r="P14" s="67"/>
      <c r="Q14" s="67"/>
      <c r="R14" s="67"/>
      <c r="S14" s="107"/>
    </row>
    <row r="15" spans="1:19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47">
        <f>H15</f>
        <v>-0.28897020386826983</v>
      </c>
      <c r="J15" s="47"/>
      <c r="K15" s="106"/>
      <c r="L15" s="67"/>
      <c r="M15" s="67"/>
      <c r="N15" s="67"/>
      <c r="O15" s="67"/>
      <c r="P15" s="79">
        <f>G15</f>
        <v>-2211.2000000000007</v>
      </c>
      <c r="Q15" s="67"/>
      <c r="R15" s="67"/>
      <c r="S15" s="107"/>
    </row>
    <row r="16" spans="1:19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47">
        <f>H16</f>
        <v>-2.1803766105054209E-3</v>
      </c>
      <c r="J16" s="47"/>
      <c r="K16" s="108">
        <f>G16</f>
        <v>-13.199999999999818</v>
      </c>
      <c r="L16" s="67"/>
      <c r="M16" s="67"/>
      <c r="N16" s="67"/>
      <c r="O16" s="67"/>
      <c r="P16" s="67"/>
      <c r="Q16" s="67"/>
      <c r="R16" s="67"/>
      <c r="S16" s="107"/>
    </row>
    <row r="17" spans="1:19" x14ac:dyDescent="0.25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47"/>
      <c r="J17" s="47"/>
      <c r="K17" s="106"/>
      <c r="L17" s="67"/>
      <c r="M17" s="67"/>
      <c r="N17" s="67"/>
      <c r="O17" s="67"/>
      <c r="P17" s="67"/>
      <c r="Q17" s="67"/>
      <c r="R17" s="67"/>
      <c r="S17" s="107"/>
    </row>
    <row r="18" spans="1:19" x14ac:dyDescent="0.25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47">
        <f>H18</f>
        <v>-0.11072905534129464</v>
      </c>
      <c r="J18" s="47"/>
      <c r="K18" s="106"/>
      <c r="L18" s="67"/>
      <c r="M18" s="79">
        <f>G18</f>
        <v>-953.20000000000073</v>
      </c>
      <c r="N18" s="67"/>
      <c r="O18" s="67"/>
      <c r="P18" s="67"/>
      <c r="Q18" s="67"/>
      <c r="R18" s="67"/>
      <c r="S18" s="107"/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47"/>
      <c r="J19" s="47"/>
      <c r="K19" s="106"/>
      <c r="L19" s="67"/>
      <c r="M19" s="67"/>
      <c r="N19" s="67"/>
      <c r="O19" s="67"/>
      <c r="P19" s="67"/>
      <c r="Q19" s="67"/>
      <c r="R19" s="67"/>
      <c r="S19" s="107"/>
    </row>
    <row r="20" spans="1:19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47">
        <f>H20</f>
        <v>-5.6987533976942707E-2</v>
      </c>
      <c r="J20" s="47"/>
      <c r="K20" s="106"/>
      <c r="L20" s="79">
        <f>G20</f>
        <v>-243.20000000000073</v>
      </c>
      <c r="M20" s="67"/>
      <c r="N20" s="67"/>
      <c r="O20" s="67"/>
      <c r="P20" s="67"/>
      <c r="Q20" s="67"/>
      <c r="R20" s="67"/>
      <c r="S20" s="107"/>
    </row>
    <row r="21" spans="1:19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47">
        <f>H21</f>
        <v>-9.1771595900439137E-2</v>
      </c>
      <c r="J21" s="47"/>
      <c r="K21" s="106"/>
      <c r="L21" s="79">
        <f>G21</f>
        <v>-626.79999999999927</v>
      </c>
      <c r="M21" s="67"/>
      <c r="N21" s="67"/>
      <c r="O21" s="67"/>
      <c r="P21" s="67"/>
      <c r="Q21" s="67"/>
      <c r="R21" s="67"/>
      <c r="S21" s="107"/>
    </row>
    <row r="22" spans="1:19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47">
        <f>H22</f>
        <v>-8.4017065966524335E-2</v>
      </c>
      <c r="J22" s="47"/>
      <c r="K22" s="106"/>
      <c r="L22" s="79">
        <f>G22</f>
        <v>-409.59999999999945</v>
      </c>
      <c r="M22" s="67"/>
      <c r="N22" s="67"/>
      <c r="O22" s="67"/>
      <c r="P22" s="67"/>
      <c r="Q22" s="67"/>
      <c r="R22" s="67"/>
      <c r="S22" s="107"/>
    </row>
    <row r="23" spans="1:19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47">
        <f>H23</f>
        <v>-1.756645977280712E-2</v>
      </c>
      <c r="J23" s="47"/>
      <c r="K23" s="108">
        <f>G23</f>
        <v>-60</v>
      </c>
      <c r="L23" s="67"/>
      <c r="M23" s="67"/>
      <c r="N23" s="67"/>
      <c r="O23" s="67"/>
      <c r="P23" s="67"/>
      <c r="Q23" s="67"/>
      <c r="R23" s="67"/>
      <c r="S23" s="107"/>
    </row>
    <row r="24" spans="1:19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47">
        <f>H24</f>
        <v>-0.16237650379729812</v>
      </c>
      <c r="J24" s="47"/>
      <c r="K24" s="106"/>
      <c r="L24" s="67"/>
      <c r="M24" s="67"/>
      <c r="N24" s="79">
        <f>G24</f>
        <v>-966.39999999999964</v>
      </c>
      <c r="O24" s="67"/>
      <c r="P24" s="67"/>
      <c r="Q24" s="67"/>
      <c r="R24" s="67"/>
      <c r="S24" s="107"/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47"/>
      <c r="J25" s="47"/>
      <c r="K25" s="106"/>
      <c r="L25" s="67"/>
      <c r="M25" s="67"/>
      <c r="N25" s="67"/>
      <c r="O25" s="67"/>
      <c r="P25" s="67"/>
      <c r="Q25" s="67"/>
      <c r="R25" s="67"/>
      <c r="S25" s="107"/>
    </row>
    <row r="26" spans="1:19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47">
        <f t="shared" ref="I26:I37" si="2">H26</f>
        <v>-0.14156100309946468</v>
      </c>
      <c r="J26" s="47"/>
      <c r="K26" s="106"/>
      <c r="L26" s="67"/>
      <c r="M26" s="79">
        <f>G26</f>
        <v>-1004.8000000000002</v>
      </c>
      <c r="N26" s="67"/>
      <c r="O26" s="67"/>
      <c r="P26" s="67"/>
      <c r="Q26" s="67"/>
      <c r="R26" s="67"/>
      <c r="S26" s="107"/>
    </row>
    <row r="27" spans="1:19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47">
        <f t="shared" si="2"/>
        <v>-2.3642086933226142E-2</v>
      </c>
      <c r="J27" s="47"/>
      <c r="K27" s="108">
        <f>G27</f>
        <v>-141.19999999999982</v>
      </c>
      <c r="L27" s="67"/>
      <c r="M27" s="67"/>
      <c r="N27" s="67"/>
      <c r="O27" s="67"/>
      <c r="P27" s="67"/>
      <c r="Q27" s="67"/>
      <c r="R27" s="67"/>
      <c r="S27" s="107"/>
    </row>
    <row r="28" spans="1:19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47">
        <f t="shared" si="2"/>
        <v>-0.33367119399959466</v>
      </c>
      <c r="J28" s="47"/>
      <c r="K28" s="106"/>
      <c r="L28" s="67"/>
      <c r="M28" s="67"/>
      <c r="N28" s="67"/>
      <c r="O28" s="67"/>
      <c r="P28" s="67"/>
      <c r="Q28" s="79">
        <f>G28</f>
        <v>-1975.2000000000007</v>
      </c>
      <c r="R28" s="67"/>
      <c r="S28" s="107"/>
    </row>
    <row r="29" spans="1:19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47">
        <f t="shared" si="2"/>
        <v>-4.852185089974282E-2</v>
      </c>
      <c r="J29" s="47"/>
      <c r="K29" s="108">
        <f>G29</f>
        <v>-60.399999999999864</v>
      </c>
      <c r="L29" s="67"/>
      <c r="M29" s="67"/>
      <c r="N29" s="67"/>
      <c r="O29" s="67"/>
      <c r="P29" s="67"/>
      <c r="Q29" s="67"/>
      <c r="R29" s="67"/>
      <c r="S29" s="107"/>
    </row>
    <row r="30" spans="1:19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47">
        <f t="shared" si="2"/>
        <v>-8.0885207713213406E-2</v>
      </c>
      <c r="J30" s="47"/>
      <c r="K30" s="106"/>
      <c r="L30" s="79">
        <f>G30</f>
        <v>-500</v>
      </c>
      <c r="M30" s="67"/>
      <c r="N30" s="67"/>
      <c r="O30" s="67"/>
      <c r="P30" s="67"/>
      <c r="Q30" s="67"/>
      <c r="R30" s="67"/>
      <c r="S30" s="107"/>
    </row>
    <row r="31" spans="1:19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47">
        <f t="shared" si="2"/>
        <v>-0.23076323380369532</v>
      </c>
      <c r="J31" s="47"/>
      <c r="K31" s="106"/>
      <c r="L31" s="67"/>
      <c r="M31" s="67"/>
      <c r="N31" s="67"/>
      <c r="O31" s="79">
        <f>G31</f>
        <v>-3552</v>
      </c>
      <c r="P31" s="67"/>
      <c r="Q31" s="67"/>
      <c r="R31" s="67"/>
      <c r="S31" s="107"/>
    </row>
    <row r="32" spans="1:19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47">
        <f t="shared" si="2"/>
        <v>-0.25972907817701757</v>
      </c>
      <c r="J32" s="47"/>
      <c r="K32" s="106"/>
      <c r="L32" s="67"/>
      <c r="M32" s="67"/>
      <c r="N32" s="67"/>
      <c r="O32" s="67"/>
      <c r="P32" s="79">
        <f>G32</f>
        <v>-1810</v>
      </c>
      <c r="Q32" s="67"/>
      <c r="R32" s="67"/>
      <c r="S32" s="107"/>
    </row>
    <row r="33" spans="1:2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47">
        <f t="shared" si="2"/>
        <v>-0.37429305912596395</v>
      </c>
      <c r="J33" s="47"/>
      <c r="K33" s="106"/>
      <c r="L33" s="67"/>
      <c r="M33" s="67"/>
      <c r="N33" s="67"/>
      <c r="O33" s="67"/>
      <c r="P33" s="67"/>
      <c r="Q33" s="67"/>
      <c r="R33" s="79">
        <f>G33</f>
        <v>-1747.1999999999998</v>
      </c>
      <c r="S33" s="107"/>
    </row>
    <row r="34" spans="1:2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47">
        <f t="shared" si="2"/>
        <v>-0.13986186482486418</v>
      </c>
      <c r="J34" s="47"/>
      <c r="K34" s="106"/>
      <c r="L34" s="67"/>
      <c r="M34" s="79">
        <f>G34</f>
        <v>-453.59999999999945</v>
      </c>
      <c r="N34" s="67"/>
      <c r="O34" s="67"/>
      <c r="P34" s="67"/>
      <c r="Q34" s="67"/>
      <c r="R34" s="67"/>
      <c r="S34" s="107"/>
    </row>
    <row r="35" spans="1:2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47">
        <f t="shared" si="2"/>
        <v>-0.12271259418729817</v>
      </c>
      <c r="J35" s="47"/>
      <c r="K35" s="106"/>
      <c r="L35" s="67"/>
      <c r="M35" s="79">
        <f>G35</f>
        <v>-912</v>
      </c>
      <c r="N35" s="67"/>
      <c r="O35" s="67"/>
      <c r="P35" s="67"/>
      <c r="Q35" s="67"/>
      <c r="R35" s="67"/>
      <c r="S35" s="107"/>
    </row>
    <row r="36" spans="1:2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47">
        <f t="shared" si="2"/>
        <v>-0.1767632055984148</v>
      </c>
      <c r="J36" s="47"/>
      <c r="K36" s="106"/>
      <c r="L36" s="67"/>
      <c r="M36" s="67"/>
      <c r="N36" s="79">
        <f>G36</f>
        <v>-1677.1999999999989</v>
      </c>
      <c r="O36" s="67"/>
      <c r="P36" s="67"/>
      <c r="Q36" s="67"/>
      <c r="R36" s="67"/>
      <c r="S36" s="107"/>
    </row>
    <row r="37" spans="1:2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47">
        <f t="shared" si="2"/>
        <v>-1.45036357888082E-2</v>
      </c>
      <c r="J37" s="47"/>
      <c r="K37" s="108">
        <f>G37</f>
        <v>-146.80000000000109</v>
      </c>
      <c r="L37" s="67"/>
      <c r="M37" s="67"/>
      <c r="N37" s="67"/>
      <c r="O37" s="67"/>
      <c r="P37" s="67"/>
      <c r="Q37" s="67"/>
      <c r="R37" s="67"/>
      <c r="S37" s="107"/>
      <c r="U37">
        <v>9</v>
      </c>
    </row>
    <row r="38" spans="1:21" x14ac:dyDescent="0.25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47"/>
      <c r="J38" s="47"/>
      <c r="K38" s="106"/>
      <c r="L38" s="67"/>
      <c r="M38" s="67"/>
      <c r="N38" s="67"/>
      <c r="O38" s="67"/>
      <c r="P38" s="67"/>
      <c r="Q38" s="67"/>
      <c r="R38" s="67"/>
      <c r="S38" s="107"/>
    </row>
    <row r="39" spans="1:21" x14ac:dyDescent="0.25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47">
        <f t="shared" ref="I39:I47" si="3">H39</f>
        <v>-0.27332940830144237</v>
      </c>
      <c r="J39" s="47"/>
      <c r="K39" s="106"/>
      <c r="L39" s="67"/>
      <c r="M39" s="67"/>
      <c r="N39" s="67"/>
      <c r="O39" s="67"/>
      <c r="P39" s="79">
        <f>G39</f>
        <v>-742.79999999999973</v>
      </c>
      <c r="Q39" s="67"/>
      <c r="R39" s="67"/>
      <c r="S39" s="107"/>
    </row>
    <row r="40" spans="1:21" x14ac:dyDescent="0.25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47">
        <f t="shared" si="3"/>
        <v>-0.18217054263565888</v>
      </c>
      <c r="J40" s="47"/>
      <c r="K40" s="106"/>
      <c r="L40" s="67"/>
      <c r="M40" s="67"/>
      <c r="N40" s="79">
        <f>G40</f>
        <v>-1203.1999999999998</v>
      </c>
      <c r="O40" s="67"/>
      <c r="P40" s="67"/>
      <c r="Q40" s="67"/>
      <c r="R40" s="67"/>
      <c r="S40" s="107"/>
    </row>
    <row r="41" spans="1:21" x14ac:dyDescent="0.25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47">
        <f t="shared" si="3"/>
        <v>-2.7364237547643387E-3</v>
      </c>
      <c r="J41" s="47"/>
      <c r="K41" s="108">
        <f>G41</f>
        <v>-33.600000000000364</v>
      </c>
      <c r="L41" s="67"/>
      <c r="M41" s="67"/>
      <c r="N41" s="67"/>
      <c r="O41" s="67"/>
      <c r="P41" s="67"/>
      <c r="Q41" s="67"/>
      <c r="R41" s="67"/>
      <c r="S41" s="107"/>
      <c r="U41">
        <v>10</v>
      </c>
    </row>
    <row r="42" spans="1:21" x14ac:dyDescent="0.25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47">
        <f t="shared" si="3"/>
        <v>-8.8052987638579092E-2</v>
      </c>
      <c r="J42" s="47"/>
      <c r="K42" s="106"/>
      <c r="L42" s="79">
        <f>G42</f>
        <v>-994.40000000000146</v>
      </c>
      <c r="M42" s="67"/>
      <c r="N42" s="67"/>
      <c r="O42" s="67"/>
      <c r="P42" s="67"/>
      <c r="Q42" s="67"/>
      <c r="R42" s="67"/>
      <c r="S42" s="107"/>
    </row>
    <row r="43" spans="1:21" x14ac:dyDescent="0.25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47">
        <f t="shared" si="3"/>
        <v>-3.5226237473428214E-2</v>
      </c>
      <c r="J43" s="47"/>
      <c r="K43" s="108">
        <f>G43</f>
        <v>-185.59999999999854</v>
      </c>
      <c r="L43" s="67"/>
      <c r="M43" s="67"/>
      <c r="N43" s="67"/>
      <c r="O43" s="67"/>
      <c r="P43" s="67"/>
      <c r="Q43" s="67"/>
      <c r="R43" s="67"/>
      <c r="S43" s="107"/>
      <c r="U43">
        <v>10.1</v>
      </c>
    </row>
    <row r="44" spans="1:21" x14ac:dyDescent="0.25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47">
        <f t="shared" si="3"/>
        <v>-0.24042232277526396</v>
      </c>
      <c r="J44" s="47"/>
      <c r="K44" s="106"/>
      <c r="L44" s="67"/>
      <c r="M44" s="67"/>
      <c r="N44" s="67"/>
      <c r="O44" s="79">
        <f>G44</f>
        <v>-956.40000000000009</v>
      </c>
      <c r="P44" s="67"/>
      <c r="Q44" s="67"/>
      <c r="R44" s="67"/>
      <c r="S44" s="107"/>
    </row>
    <row r="45" spans="1:21" x14ac:dyDescent="0.25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47">
        <f t="shared" si="3"/>
        <v>-0.28370037139718551</v>
      </c>
      <c r="J45" s="47"/>
      <c r="K45" s="106"/>
      <c r="L45" s="67"/>
      <c r="M45" s="67"/>
      <c r="N45" s="67"/>
      <c r="O45" s="67"/>
      <c r="P45" s="79">
        <f>G45</f>
        <v>-4338.7999999999956</v>
      </c>
      <c r="Q45" s="67"/>
      <c r="R45" s="67"/>
      <c r="S45" s="107"/>
    </row>
    <row r="46" spans="1:21" x14ac:dyDescent="0.25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47">
        <f t="shared" si="3"/>
        <v>-0.28543080271412108</v>
      </c>
      <c r="J46" s="47"/>
      <c r="K46" s="106"/>
      <c r="L46" s="67"/>
      <c r="M46" s="67"/>
      <c r="N46" s="67"/>
      <c r="O46" s="67"/>
      <c r="P46" s="79">
        <f>G46</f>
        <v>-1783.5999999999995</v>
      </c>
      <c r="Q46" s="67"/>
      <c r="R46" s="67"/>
      <c r="S46" s="107"/>
    </row>
    <row r="47" spans="1:21" x14ac:dyDescent="0.25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47">
        <f t="shared" si="3"/>
        <v>-0.17842583882094709</v>
      </c>
      <c r="J47" s="47"/>
      <c r="K47" s="106"/>
      <c r="L47" s="67"/>
      <c r="M47" s="67"/>
      <c r="N47" s="79">
        <f>G47</f>
        <v>-227.60000000000014</v>
      </c>
      <c r="O47" s="67"/>
      <c r="P47" s="67"/>
      <c r="Q47" s="67"/>
      <c r="R47" s="67"/>
      <c r="S47" s="107"/>
    </row>
    <row r="48" spans="1:21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47"/>
      <c r="J48" s="47"/>
      <c r="K48" s="106"/>
      <c r="L48" s="67"/>
      <c r="M48" s="67"/>
      <c r="N48" s="67"/>
      <c r="O48" s="67"/>
      <c r="P48" s="67"/>
      <c r="Q48" s="67"/>
      <c r="R48" s="67"/>
      <c r="S48" s="107"/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47"/>
      <c r="J49" s="47"/>
      <c r="K49" s="106"/>
      <c r="L49" s="67"/>
      <c r="M49" s="67"/>
      <c r="N49" s="67"/>
      <c r="O49" s="67"/>
      <c r="P49" s="67"/>
      <c r="Q49" s="67"/>
      <c r="R49" s="67"/>
      <c r="S49" s="107"/>
    </row>
    <row r="50" spans="1:19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47">
        <f t="shared" ref="I50:I58" si="4">H50</f>
        <v>-0.10058986679167155</v>
      </c>
      <c r="J50" s="47"/>
      <c r="K50" s="106"/>
      <c r="L50" s="67"/>
      <c r="M50" s="79">
        <f>G50</f>
        <v>-2060</v>
      </c>
      <c r="N50" s="67"/>
      <c r="O50" s="67"/>
      <c r="P50" s="67"/>
      <c r="Q50" s="67"/>
      <c r="R50" s="67"/>
      <c r="S50" s="107"/>
    </row>
    <row r="51" spans="1:19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47">
        <f t="shared" si="4"/>
        <v>-5.4799160062317921E-2</v>
      </c>
      <c r="J51" s="47"/>
      <c r="K51" s="106"/>
      <c r="L51" s="79">
        <f>G51</f>
        <v>-970.79999999999927</v>
      </c>
      <c r="M51" s="67"/>
      <c r="N51" s="67"/>
      <c r="O51" s="67"/>
      <c r="P51" s="67"/>
      <c r="Q51" s="67"/>
      <c r="R51" s="67"/>
      <c r="S51" s="107"/>
    </row>
    <row r="52" spans="1:19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47">
        <f t="shared" si="4"/>
        <v>-7.0362544856960849E-2</v>
      </c>
      <c r="J52" s="47"/>
      <c r="K52" s="106"/>
      <c r="L52" s="79">
        <f>G52</f>
        <v>-1678.4000000000015</v>
      </c>
      <c r="M52" s="67"/>
      <c r="N52" s="67"/>
      <c r="O52" s="67"/>
      <c r="P52" s="67"/>
      <c r="Q52" s="67"/>
      <c r="R52" s="67"/>
      <c r="S52" s="107"/>
    </row>
    <row r="53" spans="1:19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47">
        <f t="shared" si="4"/>
        <v>-0.28845788172656406</v>
      </c>
      <c r="J53" s="47"/>
      <c r="K53" s="106"/>
      <c r="L53" s="67"/>
      <c r="M53" s="67"/>
      <c r="N53" s="67"/>
      <c r="O53" s="67"/>
      <c r="P53" s="79">
        <f>G53</f>
        <v>-1820.4000000000005</v>
      </c>
      <c r="Q53" s="67"/>
      <c r="R53" s="67"/>
      <c r="S53" s="107"/>
    </row>
    <row r="54" spans="1:19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47">
        <f t="shared" si="4"/>
        <v>-8.5484307882821894E-2</v>
      </c>
      <c r="J54" s="47"/>
      <c r="K54" s="106"/>
      <c r="L54" s="79">
        <f>G54</f>
        <v>-1767.2000000000007</v>
      </c>
      <c r="M54" s="67"/>
      <c r="N54" s="67"/>
      <c r="O54" s="67"/>
      <c r="P54" s="67"/>
      <c r="Q54" s="67"/>
      <c r="R54" s="67"/>
      <c r="S54" s="107"/>
    </row>
    <row r="55" spans="1:19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47">
        <f t="shared" si="4"/>
        <v>-0.10151970994368596</v>
      </c>
      <c r="J55" s="47"/>
      <c r="K55" s="106"/>
      <c r="L55" s="67"/>
      <c r="M55" s="79">
        <f>G55</f>
        <v>-2105.6000000000022</v>
      </c>
      <c r="N55" s="67"/>
      <c r="O55" s="67"/>
      <c r="P55" s="67"/>
      <c r="Q55" s="67"/>
      <c r="R55" s="67"/>
      <c r="S55" s="107"/>
    </row>
    <row r="56" spans="1:19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47">
        <f t="shared" si="4"/>
        <v>-3.0653979676453939E-2</v>
      </c>
      <c r="J56" s="47"/>
      <c r="K56" s="108">
        <f>G56</f>
        <v>-872.40000000000873</v>
      </c>
      <c r="L56" s="67"/>
      <c r="M56" s="67"/>
      <c r="N56" s="67"/>
      <c r="O56" s="67"/>
      <c r="P56" s="67"/>
      <c r="Q56" s="67"/>
      <c r="R56" s="67"/>
      <c r="S56" s="107"/>
    </row>
    <row r="57" spans="1:19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47">
        <f t="shared" si="4"/>
        <v>-4.4884304432673543E-2</v>
      </c>
      <c r="J57" s="47"/>
      <c r="K57" s="108">
        <f>G57</f>
        <v>-322</v>
      </c>
      <c r="L57" s="67"/>
      <c r="M57" s="67"/>
      <c r="N57" s="67"/>
      <c r="O57" s="67"/>
      <c r="P57" s="67"/>
      <c r="Q57" s="67"/>
      <c r="R57" s="67"/>
      <c r="S57" s="107"/>
    </row>
    <row r="58" spans="1:19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47">
        <f t="shared" si="4"/>
        <v>-0.19497533908754608</v>
      </c>
      <c r="J58" s="47"/>
      <c r="K58" s="106"/>
      <c r="L58" s="67"/>
      <c r="M58" s="67"/>
      <c r="N58" s="79">
        <f>G58</f>
        <v>-1011.9999999999991</v>
      </c>
      <c r="O58" s="67"/>
      <c r="P58" s="67"/>
      <c r="Q58" s="67"/>
      <c r="R58" s="67"/>
      <c r="S58" s="107"/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47"/>
      <c r="J59" s="47"/>
      <c r="K59" s="106"/>
      <c r="L59" s="67"/>
      <c r="M59" s="67"/>
      <c r="N59" s="67"/>
      <c r="O59" s="67"/>
      <c r="P59" s="67"/>
      <c r="Q59" s="67"/>
      <c r="R59" s="67"/>
      <c r="S59" s="107"/>
    </row>
    <row r="60" spans="1:19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47">
        <f>H60</f>
        <v>-4.6862745098039137E-2</v>
      </c>
      <c r="J60" s="47"/>
      <c r="K60" s="108">
        <f>G60</f>
        <v>-669.19999999999891</v>
      </c>
      <c r="L60" s="67"/>
      <c r="M60" s="67"/>
      <c r="N60" s="67"/>
      <c r="O60" s="67"/>
      <c r="P60" s="67"/>
      <c r="Q60" s="67"/>
      <c r="R60" s="67"/>
      <c r="S60" s="107"/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47"/>
      <c r="J61" s="47"/>
      <c r="K61" s="106"/>
      <c r="L61" s="67"/>
      <c r="M61" s="67"/>
      <c r="N61" s="67"/>
      <c r="O61" s="67"/>
      <c r="P61" s="67"/>
      <c r="Q61" s="67"/>
      <c r="R61" s="67"/>
      <c r="S61" s="107"/>
    </row>
    <row r="62" spans="1:19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47">
        <f>H62</f>
        <v>-7.2427197708518215E-2</v>
      </c>
      <c r="J62" s="47"/>
      <c r="K62" s="106"/>
      <c r="L62" s="79">
        <f>G62</f>
        <v>-424.80000000000109</v>
      </c>
      <c r="M62" s="67"/>
      <c r="N62" s="67"/>
      <c r="O62" s="67"/>
      <c r="P62" s="67"/>
      <c r="Q62" s="67"/>
      <c r="R62" s="67"/>
      <c r="S62" s="107"/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47"/>
      <c r="J63" s="47"/>
      <c r="K63" s="106"/>
      <c r="L63" s="67"/>
      <c r="M63" s="67"/>
      <c r="N63" s="67"/>
      <c r="O63" s="67"/>
      <c r="P63" s="67"/>
      <c r="Q63" s="67"/>
      <c r="R63" s="67"/>
      <c r="S63" s="107"/>
    </row>
    <row r="64" spans="1:19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47">
        <f>H64</f>
        <v>-9.7414965986394431E-2</v>
      </c>
      <c r="J64" s="47"/>
      <c r="K64" s="106"/>
      <c r="L64" s="79">
        <f>G64</f>
        <v>-429.59999999999945</v>
      </c>
      <c r="M64" s="67"/>
      <c r="N64" s="67"/>
      <c r="O64" s="67"/>
      <c r="P64" s="67"/>
      <c r="Q64" s="67"/>
      <c r="R64" s="67"/>
      <c r="S64" s="107"/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47"/>
      <c r="J65" s="47"/>
      <c r="K65" s="106"/>
      <c r="L65" s="67"/>
      <c r="M65" s="67"/>
      <c r="N65" s="67"/>
      <c r="O65" s="67"/>
      <c r="P65" s="67"/>
      <c r="Q65" s="67"/>
      <c r="R65" s="67"/>
      <c r="S65" s="107"/>
    </row>
    <row r="66" spans="1:19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47">
        <f t="shared" ref="I66:I72" si="5">H66</f>
        <v>-8.2500242647774689E-3</v>
      </c>
      <c r="J66" s="47"/>
      <c r="K66" s="108">
        <f>G66</f>
        <v>-136.00000000000364</v>
      </c>
      <c r="L66" s="67"/>
      <c r="M66" s="67"/>
      <c r="N66" s="67"/>
      <c r="O66" s="67"/>
      <c r="P66" s="67"/>
      <c r="Q66" s="67"/>
      <c r="R66" s="67"/>
      <c r="S66" s="107"/>
    </row>
    <row r="67" spans="1:19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47">
        <f t="shared" si="5"/>
        <v>-9.8764627269467706E-2</v>
      </c>
      <c r="J67" s="47"/>
      <c r="K67" s="106"/>
      <c r="L67" s="79">
        <f>G67</f>
        <v>-1212</v>
      </c>
      <c r="M67" s="67"/>
      <c r="N67" s="67"/>
      <c r="O67" s="67"/>
      <c r="P67" s="67"/>
      <c r="Q67" s="67"/>
      <c r="R67" s="67"/>
      <c r="S67" s="107"/>
    </row>
    <row r="68" spans="1:19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6">F68-E68</f>
        <v>-152.39999999999964</v>
      </c>
      <c r="H68" s="47">
        <f t="shared" ref="H68:H131" si="7">G68/E68</f>
        <v>-2.5921894135256432E-2</v>
      </c>
      <c r="I68" s="47">
        <f t="shared" si="5"/>
        <v>-2.5921894135256432E-2</v>
      </c>
      <c r="J68" s="47"/>
      <c r="K68" s="108">
        <f>G68</f>
        <v>-152.39999999999964</v>
      </c>
      <c r="L68" s="67"/>
      <c r="M68" s="67"/>
      <c r="N68" s="67"/>
      <c r="O68" s="67"/>
      <c r="P68" s="67"/>
      <c r="Q68" s="67"/>
      <c r="R68" s="67"/>
      <c r="S68" s="107"/>
    </row>
    <row r="69" spans="1:19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6"/>
        <v>-613.20000000000255</v>
      </c>
      <c r="H69" s="47">
        <f t="shared" si="7"/>
        <v>-3.7047777858334088E-2</v>
      </c>
      <c r="I69" s="47">
        <f t="shared" si="5"/>
        <v>-3.7047777858334088E-2</v>
      </c>
      <c r="J69" s="47"/>
      <c r="K69" s="108">
        <f>G69</f>
        <v>-613.20000000000255</v>
      </c>
      <c r="L69" s="67"/>
      <c r="M69" s="67"/>
      <c r="N69" s="67"/>
      <c r="O69" s="67"/>
      <c r="P69" s="67"/>
      <c r="Q69" s="67"/>
      <c r="R69" s="67"/>
      <c r="S69" s="107"/>
    </row>
    <row r="70" spans="1:19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6"/>
        <v>-144.79999999999927</v>
      </c>
      <c r="H70" s="47">
        <f t="shared" si="7"/>
        <v>-1.7032889474427052E-2</v>
      </c>
      <c r="I70" s="47">
        <f t="shared" si="5"/>
        <v>-1.7032889474427052E-2</v>
      </c>
      <c r="J70" s="47"/>
      <c r="K70" s="108">
        <f>G70</f>
        <v>-144.79999999999927</v>
      </c>
      <c r="L70" s="67"/>
      <c r="M70" s="67"/>
      <c r="N70" s="67"/>
      <c r="O70" s="67"/>
      <c r="P70" s="67"/>
      <c r="Q70" s="67"/>
      <c r="R70" s="67"/>
      <c r="S70" s="107"/>
    </row>
    <row r="71" spans="1:19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6"/>
        <v>-81141.600000000006</v>
      </c>
      <c r="H71" s="47">
        <f t="shared" si="7"/>
        <v>-0.73663301619580224</v>
      </c>
      <c r="I71" s="47">
        <f t="shared" si="5"/>
        <v>-0.73663301619580224</v>
      </c>
      <c r="J71" s="47"/>
      <c r="K71" s="106"/>
      <c r="L71" s="67"/>
      <c r="M71" s="67"/>
      <c r="N71" s="67"/>
      <c r="O71" s="67"/>
      <c r="P71" s="67"/>
      <c r="Q71" s="67"/>
      <c r="R71" s="67"/>
      <c r="S71" s="109">
        <f>G71</f>
        <v>-81141.600000000006</v>
      </c>
    </row>
    <row r="72" spans="1:19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6"/>
        <v>-60.80000000000291</v>
      </c>
      <c r="H72" s="47">
        <f t="shared" si="7"/>
        <v>-1.9622524592704457E-3</v>
      </c>
      <c r="I72" s="47">
        <f t="shared" si="5"/>
        <v>-1.9622524592704457E-3</v>
      </c>
      <c r="J72" s="47"/>
      <c r="K72" s="108">
        <f>G72</f>
        <v>-60.80000000000291</v>
      </c>
      <c r="L72" s="67"/>
      <c r="M72" s="67"/>
      <c r="N72" s="67"/>
      <c r="O72" s="67"/>
      <c r="P72" s="67"/>
      <c r="Q72" s="67"/>
      <c r="R72" s="67"/>
      <c r="S72" s="107"/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6"/>
        <v>288</v>
      </c>
      <c r="H73" s="47">
        <f t="shared" si="7"/>
        <v>3.9168752040039174E-2</v>
      </c>
      <c r="I73" s="47"/>
      <c r="J73" s="47"/>
      <c r="K73" s="106"/>
      <c r="L73" s="67"/>
      <c r="M73" s="67"/>
      <c r="N73" s="67"/>
      <c r="O73" s="67"/>
      <c r="P73" s="67"/>
      <c r="Q73" s="67"/>
      <c r="R73" s="67"/>
      <c r="S73" s="107"/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6"/>
        <v>243.20000000000164</v>
      </c>
      <c r="H74" s="47">
        <f t="shared" si="7"/>
        <v>3.1388745482705427E-2</v>
      </c>
      <c r="I74" s="47"/>
      <c r="J74" s="47"/>
      <c r="K74" s="106"/>
      <c r="L74" s="67"/>
      <c r="M74" s="67"/>
      <c r="N74" s="67"/>
      <c r="O74" s="67"/>
      <c r="P74" s="67"/>
      <c r="Q74" s="67"/>
      <c r="R74" s="67"/>
      <c r="S74" s="107"/>
    </row>
    <row r="75" spans="1:19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6"/>
        <v>-5381.2</v>
      </c>
      <c r="H75" s="47">
        <f t="shared" si="7"/>
        <v>-0.67433583959899746</v>
      </c>
      <c r="I75" s="47">
        <f>H75</f>
        <v>-0.67433583959899746</v>
      </c>
      <c r="J75" s="47"/>
      <c r="K75" s="106"/>
      <c r="L75" s="67"/>
      <c r="M75" s="67"/>
      <c r="N75" s="67"/>
      <c r="O75" s="67"/>
      <c r="P75" s="67"/>
      <c r="Q75" s="67"/>
      <c r="R75" s="67"/>
      <c r="S75" s="109">
        <f>G75</f>
        <v>-5381.2</v>
      </c>
    </row>
    <row r="76" spans="1:19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6"/>
        <v>-181.60000000000127</v>
      </c>
      <c r="H76" s="47">
        <f t="shared" si="7"/>
        <v>-2.4819593264815389E-2</v>
      </c>
      <c r="I76" s="47">
        <f>H76</f>
        <v>-2.4819593264815389E-2</v>
      </c>
      <c r="J76" s="47"/>
      <c r="K76" s="108">
        <f>G76</f>
        <v>-181.60000000000127</v>
      </c>
      <c r="L76" s="67"/>
      <c r="M76" s="67"/>
      <c r="N76" s="67"/>
      <c r="O76" s="67"/>
      <c r="P76" s="67"/>
      <c r="Q76" s="67"/>
      <c r="R76" s="67"/>
      <c r="S76" s="107"/>
    </row>
    <row r="77" spans="1:19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6"/>
        <v>-541.59999999999945</v>
      </c>
      <c r="H77" s="47">
        <f t="shared" si="7"/>
        <v>-9.7361041202272153E-2</v>
      </c>
      <c r="I77" s="47">
        <f>H77</f>
        <v>-9.7361041202272153E-2</v>
      </c>
      <c r="J77" s="47"/>
      <c r="K77" s="106"/>
      <c r="L77" s="79">
        <f>G77</f>
        <v>-541.59999999999945</v>
      </c>
      <c r="M77" s="67"/>
      <c r="N77" s="67"/>
      <c r="O77" s="67"/>
      <c r="P77" s="67"/>
      <c r="Q77" s="67"/>
      <c r="R77" s="67"/>
      <c r="S77" s="107"/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6"/>
        <v>122</v>
      </c>
      <c r="H78" s="47">
        <f t="shared" si="7"/>
        <v>0.11636779855017168</v>
      </c>
      <c r="I78" s="47"/>
      <c r="J78" s="47"/>
      <c r="K78" s="106"/>
      <c r="L78" s="67"/>
      <c r="M78" s="67"/>
      <c r="N78" s="67"/>
      <c r="O78" s="67"/>
      <c r="P78" s="67"/>
      <c r="Q78" s="67"/>
      <c r="R78" s="67"/>
      <c r="S78" s="107"/>
    </row>
    <row r="79" spans="1:19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6"/>
        <v>-360.80000000000018</v>
      </c>
      <c r="H79" s="47">
        <f t="shared" si="7"/>
        <v>-4.822240042769315E-2</v>
      </c>
      <c r="I79" s="47">
        <f>H79</f>
        <v>-4.822240042769315E-2</v>
      </c>
      <c r="J79" s="47"/>
      <c r="K79" s="108">
        <f>G79</f>
        <v>-360.80000000000018</v>
      </c>
      <c r="L79" s="67"/>
      <c r="M79" s="67"/>
      <c r="N79" s="67"/>
      <c r="O79" s="67"/>
      <c r="P79" s="67"/>
      <c r="Q79" s="67"/>
      <c r="R79" s="67"/>
      <c r="S79" s="107"/>
    </row>
    <row r="80" spans="1:19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6"/>
        <v>-90.400000000000205</v>
      </c>
      <c r="H80" s="47">
        <f t="shared" si="7"/>
        <v>-9.304240428159756E-2</v>
      </c>
      <c r="I80" s="47">
        <f>H80</f>
        <v>-9.304240428159756E-2</v>
      </c>
      <c r="J80" s="47"/>
      <c r="K80" s="106"/>
      <c r="L80" s="79">
        <f>G80</f>
        <v>-90.400000000000205</v>
      </c>
      <c r="M80" s="67"/>
      <c r="N80" s="67"/>
      <c r="O80" s="67"/>
      <c r="P80" s="67"/>
      <c r="Q80" s="67"/>
      <c r="R80" s="67"/>
      <c r="S80" s="107"/>
    </row>
    <row r="81" spans="1:19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6"/>
        <v>-288.39999999999964</v>
      </c>
      <c r="H81" s="47">
        <f t="shared" si="7"/>
        <v>-9.0806045340050268E-2</v>
      </c>
      <c r="I81" s="47">
        <f>H81</f>
        <v>-9.0806045340050268E-2</v>
      </c>
      <c r="J81" s="47"/>
      <c r="K81" s="106"/>
      <c r="L81" s="79">
        <f>G81</f>
        <v>-288.39999999999964</v>
      </c>
      <c r="M81" s="67"/>
      <c r="N81" s="67"/>
      <c r="O81" s="67"/>
      <c r="P81" s="67"/>
      <c r="Q81" s="67"/>
      <c r="R81" s="67"/>
      <c r="S81" s="107"/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6"/>
        <v>411.20000000000073</v>
      </c>
      <c r="H82" s="47">
        <f t="shared" si="7"/>
        <v>4.7323113750402879E-2</v>
      </c>
      <c r="I82" s="47"/>
      <c r="J82" s="47"/>
      <c r="K82" s="106"/>
      <c r="L82" s="67"/>
      <c r="M82" s="67"/>
      <c r="N82" s="67"/>
      <c r="O82" s="67"/>
      <c r="P82" s="67"/>
      <c r="Q82" s="67"/>
      <c r="R82" s="67"/>
      <c r="S82" s="107"/>
    </row>
    <row r="83" spans="1:19" x14ac:dyDescent="0.25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6"/>
        <v>1283.6000000000004</v>
      </c>
      <c r="H83" s="47">
        <f t="shared" si="7"/>
        <v>0.13132263872974304</v>
      </c>
      <c r="I83" s="47"/>
      <c r="J83" s="47"/>
      <c r="K83" s="106"/>
      <c r="L83" s="67"/>
      <c r="M83" s="67"/>
      <c r="N83" s="67"/>
      <c r="O83" s="67"/>
      <c r="P83" s="67"/>
      <c r="Q83" s="67"/>
      <c r="R83" s="67"/>
      <c r="S83" s="107"/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6"/>
        <v>212.79999999999973</v>
      </c>
      <c r="H84" s="47">
        <f t="shared" si="7"/>
        <v>6.698564593301426E-2</v>
      </c>
      <c r="I84" s="47"/>
      <c r="J84" s="47"/>
      <c r="K84" s="106"/>
      <c r="L84" s="67"/>
      <c r="M84" s="67"/>
      <c r="N84" s="67"/>
      <c r="O84" s="67"/>
      <c r="P84" s="67"/>
      <c r="Q84" s="67"/>
      <c r="R84" s="67"/>
      <c r="S84" s="107"/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6"/>
        <v>95.199999999998909</v>
      </c>
      <c r="H85" s="47">
        <f t="shared" si="7"/>
        <v>1.3855737323164537E-2</v>
      </c>
      <c r="I85" s="47"/>
      <c r="J85" s="47"/>
      <c r="K85" s="106"/>
      <c r="L85" s="67"/>
      <c r="M85" s="67"/>
      <c r="N85" s="67"/>
      <c r="O85" s="67"/>
      <c r="P85" s="67"/>
      <c r="Q85" s="67"/>
      <c r="R85" s="67"/>
      <c r="S85" s="107"/>
    </row>
    <row r="86" spans="1:19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6"/>
        <v>-976.40000000000146</v>
      </c>
      <c r="H86" s="47">
        <f t="shared" si="7"/>
        <v>-5.5928514148241577E-2</v>
      </c>
      <c r="I86" s="47">
        <f>H86</f>
        <v>-5.5928514148241577E-2</v>
      </c>
      <c r="J86" s="47"/>
      <c r="K86" s="106"/>
      <c r="L86" s="79">
        <f>G86</f>
        <v>-976.40000000000146</v>
      </c>
      <c r="M86" s="67"/>
      <c r="N86" s="67"/>
      <c r="O86" s="67"/>
      <c r="P86" s="67"/>
      <c r="Q86" s="67"/>
      <c r="R86" s="67"/>
      <c r="S86" s="107"/>
    </row>
    <row r="87" spans="1:19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6"/>
        <v>-455.19999999999982</v>
      </c>
      <c r="H87" s="47">
        <f t="shared" si="7"/>
        <v>-0.1971586971586971</v>
      </c>
      <c r="I87" s="47">
        <f>H87</f>
        <v>-0.1971586971586971</v>
      </c>
      <c r="J87" s="47"/>
      <c r="K87" s="106"/>
      <c r="L87" s="67"/>
      <c r="M87" s="67"/>
      <c r="N87" s="79">
        <f>G87</f>
        <v>-455.19999999999982</v>
      </c>
      <c r="O87" s="67"/>
      <c r="P87" s="67"/>
      <c r="Q87" s="67"/>
      <c r="R87" s="67"/>
      <c r="S87" s="107"/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6"/>
        <v>44.800000000000409</v>
      </c>
      <c r="H88" s="47">
        <f t="shared" si="7"/>
        <v>2.8077212333918532E-2</v>
      </c>
      <c r="I88" s="47"/>
      <c r="J88" s="47"/>
      <c r="K88" s="106"/>
      <c r="L88" s="67"/>
      <c r="M88" s="67"/>
      <c r="N88" s="67"/>
      <c r="O88" s="67"/>
      <c r="P88" s="67"/>
      <c r="Q88" s="67"/>
      <c r="R88" s="67"/>
      <c r="S88" s="107"/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6"/>
        <v>75.600000000002183</v>
      </c>
      <c r="H89" s="47">
        <f t="shared" si="7"/>
        <v>7.8260869565219653E-3</v>
      </c>
      <c r="I89" s="47"/>
      <c r="J89" s="47"/>
      <c r="K89" s="106"/>
      <c r="L89" s="67"/>
      <c r="M89" s="67"/>
      <c r="N89" s="67"/>
      <c r="O89" s="67"/>
      <c r="P89" s="67"/>
      <c r="Q89" s="67"/>
      <c r="R89" s="67"/>
      <c r="S89" s="107"/>
    </row>
    <row r="90" spans="1:19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6"/>
        <v>-1504</v>
      </c>
      <c r="H90" s="47">
        <f t="shared" si="7"/>
        <v>-8.1260400682933151E-2</v>
      </c>
      <c r="I90" s="47">
        <f>H90</f>
        <v>-8.1260400682933151E-2</v>
      </c>
      <c r="J90" s="47"/>
      <c r="K90" s="106"/>
      <c r="L90" s="79">
        <f>G90</f>
        <v>-1504</v>
      </c>
      <c r="M90" s="67"/>
      <c r="N90" s="67"/>
      <c r="O90" s="67"/>
      <c r="P90" s="67"/>
      <c r="Q90" s="67"/>
      <c r="R90" s="67"/>
      <c r="S90" s="107"/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6"/>
        <v>623.59999999999945</v>
      </c>
      <c r="H91" s="47">
        <f t="shared" si="7"/>
        <v>0.15258882255065073</v>
      </c>
      <c r="I91" s="47"/>
      <c r="J91" s="47"/>
      <c r="K91" s="106"/>
      <c r="L91" s="67"/>
      <c r="M91" s="67"/>
      <c r="N91" s="67"/>
      <c r="O91" s="67"/>
      <c r="P91" s="67"/>
      <c r="Q91" s="67"/>
      <c r="R91" s="67"/>
      <c r="S91" s="107"/>
    </row>
    <row r="92" spans="1:19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6"/>
        <v>-590.40000000000009</v>
      </c>
      <c r="H92" s="47">
        <f t="shared" si="7"/>
        <v>-0.13693292513220151</v>
      </c>
      <c r="I92" s="47">
        <f>H92</f>
        <v>-0.13693292513220151</v>
      </c>
      <c r="J92" s="47"/>
      <c r="K92" s="106"/>
      <c r="L92" s="67"/>
      <c r="M92" s="79">
        <f>G92</f>
        <v>-590.40000000000009</v>
      </c>
      <c r="N92" s="67"/>
      <c r="O92" s="67"/>
      <c r="P92" s="67"/>
      <c r="Q92" s="67"/>
      <c r="R92" s="67"/>
      <c r="S92" s="107"/>
    </row>
    <row r="93" spans="1:19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6"/>
        <v>-697.19999999999891</v>
      </c>
      <c r="H93" s="47">
        <f t="shared" si="7"/>
        <v>-8.9849992267642523E-2</v>
      </c>
      <c r="I93" s="47">
        <f>H93</f>
        <v>-8.9849992267642523E-2</v>
      </c>
      <c r="J93" s="47"/>
      <c r="K93" s="106"/>
      <c r="L93" s="79">
        <f>G93</f>
        <v>-697.19999999999891</v>
      </c>
      <c r="M93" s="67"/>
      <c r="N93" s="67"/>
      <c r="O93" s="67"/>
      <c r="P93" s="67"/>
      <c r="Q93" s="67"/>
      <c r="R93" s="67"/>
      <c r="S93" s="107"/>
    </row>
    <row r="94" spans="1:19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6"/>
        <v>-386.79999999999927</v>
      </c>
      <c r="H94" s="47">
        <f t="shared" si="7"/>
        <v>-0.11275652985074607</v>
      </c>
      <c r="I94" s="47">
        <f>H94</f>
        <v>-0.11275652985074607</v>
      </c>
      <c r="J94" s="47"/>
      <c r="K94" s="106"/>
      <c r="L94" s="67"/>
      <c r="M94" s="79">
        <f>G94</f>
        <v>-386.79999999999927</v>
      </c>
      <c r="N94" s="67"/>
      <c r="O94" s="67"/>
      <c r="P94" s="67"/>
      <c r="Q94" s="67"/>
      <c r="R94" s="67"/>
      <c r="S94" s="107"/>
    </row>
    <row r="95" spans="1:19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6"/>
        <v>-1262.8000000000011</v>
      </c>
      <c r="H95" s="47">
        <f t="shared" si="7"/>
        <v>-0.10631777463460641</v>
      </c>
      <c r="I95" s="47">
        <f>H95</f>
        <v>-0.10631777463460641</v>
      </c>
      <c r="J95" s="47"/>
      <c r="K95" s="106"/>
      <c r="L95" s="67"/>
      <c r="M95" s="79">
        <f>G95</f>
        <v>-1262.8000000000011</v>
      </c>
      <c r="N95" s="67"/>
      <c r="O95" s="67"/>
      <c r="P95" s="67"/>
      <c r="Q95" s="67"/>
      <c r="R95" s="67"/>
      <c r="S95" s="107"/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6"/>
        <v>168</v>
      </c>
      <c r="H96" s="47">
        <f t="shared" si="7"/>
        <v>4.3218769294093434E-2</v>
      </c>
      <c r="I96" s="47"/>
      <c r="J96" s="47"/>
      <c r="K96" s="106"/>
      <c r="L96" s="67"/>
      <c r="M96" s="67"/>
      <c r="N96" s="67"/>
      <c r="O96" s="67"/>
      <c r="P96" s="67"/>
      <c r="Q96" s="67"/>
      <c r="R96" s="67"/>
      <c r="S96" s="107"/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6"/>
        <v>167.60000000000036</v>
      </c>
      <c r="H97" s="47">
        <f t="shared" si="7"/>
        <v>3.6654710873939372E-2</v>
      </c>
      <c r="I97" s="47"/>
      <c r="J97" s="47"/>
      <c r="K97" s="106"/>
      <c r="L97" s="67"/>
      <c r="M97" s="67"/>
      <c r="N97" s="67"/>
      <c r="O97" s="67"/>
      <c r="P97" s="67"/>
      <c r="Q97" s="67"/>
      <c r="R97" s="67"/>
      <c r="S97" s="107"/>
    </row>
    <row r="98" spans="1:19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6"/>
        <v>-2617.2000000000007</v>
      </c>
      <c r="H98" s="47">
        <f t="shared" si="7"/>
        <v>-0.36199170124481334</v>
      </c>
      <c r="I98" s="47">
        <f>H98</f>
        <v>-0.36199170124481334</v>
      </c>
      <c r="J98" s="47"/>
      <c r="K98" s="106"/>
      <c r="L98" s="67"/>
      <c r="M98" s="67"/>
      <c r="N98" s="67"/>
      <c r="O98" s="67"/>
      <c r="P98" s="67"/>
      <c r="Q98" s="67"/>
      <c r="R98" s="79">
        <f>G98</f>
        <v>-2617.2000000000007</v>
      </c>
      <c r="S98" s="107"/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6"/>
        <v>152.40000000000009</v>
      </c>
      <c r="H99" s="47">
        <f t="shared" si="7"/>
        <v>0.11527987897125574</v>
      </c>
      <c r="I99" s="47"/>
      <c r="J99" s="47"/>
      <c r="K99" s="106"/>
      <c r="L99" s="67"/>
      <c r="M99" s="67"/>
      <c r="N99" s="67"/>
      <c r="O99" s="67"/>
      <c r="P99" s="67"/>
      <c r="Q99" s="67"/>
      <c r="R99" s="67"/>
      <c r="S99" s="107"/>
    </row>
    <row r="100" spans="1:19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6"/>
        <v>-713.99999999999818</v>
      </c>
      <c r="H100" s="47">
        <f t="shared" si="7"/>
        <v>-4.7289779049435592E-2</v>
      </c>
      <c r="I100" s="47">
        <f>H100</f>
        <v>-4.7289779049435592E-2</v>
      </c>
      <c r="J100" s="47"/>
      <c r="K100" s="108">
        <f>G100</f>
        <v>-713.99999999999818</v>
      </c>
      <c r="L100" s="67"/>
      <c r="M100" s="67"/>
      <c r="N100" s="67"/>
      <c r="O100" s="67"/>
      <c r="P100" s="67"/>
      <c r="Q100" s="67"/>
      <c r="R100" s="67"/>
      <c r="S100" s="107"/>
    </row>
    <row r="101" spans="1:19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6"/>
        <v>-403.20000000000073</v>
      </c>
      <c r="H101" s="47">
        <f t="shared" si="7"/>
        <v>-8.6227544910179782E-2</v>
      </c>
      <c r="I101" s="47">
        <f>H101</f>
        <v>-8.6227544910179782E-2</v>
      </c>
      <c r="J101" s="47"/>
      <c r="K101" s="106"/>
      <c r="L101" s="79">
        <f>G101</f>
        <v>-403.20000000000073</v>
      </c>
      <c r="M101" s="67"/>
      <c r="N101" s="67"/>
      <c r="O101" s="67"/>
      <c r="P101" s="67"/>
      <c r="Q101" s="67"/>
      <c r="R101" s="67"/>
      <c r="S101" s="107"/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6"/>
        <v>197.20000000000005</v>
      </c>
      <c r="H102" s="47">
        <f t="shared" si="7"/>
        <v>0.10999553770638111</v>
      </c>
      <c r="I102" s="47"/>
      <c r="J102" s="47"/>
      <c r="K102" s="106"/>
      <c r="L102" s="67"/>
      <c r="M102" s="67"/>
      <c r="N102" s="67"/>
      <c r="O102" s="67"/>
      <c r="P102" s="67"/>
      <c r="Q102" s="67"/>
      <c r="R102" s="67"/>
      <c r="S102" s="107"/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6"/>
        <v>214</v>
      </c>
      <c r="H103" s="47">
        <f t="shared" si="7"/>
        <v>0.13950456323337679</v>
      </c>
      <c r="I103" s="47"/>
      <c r="J103" s="47"/>
      <c r="K103" s="106"/>
      <c r="L103" s="67"/>
      <c r="M103" s="67"/>
      <c r="N103" s="67"/>
      <c r="O103" s="67"/>
      <c r="P103" s="67"/>
      <c r="Q103" s="67"/>
      <c r="R103" s="67"/>
      <c r="S103" s="107"/>
    </row>
    <row r="104" spans="1:19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6"/>
        <v>-562</v>
      </c>
      <c r="H104" s="47">
        <f t="shared" si="7"/>
        <v>-0.24657774657774656</v>
      </c>
      <c r="I104" s="47">
        <f>H104</f>
        <v>-0.24657774657774656</v>
      </c>
      <c r="J104" s="47"/>
      <c r="K104" s="106"/>
      <c r="L104" s="67"/>
      <c r="M104" s="67"/>
      <c r="N104" s="67"/>
      <c r="O104" s="79">
        <f>G104</f>
        <v>-562</v>
      </c>
      <c r="P104" s="67"/>
      <c r="Q104" s="67"/>
      <c r="R104" s="67"/>
      <c r="S104" s="107"/>
    </row>
    <row r="105" spans="1:19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6"/>
        <v>-136.40000000000009</v>
      </c>
      <c r="H105" s="47">
        <f t="shared" si="7"/>
        <v>-3.8526720144616451E-2</v>
      </c>
      <c r="I105" s="47">
        <f>H105</f>
        <v>-3.8526720144616451E-2</v>
      </c>
      <c r="J105" s="47"/>
      <c r="K105" s="108">
        <f>G105</f>
        <v>-136.40000000000009</v>
      </c>
      <c r="L105" s="67"/>
      <c r="M105" s="67"/>
      <c r="N105" s="67"/>
      <c r="O105" s="67"/>
      <c r="P105" s="67"/>
      <c r="Q105" s="67"/>
      <c r="R105" s="67"/>
      <c r="S105" s="107"/>
    </row>
    <row r="106" spans="1:19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6"/>
        <v>-843.99999999999955</v>
      </c>
      <c r="H106" s="47">
        <f t="shared" si="7"/>
        <v>-0.20131666825684563</v>
      </c>
      <c r="I106" s="47">
        <f>H106</f>
        <v>-0.20131666825684563</v>
      </c>
      <c r="J106" s="47"/>
      <c r="K106" s="106"/>
      <c r="L106" s="67"/>
      <c r="M106" s="67"/>
      <c r="N106" s="67"/>
      <c r="O106" s="79">
        <f>G106</f>
        <v>-843.99999999999955</v>
      </c>
      <c r="P106" s="67"/>
      <c r="Q106" s="67"/>
      <c r="R106" s="67"/>
      <c r="S106" s="107"/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6"/>
        <v>106</v>
      </c>
      <c r="H107" s="47">
        <f t="shared" si="7"/>
        <v>4.2030134813639972E-2</v>
      </c>
      <c r="I107" s="47"/>
      <c r="J107" s="47"/>
      <c r="K107" s="106"/>
      <c r="L107" s="67"/>
      <c r="M107" s="67"/>
      <c r="N107" s="67"/>
      <c r="O107" s="67"/>
      <c r="P107" s="67"/>
      <c r="Q107" s="67"/>
      <c r="R107" s="67"/>
      <c r="S107" s="107"/>
    </row>
    <row r="108" spans="1:19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6"/>
        <v>-850.39999999999964</v>
      </c>
      <c r="H108" s="47">
        <f t="shared" si="7"/>
        <v>-0.16889100730854775</v>
      </c>
      <c r="I108" s="47">
        <f t="shared" ref="I108:I113" si="8">H108</f>
        <v>-0.16889100730854775</v>
      </c>
      <c r="J108" s="47"/>
      <c r="K108" s="106"/>
      <c r="L108" s="67"/>
      <c r="M108" s="67"/>
      <c r="N108" s="79">
        <f>G108</f>
        <v>-850.39999999999964</v>
      </c>
      <c r="O108" s="67"/>
      <c r="P108" s="67"/>
      <c r="Q108" s="67"/>
      <c r="R108" s="67"/>
      <c r="S108" s="107"/>
    </row>
    <row r="109" spans="1:19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6"/>
        <v>-2730</v>
      </c>
      <c r="H109" s="47">
        <f t="shared" si="7"/>
        <v>-0.17029717793247998</v>
      </c>
      <c r="I109" s="47">
        <f t="shared" si="8"/>
        <v>-0.17029717793247998</v>
      </c>
      <c r="J109" s="47"/>
      <c r="K109" s="106"/>
      <c r="L109" s="67"/>
      <c r="M109" s="67"/>
      <c r="N109" s="79">
        <f>G109</f>
        <v>-2730</v>
      </c>
      <c r="O109" s="67"/>
      <c r="P109" s="67"/>
      <c r="Q109" s="67"/>
      <c r="R109" s="67"/>
      <c r="S109" s="107"/>
    </row>
    <row r="110" spans="1:19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6"/>
        <v>-545.19999999999982</v>
      </c>
      <c r="H110" s="47">
        <f t="shared" si="7"/>
        <v>-0.12249483238968271</v>
      </c>
      <c r="I110" s="47">
        <f t="shared" si="8"/>
        <v>-0.12249483238968271</v>
      </c>
      <c r="J110" s="47"/>
      <c r="K110" s="106"/>
      <c r="L110" s="67"/>
      <c r="M110" s="79">
        <f>G110</f>
        <v>-545.19999999999982</v>
      </c>
      <c r="N110" s="67"/>
      <c r="O110" s="67"/>
      <c r="P110" s="67"/>
      <c r="Q110" s="67"/>
      <c r="R110" s="67"/>
      <c r="S110" s="107"/>
    </row>
    <row r="111" spans="1:19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6"/>
        <v>-590.80000000000018</v>
      </c>
      <c r="H111" s="47">
        <f t="shared" si="7"/>
        <v>-0.19854819196128518</v>
      </c>
      <c r="I111" s="47">
        <f t="shared" si="8"/>
        <v>-0.19854819196128518</v>
      </c>
      <c r="J111" s="47"/>
      <c r="K111" s="106"/>
      <c r="L111" s="67"/>
      <c r="M111" s="67"/>
      <c r="N111" s="79">
        <f>G111</f>
        <v>-590.80000000000018</v>
      </c>
      <c r="O111" s="67"/>
      <c r="P111" s="67"/>
      <c r="Q111" s="67"/>
      <c r="R111" s="67"/>
      <c r="S111" s="107"/>
    </row>
    <row r="112" spans="1:19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6"/>
        <v>-181.60000000000036</v>
      </c>
      <c r="H112" s="47">
        <f t="shared" si="7"/>
        <v>-5.3124268663702415E-2</v>
      </c>
      <c r="I112" s="47">
        <f t="shared" si="8"/>
        <v>-5.3124268663702415E-2</v>
      </c>
      <c r="J112" s="47"/>
      <c r="K112" s="106"/>
      <c r="L112" s="79">
        <f>G112</f>
        <v>-181.60000000000036</v>
      </c>
      <c r="M112" s="67"/>
      <c r="N112" s="67"/>
      <c r="O112" s="67"/>
      <c r="P112" s="67"/>
      <c r="Q112" s="67"/>
      <c r="R112" s="67"/>
      <c r="S112" s="107"/>
    </row>
    <row r="113" spans="1:19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6"/>
        <v>-348.39999999999964</v>
      </c>
      <c r="H113" s="47">
        <f t="shared" si="7"/>
        <v>-0.16634835752482796</v>
      </c>
      <c r="I113" s="47">
        <f t="shared" si="8"/>
        <v>-0.16634835752482796</v>
      </c>
      <c r="J113" s="47"/>
      <c r="K113" s="106"/>
      <c r="L113" s="67"/>
      <c r="M113" s="67"/>
      <c r="N113" s="79">
        <f>G113</f>
        <v>-348.39999999999964</v>
      </c>
      <c r="O113" s="67"/>
      <c r="P113" s="67"/>
      <c r="Q113" s="67"/>
      <c r="R113" s="67"/>
      <c r="S113" s="107"/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6"/>
        <v>1070.4000000000051</v>
      </c>
      <c r="H114" s="47">
        <f t="shared" si="7"/>
        <v>3.5693325508189898E-2</v>
      </c>
      <c r="I114" s="47"/>
      <c r="J114" s="47"/>
      <c r="K114" s="106"/>
      <c r="L114" s="67"/>
      <c r="M114" s="67"/>
      <c r="N114" s="67"/>
      <c r="O114" s="67"/>
      <c r="P114" s="67"/>
      <c r="Q114" s="67"/>
      <c r="R114" s="67"/>
      <c r="S114" s="107"/>
    </row>
    <row r="115" spans="1:19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6"/>
        <v>-741.20000000000073</v>
      </c>
      <c r="H115" s="47">
        <f t="shared" si="7"/>
        <v>-0.12485681557846517</v>
      </c>
      <c r="I115" s="47">
        <f>H115</f>
        <v>-0.12485681557846517</v>
      </c>
      <c r="J115" s="47"/>
      <c r="K115" s="106"/>
      <c r="L115" s="67"/>
      <c r="M115" s="79">
        <f>G115</f>
        <v>-741.20000000000073</v>
      </c>
      <c r="N115" s="67"/>
      <c r="O115" s="67"/>
      <c r="P115" s="67"/>
      <c r="Q115" s="67"/>
      <c r="R115" s="67"/>
      <c r="S115" s="107"/>
    </row>
    <row r="116" spans="1:19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6"/>
        <v>-638</v>
      </c>
      <c r="H116" s="47">
        <f t="shared" si="7"/>
        <v>-7.8478645935839392E-2</v>
      </c>
      <c r="I116" s="47">
        <f>H116</f>
        <v>-7.8478645935839392E-2</v>
      </c>
      <c r="J116" s="47"/>
      <c r="K116" s="106"/>
      <c r="L116" s="79">
        <f>G116</f>
        <v>-638</v>
      </c>
      <c r="M116" s="67"/>
      <c r="N116" s="67"/>
      <c r="O116" s="67"/>
      <c r="P116" s="67"/>
      <c r="Q116" s="67"/>
      <c r="R116" s="67"/>
      <c r="S116" s="107"/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6"/>
        <v>179.19999999999709</v>
      </c>
      <c r="H117" s="47">
        <f t="shared" si="7"/>
        <v>1.5939657012737234E-2</v>
      </c>
      <c r="I117" s="47"/>
      <c r="J117" s="47"/>
      <c r="K117" s="106"/>
      <c r="L117" s="67"/>
      <c r="M117" s="67"/>
      <c r="N117" s="67"/>
      <c r="O117" s="67"/>
      <c r="P117" s="67"/>
      <c r="Q117" s="67"/>
      <c r="R117" s="67"/>
      <c r="S117" s="107"/>
    </row>
    <row r="118" spans="1:19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6"/>
        <v>-210.39999999999964</v>
      </c>
      <c r="H118" s="47">
        <f t="shared" si="7"/>
        <v>-1.299439215395635E-2</v>
      </c>
      <c r="I118" s="47">
        <f>H118</f>
        <v>-1.299439215395635E-2</v>
      </c>
      <c r="J118" s="47"/>
      <c r="K118" s="108">
        <f>G118</f>
        <v>-210.39999999999964</v>
      </c>
      <c r="L118" s="67"/>
      <c r="M118" s="67"/>
      <c r="N118" s="67"/>
      <c r="O118" s="67"/>
      <c r="P118" s="67"/>
      <c r="Q118" s="67"/>
      <c r="R118" s="67"/>
      <c r="S118" s="107"/>
    </row>
    <row r="119" spans="1:19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6"/>
        <v>-2156.4000000000015</v>
      </c>
      <c r="H119" s="47">
        <f t="shared" si="7"/>
        <v>-0.1218525383120113</v>
      </c>
      <c r="I119" s="47">
        <f>H119</f>
        <v>-0.1218525383120113</v>
      </c>
      <c r="J119" s="47"/>
      <c r="K119" s="106"/>
      <c r="L119" s="67"/>
      <c r="M119" s="79">
        <f>G119</f>
        <v>-2156.4000000000015</v>
      </c>
      <c r="N119" s="67"/>
      <c r="O119" s="67"/>
      <c r="P119" s="67"/>
      <c r="Q119" s="67"/>
      <c r="R119" s="67"/>
      <c r="S119" s="107"/>
    </row>
    <row r="120" spans="1:19" x14ac:dyDescent="0.25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6"/>
        <v>30.400000000000546</v>
      </c>
      <c r="H120" s="47">
        <f t="shared" si="7"/>
        <v>6.2556589019673531E-3</v>
      </c>
      <c r="I120" s="47"/>
      <c r="J120" s="47"/>
      <c r="K120" s="106"/>
      <c r="L120" s="67"/>
      <c r="M120" s="67"/>
      <c r="N120" s="67"/>
      <c r="O120" s="67"/>
      <c r="P120" s="67"/>
      <c r="Q120" s="67"/>
      <c r="R120" s="67"/>
      <c r="S120" s="107"/>
    </row>
    <row r="121" spans="1:19" x14ac:dyDescent="0.25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6"/>
        <v>562</v>
      </c>
      <c r="H121" s="47">
        <f t="shared" si="7"/>
        <v>7.9048047710138403E-2</v>
      </c>
      <c r="I121" s="47"/>
      <c r="J121" s="47"/>
      <c r="K121" s="106"/>
      <c r="L121" s="67"/>
      <c r="M121" s="67"/>
      <c r="N121" s="67"/>
      <c r="O121" s="67"/>
      <c r="P121" s="67"/>
      <c r="Q121" s="67"/>
      <c r="R121" s="67"/>
      <c r="S121" s="107"/>
    </row>
    <row r="122" spans="1:19" x14ac:dyDescent="0.25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6"/>
        <v>-331.99999999999636</v>
      </c>
      <c r="H122" s="47">
        <f t="shared" si="7"/>
        <v>-3.243581226308144E-2</v>
      </c>
      <c r="I122" s="47">
        <f>H122</f>
        <v>-3.243581226308144E-2</v>
      </c>
      <c r="J122" s="47"/>
      <c r="K122" s="108">
        <f>G122</f>
        <v>-331.99999999999636</v>
      </c>
      <c r="L122" s="67"/>
      <c r="M122" s="67"/>
      <c r="N122" s="67"/>
      <c r="O122" s="67"/>
      <c r="P122" s="67"/>
      <c r="Q122" s="67"/>
      <c r="R122" s="67"/>
      <c r="S122" s="107"/>
    </row>
    <row r="123" spans="1:19" x14ac:dyDescent="0.25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6"/>
        <v>-1583.9999999999991</v>
      </c>
      <c r="H123" s="47">
        <f t="shared" si="7"/>
        <v>-0.16694772344013481</v>
      </c>
      <c r="I123" s="47">
        <f>H123</f>
        <v>-0.16694772344013481</v>
      </c>
      <c r="J123" s="47"/>
      <c r="K123" s="106"/>
      <c r="L123" s="67"/>
      <c r="M123" s="67"/>
      <c r="N123" s="79">
        <f>G123</f>
        <v>-1583.9999999999991</v>
      </c>
      <c r="O123" s="67"/>
      <c r="P123" s="67"/>
      <c r="Q123" s="67"/>
      <c r="R123" s="67"/>
      <c r="S123" s="107"/>
    </row>
    <row r="124" spans="1:19" x14ac:dyDescent="0.25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6"/>
        <v>-1530.8000000000011</v>
      </c>
      <c r="H124" s="47">
        <f t="shared" si="7"/>
        <v>-0.13418183093159433</v>
      </c>
      <c r="I124" s="47">
        <f>H124</f>
        <v>-0.13418183093159433</v>
      </c>
      <c r="J124" s="47"/>
      <c r="K124" s="106"/>
      <c r="L124" s="67"/>
      <c r="M124" s="79">
        <f>G124</f>
        <v>-1530.8000000000011</v>
      </c>
      <c r="N124" s="67"/>
      <c r="O124" s="67"/>
      <c r="P124" s="67"/>
      <c r="Q124" s="67"/>
      <c r="R124" s="67"/>
      <c r="S124" s="107"/>
    </row>
    <row r="125" spans="1:19" x14ac:dyDescent="0.25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6"/>
        <v>-1612.800000000002</v>
      </c>
      <c r="H125" s="47">
        <f t="shared" si="7"/>
        <v>-0.19139846197664503</v>
      </c>
      <c r="I125" s="47">
        <f>H125</f>
        <v>-0.19139846197664503</v>
      </c>
      <c r="J125" s="47"/>
      <c r="K125" s="106"/>
      <c r="L125" s="67"/>
      <c r="M125" s="67"/>
      <c r="N125" s="79">
        <f>G125</f>
        <v>-1612.800000000002</v>
      </c>
      <c r="O125" s="67"/>
      <c r="P125" s="67"/>
      <c r="Q125" s="67"/>
      <c r="R125" s="67"/>
      <c r="S125" s="107"/>
    </row>
    <row r="126" spans="1:19" x14ac:dyDescent="0.25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6"/>
        <v>-507.19999999999982</v>
      </c>
      <c r="H126" s="47">
        <f t="shared" si="7"/>
        <v>-0.100403832449125</v>
      </c>
      <c r="I126" s="47">
        <f>H126</f>
        <v>-0.100403832449125</v>
      </c>
      <c r="J126" s="47"/>
      <c r="K126" s="106"/>
      <c r="L126" s="67"/>
      <c r="M126" s="79">
        <f>G126</f>
        <v>-507.19999999999982</v>
      </c>
      <c r="N126" s="67"/>
      <c r="O126" s="67"/>
      <c r="P126" s="67"/>
      <c r="Q126" s="67"/>
      <c r="R126" s="67"/>
      <c r="S126" s="107"/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6"/>
        <v>473.19999999999982</v>
      </c>
      <c r="H127" s="47">
        <f t="shared" si="7"/>
        <v>6.4549571670213315E-2</v>
      </c>
      <c r="I127" s="47"/>
      <c r="J127" s="47"/>
      <c r="K127" s="106"/>
      <c r="L127" s="67"/>
      <c r="M127" s="67"/>
      <c r="N127" s="67"/>
      <c r="O127" s="67"/>
      <c r="P127" s="67"/>
      <c r="Q127" s="67"/>
      <c r="R127" s="67"/>
      <c r="S127" s="107"/>
    </row>
    <row r="128" spans="1:19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6"/>
        <v>-1596.3999999999978</v>
      </c>
      <c r="H128" s="47">
        <f t="shared" si="7"/>
        <v>-0.15334076151688611</v>
      </c>
      <c r="I128" s="47">
        <f>H128</f>
        <v>-0.15334076151688611</v>
      </c>
      <c r="J128" s="47"/>
      <c r="K128" s="106"/>
      <c r="L128" s="67"/>
      <c r="M128" s="67"/>
      <c r="N128" s="79">
        <f>G128</f>
        <v>-1596.3999999999978</v>
      </c>
      <c r="O128" s="67"/>
      <c r="P128" s="67"/>
      <c r="Q128" s="67"/>
      <c r="R128" s="67"/>
      <c r="S128" s="107"/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6"/>
        <v>107.60000000000036</v>
      </c>
      <c r="H129" s="47">
        <f t="shared" si="7"/>
        <v>1.7405370430281522E-2</v>
      </c>
      <c r="I129" s="47"/>
      <c r="J129" s="47"/>
      <c r="K129" s="106"/>
      <c r="L129" s="67"/>
      <c r="M129" s="67"/>
      <c r="N129" s="67"/>
      <c r="O129" s="67"/>
      <c r="P129" s="67"/>
      <c r="Q129" s="67"/>
      <c r="R129" s="67"/>
      <c r="S129" s="107"/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6"/>
        <v>244.40000000000055</v>
      </c>
      <c r="H130" s="47">
        <f t="shared" si="7"/>
        <v>3.7156409632692865E-2</v>
      </c>
      <c r="I130" s="47"/>
      <c r="J130" s="47"/>
      <c r="K130" s="106"/>
      <c r="L130" s="67"/>
      <c r="M130" s="67"/>
      <c r="N130" s="67"/>
      <c r="O130" s="67"/>
      <c r="P130" s="67"/>
      <c r="Q130" s="67"/>
      <c r="R130" s="67"/>
      <c r="S130" s="107"/>
    </row>
    <row r="131" spans="1:19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6"/>
        <v>-119.99999999999909</v>
      </c>
      <c r="H131" s="47">
        <f t="shared" si="7"/>
        <v>-1.4740566037735736E-2</v>
      </c>
      <c r="I131" s="47">
        <f>H131</f>
        <v>-1.4740566037735736E-2</v>
      </c>
      <c r="J131" s="47"/>
      <c r="K131" s="108">
        <f>G131</f>
        <v>-119.99999999999909</v>
      </c>
      <c r="L131" s="67"/>
      <c r="M131" s="67"/>
      <c r="N131" s="67"/>
      <c r="O131" s="67"/>
      <c r="P131" s="67"/>
      <c r="Q131" s="67"/>
      <c r="R131" s="67"/>
      <c r="S131" s="107"/>
    </row>
    <row r="132" spans="1:19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9">F132-E132</f>
        <v>-516.40000000000055</v>
      </c>
      <c r="H132" s="47">
        <f t="shared" ref="H132:H195" si="10">G132/E132</f>
        <v>-7.0519473425465745E-2</v>
      </c>
      <c r="I132" s="47">
        <f>H132</f>
        <v>-7.0519473425465745E-2</v>
      </c>
      <c r="J132" s="47"/>
      <c r="K132" s="106"/>
      <c r="L132" s="79">
        <f>G132</f>
        <v>-516.40000000000055</v>
      </c>
      <c r="M132" s="67"/>
      <c r="N132" s="67"/>
      <c r="O132" s="67"/>
      <c r="P132" s="67"/>
      <c r="Q132" s="67"/>
      <c r="R132" s="67"/>
      <c r="S132" s="107"/>
    </row>
    <row r="133" spans="1:19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9"/>
        <v>-750.79999999999973</v>
      </c>
      <c r="H133" s="47">
        <f t="shared" si="10"/>
        <v>-0.24411496943685776</v>
      </c>
      <c r="I133" s="47">
        <f>H133</f>
        <v>-0.24411496943685776</v>
      </c>
      <c r="J133" s="47"/>
      <c r="K133" s="106"/>
      <c r="L133" s="67"/>
      <c r="M133" s="67"/>
      <c r="N133" s="67"/>
      <c r="O133" s="79">
        <f>G133</f>
        <v>-750.79999999999973</v>
      </c>
      <c r="P133" s="67"/>
      <c r="Q133" s="67"/>
      <c r="R133" s="67"/>
      <c r="S133" s="107"/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9"/>
        <v>76</v>
      </c>
      <c r="H134" s="47">
        <f t="shared" si="10"/>
        <v>0.12829169480081026</v>
      </c>
      <c r="I134" s="47"/>
      <c r="J134" s="47"/>
      <c r="K134" s="106"/>
      <c r="L134" s="67"/>
      <c r="M134" s="67"/>
      <c r="N134" s="67"/>
      <c r="O134" s="67"/>
      <c r="P134" s="67"/>
      <c r="Q134" s="67"/>
      <c r="R134" s="67"/>
      <c r="S134" s="107"/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9"/>
        <v>122.79999999999927</v>
      </c>
      <c r="H135" s="47">
        <f t="shared" si="10"/>
        <v>3.382920110192817E-2</v>
      </c>
      <c r="I135" s="47"/>
      <c r="J135" s="47"/>
      <c r="K135" s="106"/>
      <c r="L135" s="67"/>
      <c r="M135" s="67"/>
      <c r="N135" s="67"/>
      <c r="O135" s="67"/>
      <c r="P135" s="67"/>
      <c r="Q135" s="67"/>
      <c r="R135" s="67"/>
      <c r="S135" s="107"/>
    </row>
    <row r="136" spans="1:19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9"/>
        <v>-2476.7999999999993</v>
      </c>
      <c r="H136" s="47">
        <f t="shared" si="10"/>
        <v>-0.233845689036595</v>
      </c>
      <c r="I136" s="47">
        <f>H136</f>
        <v>-0.233845689036595</v>
      </c>
      <c r="J136" s="47"/>
      <c r="K136" s="106"/>
      <c r="L136" s="67"/>
      <c r="M136" s="67"/>
      <c r="N136" s="67"/>
      <c r="O136" s="79">
        <f>G136</f>
        <v>-2476.7999999999993</v>
      </c>
      <c r="P136" s="67"/>
      <c r="Q136" s="67"/>
      <c r="R136" s="67"/>
      <c r="S136" s="107"/>
    </row>
    <row r="137" spans="1:19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9"/>
        <v>-146.80000000000018</v>
      </c>
      <c r="H137" s="47">
        <f t="shared" si="10"/>
        <v>-4.2798833819242037E-2</v>
      </c>
      <c r="I137" s="47">
        <f>H137</f>
        <v>-4.2798833819242037E-2</v>
      </c>
      <c r="J137" s="47"/>
      <c r="K137" s="108">
        <f>G137</f>
        <v>-146.80000000000018</v>
      </c>
      <c r="L137" s="67"/>
      <c r="M137" s="67"/>
      <c r="N137" s="67"/>
      <c r="O137" s="67"/>
      <c r="P137" s="67"/>
      <c r="Q137" s="67"/>
      <c r="R137" s="67"/>
      <c r="S137" s="107"/>
    </row>
    <row r="138" spans="1:19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9"/>
        <v>-3479.9999999999964</v>
      </c>
      <c r="H138" s="47">
        <f t="shared" si="10"/>
        <v>-0.17558376556539973</v>
      </c>
      <c r="I138" s="47">
        <f>H138</f>
        <v>-0.17558376556539973</v>
      </c>
      <c r="J138" s="47"/>
      <c r="K138" s="106"/>
      <c r="L138" s="67"/>
      <c r="M138" s="67"/>
      <c r="N138" s="79">
        <f>G138</f>
        <v>-3479.9999999999964</v>
      </c>
      <c r="O138" s="67"/>
      <c r="P138" s="67"/>
      <c r="Q138" s="67"/>
      <c r="R138" s="67"/>
      <c r="S138" s="107"/>
    </row>
    <row r="139" spans="1:19" x14ac:dyDescent="0.25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9"/>
        <v>897.60000000000036</v>
      </c>
      <c r="H139" s="47">
        <f t="shared" si="10"/>
        <v>0.11025401660688848</v>
      </c>
      <c r="I139" s="47"/>
      <c r="J139" s="47"/>
      <c r="K139" s="106"/>
      <c r="L139" s="67"/>
      <c r="M139" s="67"/>
      <c r="N139" s="67"/>
      <c r="O139" s="67"/>
      <c r="P139" s="67"/>
      <c r="Q139" s="67"/>
      <c r="R139" s="67"/>
      <c r="S139" s="107"/>
    </row>
    <row r="140" spans="1:19" x14ac:dyDescent="0.25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9"/>
        <v>-94.399999999999636</v>
      </c>
      <c r="H140" s="47">
        <f t="shared" si="10"/>
        <v>-1.9757220594390883E-2</v>
      </c>
      <c r="I140" s="47">
        <f>H140</f>
        <v>-1.9757220594390883E-2</v>
      </c>
      <c r="J140" s="47"/>
      <c r="K140" s="108">
        <f>G140</f>
        <v>-94.399999999999636</v>
      </c>
      <c r="L140" s="67"/>
      <c r="M140" s="67"/>
      <c r="N140" s="67"/>
      <c r="O140" s="67"/>
      <c r="P140" s="67"/>
      <c r="Q140" s="67"/>
      <c r="R140" s="67"/>
      <c r="S140" s="107"/>
    </row>
    <row r="141" spans="1:19" x14ac:dyDescent="0.25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9"/>
        <v>-136</v>
      </c>
      <c r="H141" s="47">
        <f t="shared" si="10"/>
        <v>-1.6923000348414714E-2</v>
      </c>
      <c r="I141" s="47">
        <f>H141</f>
        <v>-1.6923000348414714E-2</v>
      </c>
      <c r="J141" s="47"/>
      <c r="K141" s="108">
        <f>G141</f>
        <v>-136</v>
      </c>
      <c r="L141" s="67"/>
      <c r="M141" s="67"/>
      <c r="N141" s="67"/>
      <c r="O141" s="67"/>
      <c r="P141" s="67"/>
      <c r="Q141" s="67"/>
      <c r="R141" s="67"/>
      <c r="S141" s="107"/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9"/>
        <v>365.59999999999945</v>
      </c>
      <c r="H142" s="47">
        <f t="shared" si="10"/>
        <v>6.4689645410149252E-2</v>
      </c>
      <c r="I142" s="47"/>
      <c r="J142" s="47"/>
      <c r="K142" s="106"/>
      <c r="L142" s="67"/>
      <c r="M142" s="67"/>
      <c r="N142" s="67"/>
      <c r="O142" s="67"/>
      <c r="P142" s="67"/>
      <c r="Q142" s="67"/>
      <c r="R142" s="67"/>
      <c r="S142" s="107"/>
    </row>
    <row r="143" spans="1:19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9"/>
        <v>-583.20000000000073</v>
      </c>
      <c r="H143" s="47">
        <f t="shared" si="10"/>
        <v>-5.719441393378321E-2</v>
      </c>
      <c r="I143" s="47">
        <f>H143</f>
        <v>-5.719441393378321E-2</v>
      </c>
      <c r="J143" s="47"/>
      <c r="K143" s="106"/>
      <c r="L143" s="79">
        <f>G143</f>
        <v>-583.20000000000073</v>
      </c>
      <c r="M143" s="67"/>
      <c r="N143" s="67"/>
      <c r="O143" s="67"/>
      <c r="P143" s="67"/>
      <c r="Q143" s="67"/>
      <c r="R143" s="67"/>
      <c r="S143" s="107"/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9"/>
        <v>916</v>
      </c>
      <c r="H144" s="47">
        <f t="shared" si="10"/>
        <v>0.22224378881987575</v>
      </c>
      <c r="I144" s="47"/>
      <c r="J144" s="47"/>
      <c r="K144" s="106"/>
      <c r="L144" s="67"/>
      <c r="M144" s="67"/>
      <c r="N144" s="67"/>
      <c r="O144" s="67"/>
      <c r="P144" s="67"/>
      <c r="Q144" s="67"/>
      <c r="R144" s="67"/>
      <c r="S144" s="107"/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9"/>
        <v>163.19999999999891</v>
      </c>
      <c r="H145" s="47">
        <f t="shared" si="10"/>
        <v>1.6648983922304628E-2</v>
      </c>
      <c r="I145" s="47"/>
      <c r="J145" s="47"/>
      <c r="K145" s="106"/>
      <c r="L145" s="67"/>
      <c r="M145" s="67"/>
      <c r="N145" s="67"/>
      <c r="O145" s="67"/>
      <c r="P145" s="67"/>
      <c r="Q145" s="67"/>
      <c r="R145" s="67"/>
      <c r="S145" s="107"/>
    </row>
    <row r="146" spans="1:19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9"/>
        <v>-296.40000000000055</v>
      </c>
      <c r="H146" s="47">
        <f t="shared" si="10"/>
        <v>-0.10246128318584088</v>
      </c>
      <c r="I146" s="47">
        <f>H146</f>
        <v>-0.10246128318584088</v>
      </c>
      <c r="J146" s="47"/>
      <c r="K146" s="106"/>
      <c r="L146" s="67"/>
      <c r="M146" s="79">
        <f>G146</f>
        <v>-296.40000000000055</v>
      </c>
      <c r="N146" s="67"/>
      <c r="O146" s="67"/>
      <c r="P146" s="67"/>
      <c r="Q146" s="67"/>
      <c r="R146" s="67"/>
      <c r="S146" s="107"/>
    </row>
    <row r="147" spans="1:19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9"/>
        <v>-121.99999999999989</v>
      </c>
      <c r="H147" s="47">
        <f t="shared" si="10"/>
        <v>-0.13377192982456129</v>
      </c>
      <c r="I147" s="47">
        <f>H147</f>
        <v>-0.13377192982456129</v>
      </c>
      <c r="J147" s="47"/>
      <c r="K147" s="106"/>
      <c r="L147" s="67"/>
      <c r="M147" s="79">
        <f>G147</f>
        <v>-121.99999999999989</v>
      </c>
      <c r="N147" s="67"/>
      <c r="O147" s="67"/>
      <c r="P147" s="67"/>
      <c r="Q147" s="67"/>
      <c r="R147" s="67"/>
      <c r="S147" s="107"/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9"/>
        <v>486.39999999999964</v>
      </c>
      <c r="H148" s="47">
        <f t="shared" si="10"/>
        <v>0.20142454861686251</v>
      </c>
      <c r="I148" s="47"/>
      <c r="J148" s="47"/>
      <c r="K148" s="106"/>
      <c r="L148" s="67"/>
      <c r="M148" s="67"/>
      <c r="N148" s="67"/>
      <c r="O148" s="67"/>
      <c r="P148" s="67"/>
      <c r="Q148" s="67"/>
      <c r="R148" s="67"/>
      <c r="S148" s="107"/>
    </row>
    <row r="149" spans="1:19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9"/>
        <v>-104.79999999999927</v>
      </c>
      <c r="H149" s="47">
        <f t="shared" si="10"/>
        <v>-9.0180015833131923E-3</v>
      </c>
      <c r="I149" s="47">
        <f>H149</f>
        <v>-9.0180015833131923E-3</v>
      </c>
      <c r="J149" s="47"/>
      <c r="K149" s="108">
        <f>G149</f>
        <v>-104.79999999999927</v>
      </c>
      <c r="L149" s="67"/>
      <c r="M149" s="67"/>
      <c r="N149" s="67"/>
      <c r="O149" s="67"/>
      <c r="P149" s="67"/>
      <c r="Q149" s="67"/>
      <c r="R149" s="67"/>
      <c r="S149" s="107"/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9"/>
        <v>905.99999999999977</v>
      </c>
      <c r="H150" s="47">
        <f t="shared" si="10"/>
        <v>0.48678272082527391</v>
      </c>
      <c r="I150" s="47"/>
      <c r="J150" s="47"/>
      <c r="K150" s="106"/>
      <c r="L150" s="67"/>
      <c r="M150" s="67"/>
      <c r="N150" s="67"/>
      <c r="O150" s="67"/>
      <c r="P150" s="67"/>
      <c r="Q150" s="67"/>
      <c r="R150" s="67"/>
      <c r="S150" s="107"/>
    </row>
    <row r="151" spans="1:19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9"/>
        <v>-1410.8000000000002</v>
      </c>
      <c r="H151" s="47">
        <f t="shared" si="10"/>
        <v>-0.21604900459418072</v>
      </c>
      <c r="I151" s="47">
        <f>H151</f>
        <v>-0.21604900459418072</v>
      </c>
      <c r="J151" s="47"/>
      <c r="K151" s="106"/>
      <c r="L151" s="67"/>
      <c r="M151" s="67"/>
      <c r="N151" s="67"/>
      <c r="O151" s="79">
        <f>G151</f>
        <v>-1410.8000000000002</v>
      </c>
      <c r="P151" s="67"/>
      <c r="Q151" s="67"/>
      <c r="R151" s="67"/>
      <c r="S151" s="107"/>
    </row>
    <row r="152" spans="1:19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9"/>
        <v>-349.59999999999997</v>
      </c>
      <c r="H152" s="47">
        <f t="shared" si="10"/>
        <v>-0.53521126760563376</v>
      </c>
      <c r="I152" s="47">
        <f>H152</f>
        <v>-0.53521126760563376</v>
      </c>
      <c r="J152" s="47"/>
      <c r="K152" s="106"/>
      <c r="L152" s="67"/>
      <c r="M152" s="67"/>
      <c r="N152" s="67"/>
      <c r="O152" s="67"/>
      <c r="P152" s="67"/>
      <c r="Q152" s="67"/>
      <c r="R152" s="67"/>
      <c r="S152" s="109">
        <f>G152</f>
        <v>-349.59999999999997</v>
      </c>
    </row>
    <row r="153" spans="1:19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9"/>
        <v>-742</v>
      </c>
      <c r="H153" s="47">
        <f t="shared" si="10"/>
        <v>-0.1594327460249248</v>
      </c>
      <c r="I153" s="47">
        <f>H153</f>
        <v>-0.1594327460249248</v>
      </c>
      <c r="J153" s="47"/>
      <c r="K153" s="106"/>
      <c r="L153" s="67"/>
      <c r="M153" s="67"/>
      <c r="N153" s="79">
        <f>G153</f>
        <v>-742</v>
      </c>
      <c r="O153" s="67"/>
      <c r="P153" s="67"/>
      <c r="Q153" s="67"/>
      <c r="R153" s="67"/>
      <c r="S153" s="107"/>
    </row>
    <row r="154" spans="1:19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9"/>
        <v>-791.20000000000255</v>
      </c>
      <c r="H154" s="47">
        <f t="shared" si="10"/>
        <v>-8.1942085421931557E-2</v>
      </c>
      <c r="I154" s="47">
        <f>H154</f>
        <v>-8.1942085421931557E-2</v>
      </c>
      <c r="J154" s="47"/>
      <c r="K154" s="106"/>
      <c r="L154" s="79">
        <f>G154</f>
        <v>-791.20000000000255</v>
      </c>
      <c r="M154" s="67"/>
      <c r="N154" s="67"/>
      <c r="O154" s="67"/>
      <c r="P154" s="67"/>
      <c r="Q154" s="67"/>
      <c r="R154" s="67"/>
      <c r="S154" s="107"/>
    </row>
    <row r="155" spans="1:19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9"/>
        <v>-332.00000000000045</v>
      </c>
      <c r="H155" s="47">
        <f t="shared" si="10"/>
        <v>-0.10829853862212957</v>
      </c>
      <c r="I155" s="47">
        <f>H155</f>
        <v>-0.10829853862212957</v>
      </c>
      <c r="J155" s="47"/>
      <c r="K155" s="106"/>
      <c r="L155" s="67"/>
      <c r="M155" s="79">
        <f>G155</f>
        <v>-332.00000000000045</v>
      </c>
      <c r="N155" s="67"/>
      <c r="O155" s="67"/>
      <c r="P155" s="67"/>
      <c r="Q155" s="67"/>
      <c r="R155" s="67"/>
      <c r="S155" s="107"/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9"/>
        <v>395.99999999999955</v>
      </c>
      <c r="H156" s="47">
        <f t="shared" si="10"/>
        <v>0.10588235294117633</v>
      </c>
      <c r="I156" s="47"/>
      <c r="J156" s="47"/>
      <c r="K156" s="106"/>
      <c r="L156" s="67"/>
      <c r="M156" s="67"/>
      <c r="N156" s="67"/>
      <c r="O156" s="67"/>
      <c r="P156" s="67"/>
      <c r="Q156" s="67"/>
      <c r="R156" s="67"/>
      <c r="S156" s="107"/>
    </row>
    <row r="157" spans="1:19" x14ac:dyDescent="0.25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9"/>
        <v>166.39999999999964</v>
      </c>
      <c r="H157" s="47">
        <f t="shared" si="10"/>
        <v>2.0431216541427193E-2</v>
      </c>
      <c r="I157" s="47"/>
      <c r="J157" s="47"/>
      <c r="K157" s="106"/>
      <c r="L157" s="67"/>
      <c r="M157" s="67"/>
      <c r="N157" s="67"/>
      <c r="O157" s="67"/>
      <c r="P157" s="67"/>
      <c r="Q157" s="67"/>
      <c r="R157" s="67"/>
      <c r="S157" s="107"/>
    </row>
    <row r="158" spans="1:19" x14ac:dyDescent="0.25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9"/>
        <v>-895.60000000000127</v>
      </c>
      <c r="H158" s="47">
        <f t="shared" si="10"/>
        <v>-0.13645782545099969</v>
      </c>
      <c r="I158" s="47">
        <f t="shared" ref="I158:I164" si="11">H158</f>
        <v>-0.13645782545099969</v>
      </c>
      <c r="J158" s="47"/>
      <c r="K158" s="106"/>
      <c r="L158" s="67"/>
      <c r="M158" s="79">
        <f>G158</f>
        <v>-895.60000000000127</v>
      </c>
      <c r="N158" s="67"/>
      <c r="O158" s="67"/>
      <c r="P158" s="67"/>
      <c r="Q158" s="67"/>
      <c r="R158" s="67"/>
      <c r="S158" s="107"/>
    </row>
    <row r="159" spans="1:19" x14ac:dyDescent="0.25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9"/>
        <v>-1836.3999999999996</v>
      </c>
      <c r="H159" s="47">
        <f t="shared" si="10"/>
        <v>-0.23190382381168861</v>
      </c>
      <c r="I159" s="47">
        <f t="shared" si="11"/>
        <v>-0.23190382381168861</v>
      </c>
      <c r="J159" s="47"/>
      <c r="K159" s="106"/>
      <c r="L159" s="67"/>
      <c r="M159" s="67"/>
      <c r="N159" s="67"/>
      <c r="O159" s="79">
        <f>G159</f>
        <v>-1836.3999999999996</v>
      </c>
      <c r="P159" s="67"/>
      <c r="Q159" s="67"/>
      <c r="R159" s="67"/>
      <c r="S159" s="107"/>
    </row>
    <row r="160" spans="1:19" x14ac:dyDescent="0.25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9"/>
        <v>-389.59999999999854</v>
      </c>
      <c r="H160" s="47">
        <f t="shared" si="10"/>
        <v>-4.5548073325850931E-2</v>
      </c>
      <c r="I160" s="47">
        <f t="shared" si="11"/>
        <v>-4.5548073325850931E-2</v>
      </c>
      <c r="J160" s="47"/>
      <c r="K160" s="108">
        <f>G160</f>
        <v>-389.59999999999854</v>
      </c>
      <c r="L160" s="67"/>
      <c r="M160" s="67"/>
      <c r="N160" s="67"/>
      <c r="O160" s="67"/>
      <c r="P160" s="67"/>
      <c r="Q160" s="67"/>
      <c r="R160" s="67"/>
      <c r="S160" s="107"/>
    </row>
    <row r="161" spans="1:19" x14ac:dyDescent="0.25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9"/>
        <v>-325.60000000000036</v>
      </c>
      <c r="H161" s="47">
        <f t="shared" si="10"/>
        <v>-7.9538792261090563E-2</v>
      </c>
      <c r="I161" s="47">
        <f t="shared" si="11"/>
        <v>-7.9538792261090563E-2</v>
      </c>
      <c r="J161" s="47"/>
      <c r="K161" s="106"/>
      <c r="L161" s="79">
        <f>G161</f>
        <v>-325.60000000000036</v>
      </c>
      <c r="M161" s="67"/>
      <c r="N161" s="67"/>
      <c r="O161" s="67"/>
      <c r="P161" s="67"/>
      <c r="Q161" s="67"/>
      <c r="R161" s="67"/>
      <c r="S161" s="107"/>
    </row>
    <row r="162" spans="1:19" x14ac:dyDescent="0.25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9"/>
        <v>-499.59999999999945</v>
      </c>
      <c r="H162" s="47">
        <f t="shared" si="10"/>
        <v>-9.8207265293285009E-2</v>
      </c>
      <c r="I162" s="47">
        <f t="shared" si="11"/>
        <v>-9.8207265293285009E-2</v>
      </c>
      <c r="J162" s="47"/>
      <c r="K162" s="106"/>
      <c r="L162" s="79">
        <f>G162</f>
        <v>-499.59999999999945</v>
      </c>
      <c r="M162" s="67"/>
      <c r="N162" s="67"/>
      <c r="O162" s="67"/>
      <c r="P162" s="67"/>
      <c r="Q162" s="67"/>
      <c r="R162" s="67"/>
      <c r="S162" s="107"/>
    </row>
    <row r="163" spans="1:19" x14ac:dyDescent="0.25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9"/>
        <v>-501.19999999999982</v>
      </c>
      <c r="H163" s="47">
        <f t="shared" si="10"/>
        <v>-9.5919773405802614E-2</v>
      </c>
      <c r="I163" s="47">
        <f t="shared" si="11"/>
        <v>-9.5919773405802614E-2</v>
      </c>
      <c r="J163" s="47"/>
      <c r="K163" s="106"/>
      <c r="L163" s="79">
        <f>G163</f>
        <v>-501.19999999999982</v>
      </c>
      <c r="M163" s="67"/>
      <c r="N163" s="67"/>
      <c r="O163" s="67"/>
      <c r="P163" s="67"/>
      <c r="Q163" s="67"/>
      <c r="R163" s="67"/>
      <c r="S163" s="107"/>
    </row>
    <row r="164" spans="1:19" x14ac:dyDescent="0.25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9"/>
        <v>-172.39999999999964</v>
      </c>
      <c r="H164" s="47">
        <f t="shared" si="10"/>
        <v>-2.3081454506506671E-2</v>
      </c>
      <c r="I164" s="47">
        <f t="shared" si="11"/>
        <v>-2.3081454506506671E-2</v>
      </c>
      <c r="J164" s="47"/>
      <c r="K164" s="108">
        <f>G164</f>
        <v>-172.39999999999964</v>
      </c>
      <c r="L164" s="67"/>
      <c r="M164" s="67"/>
      <c r="N164" s="67"/>
      <c r="O164" s="67"/>
      <c r="P164" s="67"/>
      <c r="Q164" s="67"/>
      <c r="R164" s="67"/>
      <c r="S164" s="107"/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9"/>
        <v>136.80000000000018</v>
      </c>
      <c r="H165" s="47">
        <f t="shared" si="10"/>
        <v>5.267210842445718E-2</v>
      </c>
      <c r="I165" s="47"/>
      <c r="J165" s="47"/>
      <c r="K165" s="106"/>
      <c r="L165" s="67"/>
      <c r="M165" s="67"/>
      <c r="N165" s="67"/>
      <c r="O165" s="67"/>
      <c r="P165" s="67"/>
      <c r="Q165" s="67"/>
      <c r="R165" s="67"/>
      <c r="S165" s="107"/>
    </row>
    <row r="166" spans="1:19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9"/>
        <v>-4585.1999999999971</v>
      </c>
      <c r="H166" s="47">
        <f t="shared" si="10"/>
        <v>-0.28002247410592129</v>
      </c>
      <c r="I166" s="47">
        <f t="shared" ref="I166:I173" si="12">H166</f>
        <v>-0.28002247410592129</v>
      </c>
      <c r="J166" s="47"/>
      <c r="K166" s="106"/>
      <c r="L166" s="67"/>
      <c r="M166" s="67"/>
      <c r="N166" s="67"/>
      <c r="O166" s="67"/>
      <c r="P166" s="79">
        <f>G166</f>
        <v>-4585.1999999999971</v>
      </c>
      <c r="Q166" s="67"/>
      <c r="R166" s="67"/>
      <c r="S166" s="107"/>
    </row>
    <row r="167" spans="1:19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9"/>
        <v>-725.19999999999709</v>
      </c>
      <c r="H167" s="47">
        <f t="shared" si="10"/>
        <v>-5.1441380093065286E-2</v>
      </c>
      <c r="I167" s="47">
        <f t="shared" si="12"/>
        <v>-5.1441380093065286E-2</v>
      </c>
      <c r="J167" s="47"/>
      <c r="K167" s="106"/>
      <c r="L167" s="79">
        <f>G167</f>
        <v>-725.19999999999709</v>
      </c>
      <c r="M167" s="67"/>
      <c r="N167" s="67"/>
      <c r="O167" s="67"/>
      <c r="P167" s="67"/>
      <c r="Q167" s="67"/>
      <c r="R167" s="67"/>
      <c r="S167" s="107"/>
    </row>
    <row r="168" spans="1:19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9"/>
        <v>-726</v>
      </c>
      <c r="H168" s="47">
        <f t="shared" si="10"/>
        <v>-7.9941860465116282E-2</v>
      </c>
      <c r="I168" s="47">
        <f t="shared" si="12"/>
        <v>-7.9941860465116282E-2</v>
      </c>
      <c r="J168" s="47"/>
      <c r="K168" s="106"/>
      <c r="L168" s="79">
        <f>G168</f>
        <v>-726</v>
      </c>
      <c r="M168" s="67"/>
      <c r="N168" s="67"/>
      <c r="O168" s="67"/>
      <c r="P168" s="67"/>
      <c r="Q168" s="67"/>
      <c r="R168" s="67"/>
      <c r="S168" s="107"/>
    </row>
    <row r="169" spans="1:19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9"/>
        <v>-1385.9999999999991</v>
      </c>
      <c r="H169" s="47">
        <f t="shared" si="10"/>
        <v>-0.19170124481327788</v>
      </c>
      <c r="I169" s="47">
        <f t="shared" si="12"/>
        <v>-0.19170124481327788</v>
      </c>
      <c r="J169" s="47"/>
      <c r="K169" s="106"/>
      <c r="L169" s="67"/>
      <c r="M169" s="67"/>
      <c r="N169" s="79">
        <f>G169</f>
        <v>-1385.9999999999991</v>
      </c>
      <c r="O169" s="67"/>
      <c r="P169" s="67"/>
      <c r="Q169" s="67"/>
      <c r="R169" s="67"/>
      <c r="S169" s="107"/>
    </row>
    <row r="170" spans="1:19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9"/>
        <v>-1197.2000000000007</v>
      </c>
      <c r="H170" s="47">
        <f t="shared" si="10"/>
        <v>-0.12628159149402984</v>
      </c>
      <c r="I170" s="47">
        <f t="shared" si="12"/>
        <v>-0.12628159149402984</v>
      </c>
      <c r="J170" s="47"/>
      <c r="K170" s="106"/>
      <c r="L170" s="67"/>
      <c r="M170" s="79">
        <f>G170</f>
        <v>-1197.2000000000007</v>
      </c>
      <c r="N170" s="67"/>
      <c r="O170" s="67"/>
      <c r="P170" s="67"/>
      <c r="Q170" s="67"/>
      <c r="R170" s="67"/>
      <c r="S170" s="107"/>
    </row>
    <row r="171" spans="1:19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9"/>
        <v>-270.00000000000182</v>
      </c>
      <c r="H171" s="47">
        <f t="shared" si="10"/>
        <v>-2.1676996692251021E-2</v>
      </c>
      <c r="I171" s="47">
        <f t="shared" si="12"/>
        <v>-2.1676996692251021E-2</v>
      </c>
      <c r="J171" s="47"/>
      <c r="K171" s="108">
        <f>G171</f>
        <v>-270.00000000000182</v>
      </c>
      <c r="L171" s="67"/>
      <c r="M171" s="67"/>
      <c r="N171" s="67"/>
      <c r="O171" s="67"/>
      <c r="P171" s="67"/>
      <c r="Q171" s="67"/>
      <c r="R171" s="67"/>
      <c r="S171" s="107"/>
    </row>
    <row r="172" spans="1:19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9"/>
        <v>-121.599999999999</v>
      </c>
      <c r="H172" s="47">
        <f t="shared" si="10"/>
        <v>-2.9102048631054714E-2</v>
      </c>
      <c r="I172" s="47">
        <f t="shared" si="12"/>
        <v>-2.9102048631054714E-2</v>
      </c>
      <c r="J172" s="47"/>
      <c r="K172" s="108">
        <f>G172</f>
        <v>-121.599999999999</v>
      </c>
      <c r="L172" s="67"/>
      <c r="M172" s="67"/>
      <c r="N172" s="67"/>
      <c r="O172" s="67"/>
      <c r="P172" s="67"/>
      <c r="Q172" s="67"/>
      <c r="R172" s="67"/>
      <c r="S172" s="107"/>
    </row>
    <row r="173" spans="1:19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9"/>
        <v>-1047.9999999999964</v>
      </c>
      <c r="H173" s="47">
        <f t="shared" si="10"/>
        <v>-8.9575711990153212E-2</v>
      </c>
      <c r="I173" s="47">
        <f t="shared" si="12"/>
        <v>-8.9575711990153212E-2</v>
      </c>
      <c r="J173" s="47"/>
      <c r="K173" s="106"/>
      <c r="L173" s="79">
        <f>G173</f>
        <v>-1047.9999999999964</v>
      </c>
      <c r="M173" s="67"/>
      <c r="N173" s="67"/>
      <c r="O173" s="67"/>
      <c r="P173" s="67"/>
      <c r="Q173" s="67"/>
      <c r="R173" s="67"/>
      <c r="S173" s="107"/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9"/>
        <v>106.39999999999964</v>
      </c>
      <c r="H174" s="47">
        <f t="shared" si="10"/>
        <v>3.1841034235096849E-2</v>
      </c>
      <c r="I174" s="47"/>
      <c r="J174" s="47"/>
      <c r="K174" s="106"/>
      <c r="L174" s="67"/>
      <c r="M174" s="67"/>
      <c r="N174" s="67"/>
      <c r="O174" s="67"/>
      <c r="P174" s="67"/>
      <c r="Q174" s="67"/>
      <c r="R174" s="67"/>
      <c r="S174" s="107"/>
    </row>
    <row r="175" spans="1:19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9"/>
        <v>-59.199999999999818</v>
      </c>
      <c r="H175" s="47">
        <f t="shared" si="10"/>
        <v>-1.5592077538980145E-2</v>
      </c>
      <c r="I175" s="47">
        <f>H175</f>
        <v>-1.5592077538980145E-2</v>
      </c>
      <c r="J175" s="47"/>
      <c r="K175" s="108">
        <f>G175</f>
        <v>-59.199999999999818</v>
      </c>
      <c r="L175" s="67"/>
      <c r="M175" s="67"/>
      <c r="N175" s="67"/>
      <c r="O175" s="67"/>
      <c r="P175" s="67"/>
      <c r="Q175" s="67"/>
      <c r="R175" s="67"/>
      <c r="S175" s="107"/>
    </row>
    <row r="176" spans="1:19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9"/>
        <v>-848.80000000000018</v>
      </c>
      <c r="H176" s="47">
        <f t="shared" si="10"/>
        <v>-0.2837657127574218</v>
      </c>
      <c r="I176" s="47">
        <f>H176</f>
        <v>-0.2837657127574218</v>
      </c>
      <c r="J176" s="47"/>
      <c r="K176" s="106"/>
      <c r="L176" s="67"/>
      <c r="M176" s="67"/>
      <c r="N176" s="67"/>
      <c r="O176" s="67"/>
      <c r="P176" s="79">
        <f>G176</f>
        <v>-848.80000000000018</v>
      </c>
      <c r="Q176" s="67"/>
      <c r="R176" s="67"/>
      <c r="S176" s="107"/>
    </row>
    <row r="177" spans="1:19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9"/>
        <v>-603.59999999999945</v>
      </c>
      <c r="H177" s="47">
        <f t="shared" si="10"/>
        <v>-0.15179559400462717</v>
      </c>
      <c r="I177" s="47">
        <f>H177</f>
        <v>-0.15179559400462717</v>
      </c>
      <c r="J177" s="47"/>
      <c r="K177" s="106"/>
      <c r="L177" s="67"/>
      <c r="M177" s="67"/>
      <c r="N177" s="79">
        <f>G177</f>
        <v>-603.59999999999945</v>
      </c>
      <c r="O177" s="67"/>
      <c r="P177" s="67"/>
      <c r="Q177" s="67"/>
      <c r="R177" s="67"/>
      <c r="S177" s="107"/>
    </row>
    <row r="178" spans="1:19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9"/>
        <v>-816.39999999999964</v>
      </c>
      <c r="H178" s="47">
        <f t="shared" si="10"/>
        <v>-0.15675883256528411</v>
      </c>
      <c r="I178" s="47">
        <f>H178</f>
        <v>-0.15675883256528411</v>
      </c>
      <c r="J178" s="47"/>
      <c r="K178" s="106"/>
      <c r="L178" s="67"/>
      <c r="M178" s="67"/>
      <c r="N178" s="79">
        <f>G178</f>
        <v>-816.39999999999964</v>
      </c>
      <c r="O178" s="67"/>
      <c r="P178" s="67"/>
      <c r="Q178" s="67"/>
      <c r="R178" s="67"/>
      <c r="S178" s="107"/>
    </row>
    <row r="179" spans="1:19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9"/>
        <v>-1090.3999999999996</v>
      </c>
      <c r="H179" s="47">
        <f t="shared" si="10"/>
        <v>-0.18132233603831308</v>
      </c>
      <c r="I179" s="47">
        <f>H179</f>
        <v>-0.18132233603831308</v>
      </c>
      <c r="J179" s="47"/>
      <c r="K179" s="106"/>
      <c r="L179" s="67"/>
      <c r="M179" s="67"/>
      <c r="N179" s="79">
        <f>G179</f>
        <v>-1090.3999999999996</v>
      </c>
      <c r="O179" s="67"/>
      <c r="P179" s="67"/>
      <c r="Q179" s="67"/>
      <c r="R179" s="67"/>
      <c r="S179" s="107"/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9"/>
        <v>1253.6000000000004</v>
      </c>
      <c r="H180" s="47">
        <f t="shared" si="10"/>
        <v>0.13369736785973299</v>
      </c>
      <c r="I180" s="47"/>
      <c r="J180" s="47"/>
      <c r="K180" s="106"/>
      <c r="L180" s="67"/>
      <c r="M180" s="67"/>
      <c r="N180" s="67"/>
      <c r="O180" s="67"/>
      <c r="P180" s="67"/>
      <c r="Q180" s="67"/>
      <c r="R180" s="67"/>
      <c r="S180" s="107"/>
    </row>
    <row r="181" spans="1:19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9"/>
        <v>-394.40000000000055</v>
      </c>
      <c r="H181" s="47">
        <f t="shared" si="10"/>
        <v>-5.2241178340574408E-2</v>
      </c>
      <c r="I181" s="47">
        <f>H181</f>
        <v>-5.2241178340574408E-2</v>
      </c>
      <c r="J181" s="47"/>
      <c r="K181" s="106"/>
      <c r="L181" s="79">
        <f>G181</f>
        <v>-394.40000000000055</v>
      </c>
      <c r="M181" s="67"/>
      <c r="N181" s="67"/>
      <c r="O181" s="67"/>
      <c r="P181" s="67"/>
      <c r="Q181" s="67"/>
      <c r="R181" s="67"/>
      <c r="S181" s="107"/>
    </row>
    <row r="182" spans="1:19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9"/>
        <v>-712.40000000000146</v>
      </c>
      <c r="H182" s="47">
        <f t="shared" si="10"/>
        <v>-9.5363032769329809E-2</v>
      </c>
      <c r="I182" s="47">
        <f>H182</f>
        <v>-9.5363032769329809E-2</v>
      </c>
      <c r="J182" s="47"/>
      <c r="K182" s="106"/>
      <c r="L182" s="79">
        <f>G182</f>
        <v>-712.40000000000146</v>
      </c>
      <c r="M182" s="67"/>
      <c r="N182" s="67"/>
      <c r="O182" s="67"/>
      <c r="P182" s="67"/>
      <c r="Q182" s="67"/>
      <c r="R182" s="67"/>
      <c r="S182" s="107"/>
    </row>
    <row r="183" spans="1:19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9"/>
        <v>-1240</v>
      </c>
      <c r="H183" s="47">
        <f t="shared" si="10"/>
        <v>-0.22826006921434358</v>
      </c>
      <c r="I183" s="47">
        <f>H183</f>
        <v>-0.22826006921434358</v>
      </c>
      <c r="J183" s="47"/>
      <c r="K183" s="106"/>
      <c r="L183" s="67"/>
      <c r="M183" s="67"/>
      <c r="N183" s="67"/>
      <c r="O183" s="79">
        <f>G183</f>
        <v>-1240</v>
      </c>
      <c r="P183" s="67"/>
      <c r="Q183" s="67"/>
      <c r="R183" s="67"/>
      <c r="S183" s="107"/>
    </row>
    <row r="184" spans="1:19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9"/>
        <v>-1434.8000000000011</v>
      </c>
      <c r="H184" s="47">
        <f t="shared" si="10"/>
        <v>-0.13144490454029106</v>
      </c>
      <c r="I184" s="47">
        <f>H184</f>
        <v>-0.13144490454029106</v>
      </c>
      <c r="J184" s="47"/>
      <c r="K184" s="106"/>
      <c r="L184" s="67"/>
      <c r="M184" s="79">
        <f>G184</f>
        <v>-1434.8000000000011</v>
      </c>
      <c r="N184" s="67"/>
      <c r="O184" s="67"/>
      <c r="P184" s="67"/>
      <c r="Q184" s="67"/>
      <c r="R184" s="67"/>
      <c r="S184" s="107"/>
    </row>
    <row r="185" spans="1:19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9"/>
        <v>-165.19999999999982</v>
      </c>
      <c r="H185" s="47">
        <f t="shared" si="10"/>
        <v>-4.5893988220913381E-2</v>
      </c>
      <c r="I185" s="47">
        <f>H185</f>
        <v>-4.5893988220913381E-2</v>
      </c>
      <c r="J185" s="47"/>
      <c r="K185" s="108">
        <f>G185</f>
        <v>-165.19999999999982</v>
      </c>
      <c r="L185" s="67"/>
      <c r="M185" s="67"/>
      <c r="N185" s="67"/>
      <c r="O185" s="67"/>
      <c r="P185" s="67"/>
      <c r="Q185" s="67"/>
      <c r="R185" s="67"/>
      <c r="S185" s="107"/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9"/>
        <v>416.39999999999782</v>
      </c>
      <c r="H186" s="47">
        <f t="shared" si="10"/>
        <v>3.1073699292558266E-2</v>
      </c>
      <c r="I186" s="47"/>
      <c r="J186" s="47"/>
      <c r="K186" s="106"/>
      <c r="L186" s="67"/>
      <c r="M186" s="67"/>
      <c r="N186" s="67"/>
      <c r="O186" s="67"/>
      <c r="P186" s="67"/>
      <c r="Q186" s="67"/>
      <c r="R186" s="67"/>
      <c r="S186" s="107"/>
    </row>
    <row r="187" spans="1:19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9"/>
        <v>-76</v>
      </c>
      <c r="H187" s="47">
        <f t="shared" si="10"/>
        <v>-1.7185238784370477E-2</v>
      </c>
      <c r="I187" s="47">
        <f>H187</f>
        <v>-1.7185238784370477E-2</v>
      </c>
      <c r="J187" s="47"/>
      <c r="K187" s="108">
        <f>G187</f>
        <v>-76</v>
      </c>
      <c r="L187" s="67"/>
      <c r="M187" s="67"/>
      <c r="N187" s="67"/>
      <c r="O187" s="67"/>
      <c r="P187" s="67"/>
      <c r="Q187" s="67"/>
      <c r="R187" s="67"/>
      <c r="S187" s="107"/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9"/>
        <v>76.399999999999864</v>
      </c>
      <c r="H188" s="47">
        <f t="shared" si="10"/>
        <v>3.8108539505187486E-2</v>
      </c>
      <c r="I188" s="47"/>
      <c r="J188" s="47"/>
      <c r="K188" s="106"/>
      <c r="L188" s="67"/>
      <c r="M188" s="67"/>
      <c r="N188" s="67"/>
      <c r="O188" s="67"/>
      <c r="P188" s="67"/>
      <c r="Q188" s="67"/>
      <c r="R188" s="67"/>
      <c r="S188" s="107"/>
    </row>
    <row r="189" spans="1:19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9"/>
        <v>-1606.4</v>
      </c>
      <c r="H189" s="47">
        <f t="shared" si="10"/>
        <v>-0.3765941485371343</v>
      </c>
      <c r="I189" s="47">
        <f>H189</f>
        <v>-0.3765941485371343</v>
      </c>
      <c r="J189" s="47"/>
      <c r="K189" s="106"/>
      <c r="L189" s="67"/>
      <c r="M189" s="67"/>
      <c r="N189" s="67"/>
      <c r="O189" s="67"/>
      <c r="P189" s="67"/>
      <c r="Q189" s="67"/>
      <c r="R189" s="79">
        <f>G189</f>
        <v>-1606.4</v>
      </c>
      <c r="S189" s="107"/>
    </row>
    <row r="190" spans="1:19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9"/>
        <v>-213.20000000000164</v>
      </c>
      <c r="H190" s="47">
        <f t="shared" si="10"/>
        <v>-4.4140786749482734E-2</v>
      </c>
      <c r="I190" s="47">
        <f>H190</f>
        <v>-4.4140786749482734E-2</v>
      </c>
      <c r="J190" s="47"/>
      <c r="K190" s="108">
        <f>G190</f>
        <v>-213.20000000000164</v>
      </c>
      <c r="L190" s="67"/>
      <c r="M190" s="67"/>
      <c r="N190" s="67"/>
      <c r="O190" s="67"/>
      <c r="P190" s="67"/>
      <c r="Q190" s="67"/>
      <c r="R190" s="67"/>
      <c r="S190" s="107"/>
    </row>
    <row r="191" spans="1:19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9"/>
        <v>-106.00000000000011</v>
      </c>
      <c r="H191" s="47">
        <f t="shared" si="10"/>
        <v>-0.13417721518987355</v>
      </c>
      <c r="I191" s="47">
        <f>H191</f>
        <v>-0.13417721518987355</v>
      </c>
      <c r="J191" s="47"/>
      <c r="K191" s="106"/>
      <c r="L191" s="67"/>
      <c r="M191" s="79">
        <f>G191</f>
        <v>-106.00000000000011</v>
      </c>
      <c r="N191" s="67"/>
      <c r="O191" s="67"/>
      <c r="P191" s="67"/>
      <c r="Q191" s="67"/>
      <c r="R191" s="67"/>
      <c r="S191" s="107"/>
    </row>
    <row r="192" spans="1:19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9"/>
        <v>-718.40000000000009</v>
      </c>
      <c r="H192" s="47">
        <f t="shared" si="10"/>
        <v>-0.21069920225246366</v>
      </c>
      <c r="I192" s="47">
        <f>H192</f>
        <v>-0.21069920225246366</v>
      </c>
      <c r="J192" s="47"/>
      <c r="K192" s="106"/>
      <c r="L192" s="67"/>
      <c r="M192" s="67"/>
      <c r="N192" s="67"/>
      <c r="O192" s="79">
        <f>G192</f>
        <v>-718.40000000000009</v>
      </c>
      <c r="P192" s="67"/>
      <c r="Q192" s="67"/>
      <c r="R192" s="67"/>
      <c r="S192" s="107"/>
    </row>
    <row r="193" spans="1:19" x14ac:dyDescent="0.25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9"/>
        <v>106.39999999999998</v>
      </c>
      <c r="H193" s="47">
        <f t="shared" si="10"/>
        <v>0.1666666666666666</v>
      </c>
      <c r="I193" s="47"/>
      <c r="J193" s="47"/>
      <c r="K193" s="106"/>
      <c r="L193" s="67"/>
      <c r="M193" s="67"/>
      <c r="N193" s="67"/>
      <c r="O193" s="67"/>
      <c r="P193" s="67"/>
      <c r="Q193" s="67"/>
      <c r="R193" s="67"/>
      <c r="S193" s="107"/>
    </row>
    <row r="194" spans="1:19" x14ac:dyDescent="0.25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9"/>
        <v>-1851.6000000000004</v>
      </c>
      <c r="H194" s="47">
        <f t="shared" si="10"/>
        <v>-0.13403405142460045</v>
      </c>
      <c r="I194" s="47">
        <f>H194</f>
        <v>-0.13403405142460045</v>
      </c>
      <c r="J194" s="47"/>
      <c r="K194" s="106"/>
      <c r="L194" s="67"/>
      <c r="M194" s="79">
        <f>G194</f>
        <v>-1851.6000000000004</v>
      </c>
      <c r="N194" s="67"/>
      <c r="O194" s="67"/>
      <c r="P194" s="67"/>
      <c r="Q194" s="67"/>
      <c r="R194" s="67"/>
      <c r="S194" s="107"/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9"/>
        <v>121.20000000000005</v>
      </c>
      <c r="H195" s="47">
        <f t="shared" si="10"/>
        <v>9.4954559699153895E-2</v>
      </c>
      <c r="I195" s="47"/>
      <c r="J195" s="47"/>
      <c r="K195" s="106"/>
      <c r="L195" s="67"/>
      <c r="M195" s="67"/>
      <c r="N195" s="67"/>
      <c r="O195" s="67"/>
      <c r="P195" s="67"/>
      <c r="Q195" s="67"/>
      <c r="R195" s="67"/>
      <c r="S195" s="107"/>
    </row>
    <row r="196" spans="1:19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13">F196-E196</f>
        <v>-243.99999999999818</v>
      </c>
      <c r="H196" s="47">
        <f t="shared" ref="H196:H259" si="14">G196/E196</f>
        <v>-2.3827194250224424E-2</v>
      </c>
      <c r="I196" s="47">
        <f>H196</f>
        <v>-2.3827194250224424E-2</v>
      </c>
      <c r="J196" s="47"/>
      <c r="K196" s="108">
        <f>G196</f>
        <v>-243.99999999999818</v>
      </c>
      <c r="L196" s="67"/>
      <c r="M196" s="67"/>
      <c r="N196" s="67"/>
      <c r="O196" s="67"/>
      <c r="P196" s="67"/>
      <c r="Q196" s="67"/>
      <c r="R196" s="67"/>
      <c r="S196" s="107"/>
    </row>
    <row r="197" spans="1:19" x14ac:dyDescent="0.25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13"/>
        <v>304.40000000000032</v>
      </c>
      <c r="H197" s="47">
        <f t="shared" si="14"/>
        <v>0.19643779039752216</v>
      </c>
      <c r="I197" s="47"/>
      <c r="J197" s="47"/>
      <c r="K197" s="106"/>
      <c r="L197" s="67"/>
      <c r="M197" s="67"/>
      <c r="N197" s="67"/>
      <c r="O197" s="67"/>
      <c r="P197" s="67"/>
      <c r="Q197" s="67"/>
      <c r="R197" s="67"/>
      <c r="S197" s="107"/>
    </row>
    <row r="198" spans="1:19" x14ac:dyDescent="0.25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13"/>
        <v>-544.79999999999927</v>
      </c>
      <c r="H198" s="47">
        <f t="shared" si="14"/>
        <v>-4.7757635260703327E-2</v>
      </c>
      <c r="I198" s="47">
        <f>H198</f>
        <v>-4.7757635260703327E-2</v>
      </c>
      <c r="J198" s="47"/>
      <c r="K198" s="108">
        <f>G198</f>
        <v>-544.79999999999927</v>
      </c>
      <c r="L198" s="67"/>
      <c r="M198" s="67"/>
      <c r="N198" s="67"/>
      <c r="O198" s="67"/>
      <c r="P198" s="67"/>
      <c r="Q198" s="67"/>
      <c r="R198" s="67"/>
      <c r="S198" s="107"/>
    </row>
    <row r="199" spans="1:19" x14ac:dyDescent="0.25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13"/>
        <v>1902.7999999999993</v>
      </c>
      <c r="H199" s="47">
        <f t="shared" si="14"/>
        <v>5.9709548255908795E-2</v>
      </c>
      <c r="I199" s="47"/>
      <c r="J199" s="47"/>
      <c r="K199" s="106"/>
      <c r="L199" s="67"/>
      <c r="M199" s="67"/>
      <c r="N199" s="67"/>
      <c r="O199" s="67"/>
      <c r="P199" s="67"/>
      <c r="Q199" s="67"/>
      <c r="R199" s="67"/>
      <c r="S199" s="107"/>
    </row>
    <row r="200" spans="1:19" x14ac:dyDescent="0.25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13"/>
        <v>-182.80000000000109</v>
      </c>
      <c r="H200" s="47">
        <f t="shared" si="14"/>
        <v>-1.3582998959726637E-2</v>
      </c>
      <c r="I200" s="47">
        <f>H200</f>
        <v>-1.3582998959726637E-2</v>
      </c>
      <c r="J200" s="47"/>
      <c r="K200" s="108">
        <f>G200</f>
        <v>-182.80000000000109</v>
      </c>
      <c r="L200" s="67"/>
      <c r="M200" s="67"/>
      <c r="N200" s="67"/>
      <c r="O200" s="67"/>
      <c r="P200" s="67"/>
      <c r="Q200" s="67"/>
      <c r="R200" s="67"/>
      <c r="S200" s="107"/>
    </row>
    <row r="201" spans="1:19" x14ac:dyDescent="0.25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13"/>
        <v>242.40000000000055</v>
      </c>
      <c r="H201" s="47">
        <f t="shared" si="14"/>
        <v>9.7836616080077723E-2</v>
      </c>
      <c r="I201" s="47"/>
      <c r="J201" s="47"/>
      <c r="K201" s="106"/>
      <c r="L201" s="67"/>
      <c r="M201" s="67"/>
      <c r="N201" s="67"/>
      <c r="O201" s="67"/>
      <c r="P201" s="67"/>
      <c r="Q201" s="67"/>
      <c r="R201" s="67"/>
      <c r="S201" s="107"/>
    </row>
    <row r="202" spans="1:19" x14ac:dyDescent="0.25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13"/>
        <v>-1094.3999999999996</v>
      </c>
      <c r="H202" s="47">
        <f t="shared" si="14"/>
        <v>-7.5051433273899307E-2</v>
      </c>
      <c r="I202" s="47">
        <f>H202</f>
        <v>-7.5051433273899307E-2</v>
      </c>
      <c r="J202" s="47"/>
      <c r="K202" s="106"/>
      <c r="L202" s="79">
        <f>G202</f>
        <v>-1094.3999999999996</v>
      </c>
      <c r="M202" s="67"/>
      <c r="N202" s="67"/>
      <c r="O202" s="67"/>
      <c r="P202" s="67"/>
      <c r="Q202" s="67"/>
      <c r="R202" s="67"/>
      <c r="S202" s="107"/>
    </row>
    <row r="203" spans="1:19" x14ac:dyDescent="0.25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13"/>
        <v>-359.19999999999936</v>
      </c>
      <c r="H203" s="47">
        <f t="shared" si="14"/>
        <v>-0.11243270314260655</v>
      </c>
      <c r="I203" s="47">
        <f>H203</f>
        <v>-0.11243270314260655</v>
      </c>
      <c r="J203" s="47"/>
      <c r="K203" s="106"/>
      <c r="L203" s="67"/>
      <c r="M203" s="79">
        <f>G203</f>
        <v>-359.19999999999936</v>
      </c>
      <c r="N203" s="67"/>
      <c r="O203" s="67"/>
      <c r="P203" s="67"/>
      <c r="Q203" s="67"/>
      <c r="R203" s="67"/>
      <c r="S203" s="107"/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13"/>
        <v>672.79999999999927</v>
      </c>
      <c r="H204" s="47">
        <f t="shared" si="14"/>
        <v>5.56014677200753E-2</v>
      </c>
      <c r="I204" s="47"/>
      <c r="J204" s="47"/>
      <c r="K204" s="106"/>
      <c r="L204" s="67"/>
      <c r="M204" s="67"/>
      <c r="N204" s="67"/>
      <c r="O204" s="67"/>
      <c r="P204" s="67"/>
      <c r="Q204" s="67"/>
      <c r="R204" s="67"/>
      <c r="S204" s="107"/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13"/>
        <v>275.19999999999982</v>
      </c>
      <c r="H205" s="47">
        <f t="shared" si="14"/>
        <v>4.3657592486832889E-2</v>
      </c>
      <c r="I205" s="47"/>
      <c r="J205" s="47"/>
      <c r="K205" s="106"/>
      <c r="L205" s="67"/>
      <c r="M205" s="67"/>
      <c r="N205" s="67"/>
      <c r="O205" s="67"/>
      <c r="P205" s="67"/>
      <c r="Q205" s="67"/>
      <c r="R205" s="67"/>
      <c r="S205" s="107"/>
    </row>
    <row r="206" spans="1:19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13"/>
        <v>-1578</v>
      </c>
      <c r="H206" s="47">
        <f t="shared" si="14"/>
        <v>-9.2408235927947335E-2</v>
      </c>
      <c r="I206" s="47">
        <f>H206</f>
        <v>-9.2408235927947335E-2</v>
      </c>
      <c r="J206" s="47"/>
      <c r="K206" s="106"/>
      <c r="L206" s="79">
        <f>G206</f>
        <v>-1578</v>
      </c>
      <c r="M206" s="67"/>
      <c r="N206" s="67"/>
      <c r="O206" s="67"/>
      <c r="P206" s="67"/>
      <c r="Q206" s="67"/>
      <c r="R206" s="67"/>
      <c r="S206" s="107"/>
    </row>
    <row r="207" spans="1:19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13"/>
        <v>-570.80000000000291</v>
      </c>
      <c r="H207" s="47">
        <f t="shared" si="14"/>
        <v>-1.892221603415821E-2</v>
      </c>
      <c r="I207" s="47">
        <f>H207</f>
        <v>-1.892221603415821E-2</v>
      </c>
      <c r="J207" s="47"/>
      <c r="K207" s="108">
        <f>G207</f>
        <v>-570.80000000000291</v>
      </c>
      <c r="L207" s="67"/>
      <c r="M207" s="67"/>
      <c r="N207" s="67"/>
      <c r="O207" s="67"/>
      <c r="P207" s="67"/>
      <c r="Q207" s="67"/>
      <c r="R207" s="67"/>
      <c r="S207" s="107"/>
    </row>
    <row r="208" spans="1:19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13"/>
        <v>-135.20000000000073</v>
      </c>
      <c r="H208" s="47">
        <f t="shared" si="14"/>
        <v>-1.4357318834423659E-2</v>
      </c>
      <c r="I208" s="47">
        <f>H208</f>
        <v>-1.4357318834423659E-2</v>
      </c>
      <c r="J208" s="47"/>
      <c r="K208" s="108">
        <f>G208</f>
        <v>-135.20000000000073</v>
      </c>
      <c r="L208" s="67"/>
      <c r="M208" s="67"/>
      <c r="N208" s="67"/>
      <c r="O208" s="67"/>
      <c r="P208" s="67"/>
      <c r="Q208" s="67"/>
      <c r="R208" s="67"/>
      <c r="S208" s="107"/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13"/>
        <v>530.40000000000009</v>
      </c>
      <c r="H209" s="47">
        <f t="shared" si="14"/>
        <v>0.17371937639198223</v>
      </c>
      <c r="I209" s="47"/>
      <c r="J209" s="47"/>
      <c r="K209" s="106"/>
      <c r="L209" s="67"/>
      <c r="M209" s="67"/>
      <c r="N209" s="67"/>
      <c r="O209" s="67"/>
      <c r="P209" s="67"/>
      <c r="Q209" s="67"/>
      <c r="R209" s="67"/>
      <c r="S209" s="107"/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13"/>
        <v>61.199999999999818</v>
      </c>
      <c r="H210" s="47">
        <f t="shared" si="14"/>
        <v>4.9723756906077193E-2</v>
      </c>
      <c r="I210" s="47"/>
      <c r="J210" s="47"/>
      <c r="K210" s="106"/>
      <c r="L210" s="67"/>
      <c r="M210" s="67"/>
      <c r="N210" s="67"/>
      <c r="O210" s="67"/>
      <c r="P210" s="67"/>
      <c r="Q210" s="67"/>
      <c r="R210" s="67"/>
      <c r="S210" s="107"/>
    </row>
    <row r="211" spans="1:19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13"/>
        <v>-1490</v>
      </c>
      <c r="H211" s="47">
        <f t="shared" si="14"/>
        <v>-0.14408385873979807</v>
      </c>
      <c r="I211" s="47">
        <f>H211</f>
        <v>-0.14408385873979807</v>
      </c>
      <c r="J211" s="47"/>
      <c r="K211" s="106"/>
      <c r="L211" s="67"/>
      <c r="M211" s="79">
        <f>G211</f>
        <v>-1490</v>
      </c>
      <c r="N211" s="67"/>
      <c r="O211" s="67"/>
      <c r="P211" s="67"/>
      <c r="Q211" s="67"/>
      <c r="R211" s="67"/>
      <c r="S211" s="107"/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13"/>
        <v>791.59999999999945</v>
      </c>
      <c r="H212" s="47">
        <f t="shared" si="14"/>
        <v>0.11665880688516851</v>
      </c>
      <c r="I212" s="47"/>
      <c r="J212" s="47"/>
      <c r="K212" s="106"/>
      <c r="L212" s="67"/>
      <c r="M212" s="67"/>
      <c r="N212" s="67"/>
      <c r="O212" s="67"/>
      <c r="P212" s="67"/>
      <c r="Q212" s="67"/>
      <c r="R212" s="67"/>
      <c r="S212" s="107"/>
    </row>
    <row r="213" spans="1:19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13"/>
        <v>-1366.3999999999978</v>
      </c>
      <c r="H213" s="47">
        <f t="shared" si="14"/>
        <v>-0.10478527607361947</v>
      </c>
      <c r="I213" s="47">
        <f>H213</f>
        <v>-0.10478527607361947</v>
      </c>
      <c r="J213" s="47"/>
      <c r="K213" s="106"/>
      <c r="L213" s="67"/>
      <c r="M213" s="79">
        <f>G213</f>
        <v>-1366.3999999999978</v>
      </c>
      <c r="N213" s="67"/>
      <c r="O213" s="67"/>
      <c r="P213" s="67"/>
      <c r="Q213" s="67"/>
      <c r="R213" s="67"/>
      <c r="S213" s="107"/>
    </row>
    <row r="214" spans="1:19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13"/>
        <v>-185.59999999999854</v>
      </c>
      <c r="H214" s="47">
        <f t="shared" si="14"/>
        <v>-1.0262535111582873E-2</v>
      </c>
      <c r="I214" s="47">
        <f>H214</f>
        <v>-1.0262535111582873E-2</v>
      </c>
      <c r="J214" s="47"/>
      <c r="K214" s="108">
        <f>G214</f>
        <v>-185.59999999999854</v>
      </c>
      <c r="L214" s="67"/>
      <c r="M214" s="67"/>
      <c r="N214" s="67"/>
      <c r="O214" s="67"/>
      <c r="P214" s="67"/>
      <c r="Q214" s="67"/>
      <c r="R214" s="67"/>
      <c r="S214" s="107"/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13"/>
        <v>1677.1999999999998</v>
      </c>
      <c r="H215" s="47">
        <f t="shared" si="14"/>
        <v>0.31547663832668715</v>
      </c>
      <c r="I215" s="47"/>
      <c r="J215" s="47"/>
      <c r="K215" s="106"/>
      <c r="L215" s="67"/>
      <c r="M215" s="67"/>
      <c r="N215" s="67"/>
      <c r="O215" s="67"/>
      <c r="P215" s="67"/>
      <c r="Q215" s="67"/>
      <c r="R215" s="67"/>
      <c r="S215" s="107"/>
    </row>
    <row r="216" spans="1:19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13"/>
        <v>-1136</v>
      </c>
      <c r="H216" s="47">
        <f t="shared" si="14"/>
        <v>-5.6426456855615828E-2</v>
      </c>
      <c r="I216" s="47">
        <f>H216</f>
        <v>-5.6426456855615828E-2</v>
      </c>
      <c r="J216" s="47"/>
      <c r="K216" s="106"/>
      <c r="L216" s="79">
        <f>G216</f>
        <v>-1136</v>
      </c>
      <c r="M216" s="67"/>
      <c r="N216" s="67"/>
      <c r="O216" s="67"/>
      <c r="P216" s="67"/>
      <c r="Q216" s="67"/>
      <c r="R216" s="67"/>
      <c r="S216" s="107"/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13"/>
        <v>600.00000000000364</v>
      </c>
      <c r="H217" s="47">
        <f t="shared" si="14"/>
        <v>2.8706485752014413E-2</v>
      </c>
      <c r="I217" s="47"/>
      <c r="J217" s="47"/>
      <c r="K217" s="106"/>
      <c r="L217" s="67"/>
      <c r="M217" s="67"/>
      <c r="N217" s="67"/>
      <c r="O217" s="67"/>
      <c r="P217" s="67"/>
      <c r="Q217" s="67"/>
      <c r="R217" s="67"/>
      <c r="S217" s="107"/>
    </row>
    <row r="218" spans="1:19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13"/>
        <v>-150.39999999999964</v>
      </c>
      <c r="H218" s="47">
        <f t="shared" si="14"/>
        <v>-2.250014960205847E-2</v>
      </c>
      <c r="I218" s="47">
        <f>H218</f>
        <v>-2.250014960205847E-2</v>
      </c>
      <c r="J218" s="47"/>
      <c r="K218" s="108">
        <f>G218</f>
        <v>-150.39999999999964</v>
      </c>
      <c r="L218" s="67"/>
      <c r="M218" s="67"/>
      <c r="N218" s="67"/>
      <c r="O218" s="67"/>
      <c r="P218" s="67"/>
      <c r="Q218" s="67"/>
      <c r="R218" s="67"/>
      <c r="S218" s="107"/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13"/>
        <v>581.19999999999891</v>
      </c>
      <c r="H219" s="47">
        <f t="shared" si="14"/>
        <v>0.1427308447937129</v>
      </c>
      <c r="I219" s="47"/>
      <c r="J219" s="47"/>
      <c r="K219" s="106"/>
      <c r="L219" s="67"/>
      <c r="M219" s="67"/>
      <c r="N219" s="67"/>
      <c r="O219" s="67"/>
      <c r="P219" s="67"/>
      <c r="Q219" s="67"/>
      <c r="R219" s="67"/>
      <c r="S219" s="107"/>
    </row>
    <row r="220" spans="1:19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13"/>
        <v>-311.60000000000036</v>
      </c>
      <c r="H220" s="47">
        <f t="shared" si="14"/>
        <v>-6.2419871794871865E-2</v>
      </c>
      <c r="I220" s="47">
        <f>H220</f>
        <v>-6.2419871794871865E-2</v>
      </c>
      <c r="J220" s="47"/>
      <c r="K220" s="106"/>
      <c r="L220" s="79">
        <f>G220</f>
        <v>-311.60000000000036</v>
      </c>
      <c r="M220" s="67"/>
      <c r="N220" s="67"/>
      <c r="O220" s="67"/>
      <c r="P220" s="67"/>
      <c r="Q220" s="67"/>
      <c r="R220" s="67"/>
      <c r="S220" s="107"/>
    </row>
    <row r="221" spans="1:19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13"/>
        <v>-1662</v>
      </c>
      <c r="H221" s="47">
        <f t="shared" si="14"/>
        <v>-8.2460109549892829E-2</v>
      </c>
      <c r="I221" s="47">
        <f>H221</f>
        <v>-8.2460109549892829E-2</v>
      </c>
      <c r="J221" s="47"/>
      <c r="K221" s="106"/>
      <c r="L221" s="79">
        <f>G221</f>
        <v>-1662</v>
      </c>
      <c r="M221" s="67"/>
      <c r="N221" s="67"/>
      <c r="O221" s="67"/>
      <c r="P221" s="67"/>
      <c r="Q221" s="67"/>
      <c r="R221" s="67"/>
      <c r="S221" s="107"/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13"/>
        <v>657.19999999999709</v>
      </c>
      <c r="H222" s="47">
        <f t="shared" si="14"/>
        <v>3.5835805269586296E-2</v>
      </c>
      <c r="I222" s="47"/>
      <c r="J222" s="47"/>
      <c r="K222" s="106"/>
      <c r="L222" s="67"/>
      <c r="M222" s="67"/>
      <c r="N222" s="67"/>
      <c r="O222" s="67"/>
      <c r="P222" s="67"/>
      <c r="Q222" s="67"/>
      <c r="R222" s="67"/>
      <c r="S222" s="107"/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13"/>
        <v>2710.3999999999942</v>
      </c>
      <c r="H223" s="47">
        <f t="shared" si="14"/>
        <v>0.11743704396956592</v>
      </c>
      <c r="I223" s="47"/>
      <c r="J223" s="47"/>
      <c r="K223" s="106"/>
      <c r="L223" s="67"/>
      <c r="M223" s="67"/>
      <c r="N223" s="67"/>
      <c r="O223" s="67"/>
      <c r="P223" s="67"/>
      <c r="Q223" s="67"/>
      <c r="R223" s="67"/>
      <c r="S223" s="107"/>
    </row>
    <row r="224" spans="1:19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13"/>
        <v>-3844.0000000000018</v>
      </c>
      <c r="H224" s="47">
        <f t="shared" si="14"/>
        <v>-0.34055069279563427</v>
      </c>
      <c r="I224" s="47">
        <f>H224</f>
        <v>-0.34055069279563427</v>
      </c>
      <c r="J224" s="47"/>
      <c r="K224" s="106"/>
      <c r="L224" s="67"/>
      <c r="M224" s="67"/>
      <c r="N224" s="67"/>
      <c r="O224" s="67"/>
      <c r="P224" s="67"/>
      <c r="Q224" s="79">
        <f>G224</f>
        <v>-3844.0000000000018</v>
      </c>
      <c r="R224" s="67"/>
      <c r="S224" s="107"/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13"/>
        <v>981.19999999999891</v>
      </c>
      <c r="H225" s="47">
        <f t="shared" si="14"/>
        <v>0.13491365086349119</v>
      </c>
      <c r="I225" s="47"/>
      <c r="J225" s="47"/>
      <c r="K225" s="106"/>
      <c r="L225" s="67"/>
      <c r="M225" s="67"/>
      <c r="N225" s="67"/>
      <c r="O225" s="67"/>
      <c r="P225" s="67"/>
      <c r="Q225" s="67"/>
      <c r="R225" s="67"/>
      <c r="S225" s="107"/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13"/>
        <v>136</v>
      </c>
      <c r="H226" s="47">
        <f t="shared" si="14"/>
        <v>1.289784150828876E-2</v>
      </c>
      <c r="I226" s="47"/>
      <c r="J226" s="47"/>
      <c r="K226" s="106"/>
      <c r="L226" s="67"/>
      <c r="M226" s="67"/>
      <c r="N226" s="67"/>
      <c r="O226" s="67"/>
      <c r="P226" s="67"/>
      <c r="Q226" s="67"/>
      <c r="R226" s="67"/>
      <c r="S226" s="107"/>
    </row>
    <row r="227" spans="1:19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13"/>
        <v>-1668.7999999999993</v>
      </c>
      <c r="H227" s="47">
        <f t="shared" si="14"/>
        <v>-7.0514662384855875E-2</v>
      </c>
      <c r="I227" s="47">
        <f>H227</f>
        <v>-7.0514662384855875E-2</v>
      </c>
      <c r="J227" s="47"/>
      <c r="K227" s="106"/>
      <c r="L227" s="79">
        <f>G227</f>
        <v>-1668.7999999999993</v>
      </c>
      <c r="M227" s="67"/>
      <c r="N227" s="67"/>
      <c r="O227" s="67"/>
      <c r="P227" s="67"/>
      <c r="Q227" s="67"/>
      <c r="R227" s="67"/>
      <c r="S227" s="107"/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13"/>
        <v>107.59999999999945</v>
      </c>
      <c r="H228" s="47">
        <f t="shared" si="14"/>
        <v>1.4027951606174312E-2</v>
      </c>
      <c r="I228" s="47"/>
      <c r="J228" s="47"/>
      <c r="K228" s="106"/>
      <c r="L228" s="67"/>
      <c r="M228" s="67"/>
      <c r="N228" s="67"/>
      <c r="O228" s="67"/>
      <c r="P228" s="67"/>
      <c r="Q228" s="67"/>
      <c r="R228" s="67"/>
      <c r="S228" s="107"/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13"/>
        <v>288.00000000000091</v>
      </c>
      <c r="H229" s="47">
        <f t="shared" si="14"/>
        <v>4.0171846231099831E-2</v>
      </c>
      <c r="I229" s="47"/>
      <c r="J229" s="47"/>
      <c r="K229" s="106"/>
      <c r="L229" s="67"/>
      <c r="M229" s="67"/>
      <c r="N229" s="67"/>
      <c r="O229" s="67"/>
      <c r="P229" s="67"/>
      <c r="Q229" s="67"/>
      <c r="R229" s="67"/>
      <c r="S229" s="107"/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13"/>
        <v>1321.2000000000007</v>
      </c>
      <c r="H230" s="47">
        <f t="shared" si="14"/>
        <v>0.11144100678160537</v>
      </c>
      <c r="I230" s="47"/>
      <c r="J230" s="47"/>
      <c r="K230" s="106"/>
      <c r="L230" s="67"/>
      <c r="M230" s="67"/>
      <c r="N230" s="67"/>
      <c r="O230" s="67"/>
      <c r="P230" s="67"/>
      <c r="Q230" s="67"/>
      <c r="R230" s="67"/>
      <c r="S230" s="107"/>
    </row>
    <row r="231" spans="1:19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13"/>
        <v>-61.200000000000728</v>
      </c>
      <c r="H231" s="47">
        <f t="shared" si="14"/>
        <v>-3.4732469183446869E-3</v>
      </c>
      <c r="I231" s="47">
        <f>H231</f>
        <v>-3.4732469183446869E-3</v>
      </c>
      <c r="J231" s="47"/>
      <c r="K231" s="108">
        <f>G231</f>
        <v>-61.200000000000728</v>
      </c>
      <c r="L231" s="67"/>
      <c r="M231" s="67"/>
      <c r="N231" s="67"/>
      <c r="O231" s="67"/>
      <c r="P231" s="67"/>
      <c r="Q231" s="67"/>
      <c r="R231" s="67"/>
      <c r="S231" s="107"/>
    </row>
    <row r="232" spans="1:19" x14ac:dyDescent="0.25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13"/>
        <v>468</v>
      </c>
      <c r="H232" s="47">
        <f t="shared" si="14"/>
        <v>0.10495156081808396</v>
      </c>
      <c r="I232" s="47"/>
      <c r="J232" s="47"/>
      <c r="K232" s="106"/>
      <c r="L232" s="67"/>
      <c r="M232" s="67"/>
      <c r="N232" s="67"/>
      <c r="O232" s="67"/>
      <c r="P232" s="67"/>
      <c r="Q232" s="67"/>
      <c r="R232" s="67"/>
      <c r="S232" s="107"/>
    </row>
    <row r="233" spans="1:19" x14ac:dyDescent="0.25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13"/>
        <v>873.99999999999636</v>
      </c>
      <c r="H233" s="47">
        <f t="shared" si="14"/>
        <v>8.0030766976777898E-2</v>
      </c>
      <c r="I233" s="47"/>
      <c r="J233" s="47"/>
      <c r="K233" s="106"/>
      <c r="L233" s="67"/>
      <c r="M233" s="67"/>
      <c r="N233" s="67"/>
      <c r="O233" s="67"/>
      <c r="P233" s="67"/>
      <c r="Q233" s="67"/>
      <c r="R233" s="67"/>
      <c r="S233" s="107"/>
    </row>
    <row r="234" spans="1:19" x14ac:dyDescent="0.25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13"/>
        <v>-710.79999999999927</v>
      </c>
      <c r="H234" s="47">
        <f t="shared" si="14"/>
        <v>-0.10966428042458642</v>
      </c>
      <c r="I234" s="47">
        <f>H234</f>
        <v>-0.10966428042458642</v>
      </c>
      <c r="J234" s="47"/>
      <c r="K234" s="106"/>
      <c r="L234" s="67"/>
      <c r="M234" s="79">
        <f>G234</f>
        <v>-710.79999999999927</v>
      </c>
      <c r="N234" s="67"/>
      <c r="O234" s="67"/>
      <c r="P234" s="67"/>
      <c r="Q234" s="67"/>
      <c r="R234" s="67"/>
      <c r="S234" s="107"/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13"/>
        <v>458.80000000000018</v>
      </c>
      <c r="H235" s="47">
        <f t="shared" si="14"/>
        <v>7.7452900263353386E-2</v>
      </c>
      <c r="I235" s="47"/>
      <c r="J235" s="47"/>
      <c r="K235" s="106"/>
      <c r="L235" s="67"/>
      <c r="M235" s="67"/>
      <c r="N235" s="67"/>
      <c r="O235" s="67"/>
      <c r="P235" s="67"/>
      <c r="Q235" s="67"/>
      <c r="R235" s="67"/>
      <c r="S235" s="107"/>
    </row>
    <row r="236" spans="1:19" x14ac:dyDescent="0.25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13"/>
        <v>3.1999999999998181</v>
      </c>
      <c r="H236" s="47">
        <f t="shared" si="14"/>
        <v>8.7098530212297715E-4</v>
      </c>
      <c r="I236" s="47"/>
      <c r="J236" s="47"/>
      <c r="K236" s="106"/>
      <c r="L236" s="67"/>
      <c r="M236" s="67"/>
      <c r="N236" s="67"/>
      <c r="O236" s="67"/>
      <c r="P236" s="67"/>
      <c r="Q236" s="67"/>
      <c r="R236" s="67"/>
      <c r="S236" s="107"/>
    </row>
    <row r="237" spans="1:19" x14ac:dyDescent="0.25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13"/>
        <v>-3164.8000000000029</v>
      </c>
      <c r="H237" s="47">
        <f t="shared" si="14"/>
        <v>-0.13629394842466119</v>
      </c>
      <c r="I237" s="47">
        <f>H237</f>
        <v>-0.13629394842466119</v>
      </c>
      <c r="J237" s="47"/>
      <c r="K237" s="106"/>
      <c r="L237" s="67"/>
      <c r="M237" s="79">
        <f>G237</f>
        <v>-3164.8000000000029</v>
      </c>
      <c r="N237" s="67"/>
      <c r="O237" s="67"/>
      <c r="P237" s="67"/>
      <c r="Q237" s="67"/>
      <c r="R237" s="67"/>
      <c r="S237" s="107"/>
    </row>
    <row r="238" spans="1:19" x14ac:dyDescent="0.25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13"/>
        <v>-2838.7999999999993</v>
      </c>
      <c r="H238" s="47">
        <f t="shared" si="14"/>
        <v>-0.11095650542509612</v>
      </c>
      <c r="I238" s="47">
        <f>H238</f>
        <v>-0.11095650542509612</v>
      </c>
      <c r="J238" s="47"/>
      <c r="K238" s="106"/>
      <c r="L238" s="67"/>
      <c r="M238" s="79">
        <f>G238</f>
        <v>-2838.7999999999993</v>
      </c>
      <c r="N238" s="67"/>
      <c r="O238" s="67"/>
      <c r="P238" s="67"/>
      <c r="Q238" s="67"/>
      <c r="R238" s="67"/>
      <c r="S238" s="107"/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13"/>
        <v>414.80000000000018</v>
      </c>
      <c r="H239" s="47">
        <f t="shared" si="14"/>
        <v>6.0956971549494497E-2</v>
      </c>
      <c r="I239" s="47"/>
      <c r="J239" s="47"/>
      <c r="K239" s="106"/>
      <c r="L239" s="67"/>
      <c r="M239" s="67"/>
      <c r="N239" s="67"/>
      <c r="O239" s="67"/>
      <c r="P239" s="67"/>
      <c r="Q239" s="67"/>
      <c r="R239" s="67"/>
      <c r="S239" s="107"/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13"/>
        <v>411.99999999999955</v>
      </c>
      <c r="H240" s="47">
        <f t="shared" si="14"/>
        <v>0.11642364643381924</v>
      </c>
      <c r="I240" s="47"/>
      <c r="J240" s="47"/>
      <c r="K240" s="106"/>
      <c r="L240" s="67"/>
      <c r="M240" s="67"/>
      <c r="N240" s="67"/>
      <c r="O240" s="67"/>
      <c r="P240" s="67"/>
      <c r="Q240" s="67"/>
      <c r="R240" s="67"/>
      <c r="S240" s="107"/>
    </row>
    <row r="241" spans="1:19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13"/>
        <v>-387.59999999999991</v>
      </c>
      <c r="H241" s="47">
        <f t="shared" si="14"/>
        <v>-0.10296461587503981</v>
      </c>
      <c r="I241" s="47">
        <f>H241</f>
        <v>-0.10296461587503981</v>
      </c>
      <c r="J241" s="47"/>
      <c r="K241" s="106"/>
      <c r="L241" s="67"/>
      <c r="M241" s="79">
        <f>G241</f>
        <v>-387.59999999999991</v>
      </c>
      <c r="N241" s="67"/>
      <c r="O241" s="67"/>
      <c r="P241" s="67"/>
      <c r="Q241" s="67"/>
      <c r="R241" s="67"/>
      <c r="S241" s="107"/>
    </row>
    <row r="242" spans="1:19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13"/>
        <v>-515.20000000000073</v>
      </c>
      <c r="H242" s="47">
        <f t="shared" si="14"/>
        <v>-6.9054256916148485E-2</v>
      </c>
      <c r="I242" s="47">
        <f>H242</f>
        <v>-6.9054256916148485E-2</v>
      </c>
      <c r="J242" s="47"/>
      <c r="K242" s="106"/>
      <c r="L242" s="79">
        <f>G242</f>
        <v>-515.20000000000073</v>
      </c>
      <c r="M242" s="67"/>
      <c r="N242" s="67"/>
      <c r="O242" s="67"/>
      <c r="P242" s="67"/>
      <c r="Q242" s="67"/>
      <c r="R242" s="67"/>
      <c r="S242" s="107"/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13"/>
        <v>137.20000000000073</v>
      </c>
      <c r="H243" s="47">
        <f t="shared" si="14"/>
        <v>2.3588473970153487E-2</v>
      </c>
      <c r="I243" s="47"/>
      <c r="J243" s="47"/>
      <c r="K243" s="106"/>
      <c r="L243" s="67"/>
      <c r="M243" s="67"/>
      <c r="N243" s="67"/>
      <c r="O243" s="67"/>
      <c r="P243" s="67"/>
      <c r="Q243" s="67"/>
      <c r="R243" s="67"/>
      <c r="S243" s="107"/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13"/>
        <v>688.79999999999927</v>
      </c>
      <c r="H244" s="47">
        <f t="shared" si="14"/>
        <v>0.14009111617312059</v>
      </c>
      <c r="I244" s="47"/>
      <c r="J244" s="47"/>
      <c r="K244" s="106"/>
      <c r="L244" s="67"/>
      <c r="M244" s="67"/>
      <c r="N244" s="67"/>
      <c r="O244" s="67"/>
      <c r="P244" s="67"/>
      <c r="Q244" s="67"/>
      <c r="R244" s="67"/>
      <c r="S244" s="107"/>
    </row>
    <row r="245" spans="1:19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13"/>
        <v>-1654.4000000000015</v>
      </c>
      <c r="H245" s="47">
        <f t="shared" si="14"/>
        <v>-0.25153560785744711</v>
      </c>
      <c r="I245" s="47">
        <f>H245</f>
        <v>-0.25153560785744711</v>
      </c>
      <c r="J245" s="47"/>
      <c r="K245" s="106"/>
      <c r="L245" s="67"/>
      <c r="M245" s="67"/>
      <c r="N245" s="67"/>
      <c r="O245" s="67"/>
      <c r="P245" s="79">
        <f>G245</f>
        <v>-1654.4000000000015</v>
      </c>
      <c r="Q245" s="67"/>
      <c r="R245" s="67"/>
      <c r="S245" s="107"/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13"/>
        <v>197.20000000000073</v>
      </c>
      <c r="H246" s="47">
        <f t="shared" si="14"/>
        <v>3.0477250247280034E-2</v>
      </c>
      <c r="I246" s="47"/>
      <c r="J246" s="47"/>
      <c r="K246" s="106"/>
      <c r="L246" s="67"/>
      <c r="M246" s="67"/>
      <c r="N246" s="67"/>
      <c r="O246" s="67"/>
      <c r="P246" s="67"/>
      <c r="Q246" s="67"/>
      <c r="R246" s="67"/>
      <c r="S246" s="107"/>
    </row>
    <row r="247" spans="1:19" x14ac:dyDescent="0.25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13"/>
        <v>241.60000000000036</v>
      </c>
      <c r="H247" s="47">
        <f t="shared" si="14"/>
        <v>4.275803482939268E-2</v>
      </c>
      <c r="I247" s="47"/>
      <c r="J247" s="47"/>
      <c r="K247" s="106"/>
      <c r="L247" s="67"/>
      <c r="M247" s="67"/>
      <c r="N247" s="67"/>
      <c r="O247" s="67"/>
      <c r="P247" s="67"/>
      <c r="Q247" s="67"/>
      <c r="R247" s="67"/>
      <c r="S247" s="107"/>
    </row>
    <row r="248" spans="1:19" x14ac:dyDescent="0.25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13"/>
        <v>-60.399999999999864</v>
      </c>
      <c r="H248" s="47">
        <f t="shared" si="14"/>
        <v>-4.4701006512729326E-2</v>
      </c>
      <c r="I248" s="47">
        <f>H248</f>
        <v>-4.4701006512729326E-2</v>
      </c>
      <c r="J248" s="47"/>
      <c r="K248" s="108">
        <f>G248</f>
        <v>-60.399999999999864</v>
      </c>
      <c r="L248" s="67"/>
      <c r="M248" s="67"/>
      <c r="N248" s="67"/>
      <c r="O248" s="67"/>
      <c r="P248" s="67"/>
      <c r="Q248" s="67"/>
      <c r="R248" s="67"/>
      <c r="S248" s="107"/>
    </row>
    <row r="249" spans="1:19" x14ac:dyDescent="0.25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13"/>
        <v>-3214.4000000000015</v>
      </c>
      <c r="H249" s="47">
        <f t="shared" si="14"/>
        <v>-0.171066076294278</v>
      </c>
      <c r="I249" s="47">
        <f>H249</f>
        <v>-0.171066076294278</v>
      </c>
      <c r="J249" s="47"/>
      <c r="K249" s="106"/>
      <c r="L249" s="67"/>
      <c r="M249" s="67"/>
      <c r="N249" s="79">
        <f>G249</f>
        <v>-3214.4000000000015</v>
      </c>
      <c r="O249" s="67"/>
      <c r="P249" s="67"/>
      <c r="Q249" s="67"/>
      <c r="R249" s="67"/>
      <c r="S249" s="107"/>
    </row>
    <row r="250" spans="1:19" x14ac:dyDescent="0.25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13"/>
        <v>-1219.2000000000007</v>
      </c>
      <c r="H250" s="47">
        <f t="shared" si="14"/>
        <v>-0.11612313319110033</v>
      </c>
      <c r="I250" s="47">
        <f>H250</f>
        <v>-0.11612313319110033</v>
      </c>
      <c r="J250" s="47"/>
      <c r="K250" s="106"/>
      <c r="L250" s="67"/>
      <c r="M250" s="79">
        <f>G250</f>
        <v>-1219.2000000000007</v>
      </c>
      <c r="N250" s="67"/>
      <c r="O250" s="67"/>
      <c r="P250" s="67"/>
      <c r="Q250" s="67"/>
      <c r="R250" s="67"/>
      <c r="S250" s="107"/>
    </row>
    <row r="251" spans="1:19" x14ac:dyDescent="0.25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13"/>
        <v>-298.80000000000018</v>
      </c>
      <c r="H251" s="47">
        <f t="shared" si="14"/>
        <v>-5.1842598376015021E-2</v>
      </c>
      <c r="I251" s="47">
        <f>H251</f>
        <v>-5.1842598376015021E-2</v>
      </c>
      <c r="J251" s="47"/>
      <c r="K251" s="106"/>
      <c r="L251" s="79">
        <f>G251</f>
        <v>-298.80000000000018</v>
      </c>
      <c r="M251" s="67"/>
      <c r="N251" s="67"/>
      <c r="O251" s="67"/>
      <c r="P251" s="67"/>
      <c r="Q251" s="67"/>
      <c r="R251" s="67"/>
      <c r="S251" s="107"/>
    </row>
    <row r="252" spans="1:19" x14ac:dyDescent="0.25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13"/>
        <v>859.60000000000036</v>
      </c>
      <c r="H252" s="47">
        <f t="shared" si="14"/>
        <v>6.4584961230991195E-2</v>
      </c>
      <c r="I252" s="47"/>
      <c r="J252" s="47"/>
      <c r="K252" s="106"/>
      <c r="L252" s="67"/>
      <c r="M252" s="67"/>
      <c r="N252" s="67"/>
      <c r="O252" s="67"/>
      <c r="P252" s="67"/>
      <c r="Q252" s="67"/>
      <c r="R252" s="67"/>
      <c r="S252" s="107"/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13"/>
        <v>182.79999999999973</v>
      </c>
      <c r="H253" s="47">
        <f t="shared" si="14"/>
        <v>5.2583131975606871E-2</v>
      </c>
      <c r="I253" s="47"/>
      <c r="J253" s="47"/>
      <c r="K253" s="106"/>
      <c r="L253" s="67"/>
      <c r="M253" s="67"/>
      <c r="N253" s="67"/>
      <c r="O253" s="67"/>
      <c r="P253" s="67"/>
      <c r="Q253" s="67"/>
      <c r="R253" s="67"/>
      <c r="S253" s="107"/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13"/>
        <v>107.60000000000036</v>
      </c>
      <c r="H254" s="47">
        <f t="shared" si="14"/>
        <v>1.560596391483442E-2</v>
      </c>
      <c r="I254" s="47"/>
      <c r="J254" s="47"/>
      <c r="K254" s="106"/>
      <c r="L254" s="67"/>
      <c r="M254" s="67"/>
      <c r="N254" s="67"/>
      <c r="O254" s="67"/>
      <c r="P254" s="67"/>
      <c r="Q254" s="67"/>
      <c r="R254" s="67"/>
      <c r="S254" s="107"/>
    </row>
    <row r="255" spans="1:19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13"/>
        <v>-1515.9999999999982</v>
      </c>
      <c r="H255" s="47">
        <f t="shared" si="14"/>
        <v>-0.13122359947372048</v>
      </c>
      <c r="I255" s="47">
        <f>H255</f>
        <v>-0.13122359947372048</v>
      </c>
      <c r="J255" s="47"/>
      <c r="K255" s="106"/>
      <c r="L255" s="67"/>
      <c r="M255" s="79">
        <f>G255</f>
        <v>-1515.9999999999982</v>
      </c>
      <c r="N255" s="67"/>
      <c r="O255" s="67"/>
      <c r="P255" s="67"/>
      <c r="Q255" s="67"/>
      <c r="R255" s="67"/>
      <c r="S255" s="107"/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13"/>
        <v>445.59999999999673</v>
      </c>
      <c r="H256" s="47">
        <f t="shared" si="14"/>
        <v>3.0139877167825322E-2</v>
      </c>
      <c r="I256" s="47"/>
      <c r="J256" s="47"/>
      <c r="K256" s="106"/>
      <c r="L256" s="67"/>
      <c r="M256" s="67"/>
      <c r="N256" s="67"/>
      <c r="O256" s="67"/>
      <c r="P256" s="67"/>
      <c r="Q256" s="67"/>
      <c r="R256" s="67"/>
      <c r="S256" s="107"/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13"/>
        <v>534.40000000000146</v>
      </c>
      <c r="H257" s="47">
        <f t="shared" si="14"/>
        <v>3.5571649182597677E-2</v>
      </c>
      <c r="I257" s="47"/>
      <c r="J257" s="47"/>
      <c r="K257" s="106"/>
      <c r="L257" s="67"/>
      <c r="M257" s="67"/>
      <c r="N257" s="67"/>
      <c r="O257" s="67"/>
      <c r="P257" s="67"/>
      <c r="Q257" s="67"/>
      <c r="R257" s="67"/>
      <c r="S257" s="107"/>
    </row>
    <row r="258" spans="1:19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13"/>
        <v>-513.59999999999945</v>
      </c>
      <c r="H258" s="47">
        <f t="shared" si="14"/>
        <v>-6.846174353505724E-2</v>
      </c>
      <c r="I258" s="47">
        <f>H258</f>
        <v>-6.846174353505724E-2</v>
      </c>
      <c r="J258" s="47"/>
      <c r="K258" s="106"/>
      <c r="L258" s="79">
        <f>G258</f>
        <v>-513.59999999999945</v>
      </c>
      <c r="M258" s="67"/>
      <c r="N258" s="67"/>
      <c r="O258" s="67"/>
      <c r="P258" s="67"/>
      <c r="Q258" s="67"/>
      <c r="R258" s="67"/>
      <c r="S258" s="107"/>
    </row>
    <row r="259" spans="1:19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13"/>
        <v>-468.40000000000146</v>
      </c>
      <c r="H259" s="47">
        <f t="shared" si="14"/>
        <v>-2.8231833743189248E-2</v>
      </c>
      <c r="I259" s="47">
        <f>H259</f>
        <v>-2.8231833743189248E-2</v>
      </c>
      <c r="J259" s="47"/>
      <c r="K259" s="108">
        <f>G259</f>
        <v>-468.40000000000146</v>
      </c>
      <c r="L259" s="67"/>
      <c r="M259" s="67"/>
      <c r="N259" s="67"/>
      <c r="O259" s="67"/>
      <c r="P259" s="67"/>
      <c r="Q259" s="67"/>
      <c r="R259" s="67"/>
      <c r="S259" s="107"/>
    </row>
    <row r="260" spans="1:19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5">F260-E260</f>
        <v>-192.40000000000146</v>
      </c>
      <c r="H260" s="47">
        <f t="shared" ref="H260:H323" si="16">G260/E260</f>
        <v>-3.0687763174684416E-2</v>
      </c>
      <c r="I260" s="47">
        <f>H260</f>
        <v>-3.0687763174684416E-2</v>
      </c>
      <c r="J260" s="47"/>
      <c r="K260" s="108">
        <f>G260</f>
        <v>-192.40000000000146</v>
      </c>
      <c r="L260" s="67"/>
      <c r="M260" s="67"/>
      <c r="N260" s="67"/>
      <c r="O260" s="67"/>
      <c r="P260" s="67"/>
      <c r="Q260" s="67"/>
      <c r="R260" s="67"/>
      <c r="S260" s="107"/>
    </row>
    <row r="261" spans="1:19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5"/>
        <v>-542</v>
      </c>
      <c r="H261" s="47">
        <f t="shared" si="16"/>
        <v>-3.0685266542868787E-2</v>
      </c>
      <c r="I261" s="47">
        <f>H261</f>
        <v>-3.0685266542868787E-2</v>
      </c>
      <c r="J261" s="47"/>
      <c r="K261" s="108">
        <f>G261</f>
        <v>-542</v>
      </c>
      <c r="L261" s="67"/>
      <c r="M261" s="67"/>
      <c r="N261" s="67"/>
      <c r="O261" s="67"/>
      <c r="P261" s="67"/>
      <c r="Q261" s="67"/>
      <c r="R261" s="67"/>
      <c r="S261" s="107"/>
    </row>
    <row r="262" spans="1:19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5"/>
        <v>-456.00000000000091</v>
      </c>
      <c r="H262" s="47">
        <f t="shared" si="16"/>
        <v>-6.3983835662569585E-2</v>
      </c>
      <c r="I262" s="47">
        <f>H262</f>
        <v>-6.3983835662569585E-2</v>
      </c>
      <c r="J262" s="47"/>
      <c r="K262" s="106"/>
      <c r="L262" s="79">
        <f>G262</f>
        <v>-456.00000000000091</v>
      </c>
      <c r="M262" s="67"/>
      <c r="N262" s="67"/>
      <c r="O262" s="67"/>
      <c r="P262" s="67"/>
      <c r="Q262" s="67"/>
      <c r="R262" s="67"/>
      <c r="S262" s="107"/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5"/>
        <v>211.20000000000073</v>
      </c>
      <c r="H263" s="47">
        <f t="shared" si="16"/>
        <v>3.6213991769547448E-2</v>
      </c>
      <c r="I263" s="47"/>
      <c r="J263" s="47"/>
      <c r="K263" s="106"/>
      <c r="L263" s="67"/>
      <c r="M263" s="67"/>
      <c r="N263" s="67"/>
      <c r="O263" s="67"/>
      <c r="P263" s="67"/>
      <c r="Q263" s="67"/>
      <c r="R263" s="67"/>
      <c r="S263" s="107"/>
    </row>
    <row r="264" spans="1:19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5"/>
        <v>-2348.0000000000018</v>
      </c>
      <c r="H264" s="47">
        <f t="shared" si="16"/>
        <v>-0.17278935594018616</v>
      </c>
      <c r="I264" s="47">
        <f>H264</f>
        <v>-0.17278935594018616</v>
      </c>
      <c r="J264" s="47"/>
      <c r="K264" s="106"/>
      <c r="L264" s="67"/>
      <c r="M264" s="67"/>
      <c r="N264" s="79">
        <f>G264</f>
        <v>-2348.0000000000018</v>
      </c>
      <c r="O264" s="67"/>
      <c r="P264" s="67"/>
      <c r="Q264" s="67"/>
      <c r="R264" s="67"/>
      <c r="S264" s="107"/>
    </row>
    <row r="265" spans="1:19" x14ac:dyDescent="0.25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5"/>
        <v>991.99999999999909</v>
      </c>
      <c r="H265" s="47">
        <f t="shared" si="16"/>
        <v>0.144144144144144</v>
      </c>
      <c r="I265" s="47"/>
      <c r="J265" s="47"/>
      <c r="K265" s="106"/>
      <c r="L265" s="67"/>
      <c r="M265" s="67"/>
      <c r="N265" s="67"/>
      <c r="O265" s="67"/>
      <c r="P265" s="67"/>
      <c r="Q265" s="67"/>
      <c r="R265" s="67"/>
      <c r="S265" s="107"/>
    </row>
    <row r="266" spans="1:19" x14ac:dyDescent="0.25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5"/>
        <v>-851.59999999999854</v>
      </c>
      <c r="H266" s="47">
        <f t="shared" si="16"/>
        <v>-8.8168302480639268E-2</v>
      </c>
      <c r="I266" s="47">
        <f>H266</f>
        <v>-8.8168302480639268E-2</v>
      </c>
      <c r="J266" s="47"/>
      <c r="K266" s="106"/>
      <c r="L266" s="79">
        <f>G266</f>
        <v>-851.59999999999854</v>
      </c>
      <c r="M266" s="67"/>
      <c r="N266" s="67"/>
      <c r="O266" s="67"/>
      <c r="P266" s="67"/>
      <c r="Q266" s="67"/>
      <c r="R266" s="67"/>
      <c r="S266" s="107"/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5"/>
        <v>76</v>
      </c>
      <c r="H267" s="47">
        <f t="shared" si="16"/>
        <v>6.101477199743096E-2</v>
      </c>
      <c r="I267" s="47"/>
      <c r="J267" s="47"/>
      <c r="K267" s="106"/>
      <c r="L267" s="67"/>
      <c r="M267" s="67"/>
      <c r="N267" s="67"/>
      <c r="O267" s="67"/>
      <c r="P267" s="67"/>
      <c r="Q267" s="67"/>
      <c r="R267" s="67"/>
      <c r="S267" s="107"/>
    </row>
    <row r="268" spans="1:19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5"/>
        <v>-1522.3999999999992</v>
      </c>
      <c r="H268" s="47">
        <f t="shared" si="16"/>
        <v>-0.3400339497900472</v>
      </c>
      <c r="I268" s="47">
        <f>H268</f>
        <v>-0.3400339497900472</v>
      </c>
      <c r="J268" s="47"/>
      <c r="K268" s="106"/>
      <c r="L268" s="67"/>
      <c r="M268" s="67"/>
      <c r="N268" s="67"/>
      <c r="O268" s="67"/>
      <c r="P268" s="67"/>
      <c r="Q268" s="79">
        <f>G268</f>
        <v>-1522.3999999999992</v>
      </c>
      <c r="R268" s="67"/>
      <c r="S268" s="107"/>
    </row>
    <row r="269" spans="1:19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5"/>
        <v>-1408.4000000000015</v>
      </c>
      <c r="H269" s="47">
        <f t="shared" si="16"/>
        <v>-0.18957626662359353</v>
      </c>
      <c r="I269" s="47">
        <f>H269</f>
        <v>-0.18957626662359353</v>
      </c>
      <c r="J269" s="47"/>
      <c r="K269" s="106"/>
      <c r="L269" s="67"/>
      <c r="M269" s="67"/>
      <c r="N269" s="79">
        <f>G269</f>
        <v>-1408.4000000000015</v>
      </c>
      <c r="O269" s="67"/>
      <c r="P269" s="67"/>
      <c r="Q269" s="67"/>
      <c r="R269" s="67"/>
      <c r="S269" s="107"/>
    </row>
    <row r="270" spans="1:19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5"/>
        <v>-1372.3999999999978</v>
      </c>
      <c r="H270" s="47">
        <f t="shared" si="16"/>
        <v>-7.3560310449809069E-2</v>
      </c>
      <c r="I270" s="47">
        <f>H270</f>
        <v>-7.3560310449809069E-2</v>
      </c>
      <c r="J270" s="47"/>
      <c r="K270" s="106"/>
      <c r="L270" s="79">
        <f>G270</f>
        <v>-1372.3999999999978</v>
      </c>
      <c r="M270" s="67"/>
      <c r="N270" s="67"/>
      <c r="O270" s="67"/>
      <c r="P270" s="67"/>
      <c r="Q270" s="67"/>
      <c r="R270" s="67"/>
      <c r="S270" s="107"/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5"/>
        <v>88.800000000000182</v>
      </c>
      <c r="H271" s="47">
        <f t="shared" si="16"/>
        <v>1.2994614844298785E-2</v>
      </c>
      <c r="I271" s="47"/>
      <c r="J271" s="47"/>
      <c r="K271" s="106"/>
      <c r="L271" s="67"/>
      <c r="M271" s="67"/>
      <c r="N271" s="67"/>
      <c r="O271" s="67"/>
      <c r="P271" s="67"/>
      <c r="Q271" s="67"/>
      <c r="R271" s="67"/>
      <c r="S271" s="107"/>
    </row>
    <row r="272" spans="1:19" x14ac:dyDescent="0.25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5"/>
        <v>454.79999999999973</v>
      </c>
      <c r="H272" s="47">
        <f t="shared" si="16"/>
        <v>0.1956970740103269</v>
      </c>
      <c r="I272" s="47"/>
      <c r="J272" s="47"/>
      <c r="K272" s="106"/>
      <c r="L272" s="67"/>
      <c r="M272" s="67"/>
      <c r="N272" s="67"/>
      <c r="O272" s="67"/>
      <c r="P272" s="67"/>
      <c r="Q272" s="67"/>
      <c r="R272" s="67"/>
      <c r="S272" s="107"/>
    </row>
    <row r="273" spans="1:19" x14ac:dyDescent="0.25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5"/>
        <v>-302.40000000000009</v>
      </c>
      <c r="H273" s="47">
        <f t="shared" si="16"/>
        <v>-9.4784353059177553E-2</v>
      </c>
      <c r="I273" s="47">
        <f>H273</f>
        <v>-9.4784353059177553E-2</v>
      </c>
      <c r="J273" s="47"/>
      <c r="K273" s="106"/>
      <c r="L273" s="79">
        <f>G273</f>
        <v>-302.40000000000009</v>
      </c>
      <c r="M273" s="67"/>
      <c r="N273" s="67"/>
      <c r="O273" s="67"/>
      <c r="P273" s="67"/>
      <c r="Q273" s="67"/>
      <c r="R273" s="67"/>
      <c r="S273" s="107"/>
    </row>
    <row r="274" spans="1:19" x14ac:dyDescent="0.25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5"/>
        <v>-333.59999999999945</v>
      </c>
      <c r="H274" s="47">
        <f t="shared" si="16"/>
        <v>-8.7476400251730507E-2</v>
      </c>
      <c r="I274" s="47">
        <f>H274</f>
        <v>-8.7476400251730507E-2</v>
      </c>
      <c r="J274" s="47"/>
      <c r="K274" s="106"/>
      <c r="L274" s="79">
        <f>G274</f>
        <v>-333.59999999999945</v>
      </c>
      <c r="M274" s="67"/>
      <c r="N274" s="67"/>
      <c r="O274" s="67"/>
      <c r="P274" s="67"/>
      <c r="Q274" s="67"/>
      <c r="R274" s="67"/>
      <c r="S274" s="107"/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5"/>
        <v>577.99999999999818</v>
      </c>
      <c r="H275" s="47">
        <f t="shared" si="16"/>
        <v>9.5316622691292568E-2</v>
      </c>
      <c r="I275" s="47"/>
      <c r="J275" s="47"/>
      <c r="K275" s="106"/>
      <c r="L275" s="67"/>
      <c r="M275" s="67"/>
      <c r="N275" s="67"/>
      <c r="O275" s="67"/>
      <c r="P275" s="67"/>
      <c r="Q275" s="67"/>
      <c r="R275" s="67"/>
      <c r="S275" s="107"/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5"/>
        <v>15.200000000000045</v>
      </c>
      <c r="H276" s="47">
        <f t="shared" si="16"/>
        <v>2.2248243559719039E-2</v>
      </c>
      <c r="I276" s="47"/>
      <c r="J276" s="47"/>
      <c r="K276" s="106"/>
      <c r="L276" s="67"/>
      <c r="M276" s="67"/>
      <c r="N276" s="67"/>
      <c r="O276" s="67"/>
      <c r="P276" s="67"/>
      <c r="Q276" s="67"/>
      <c r="R276" s="67"/>
      <c r="S276" s="107"/>
    </row>
    <row r="277" spans="1:19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5"/>
        <v>-759.19999999999982</v>
      </c>
      <c r="H277" s="47">
        <f t="shared" si="16"/>
        <v>-0.20900781852218914</v>
      </c>
      <c r="I277" s="47">
        <f>H277</f>
        <v>-0.20900781852218914</v>
      </c>
      <c r="J277" s="47"/>
      <c r="K277" s="106"/>
      <c r="L277" s="67"/>
      <c r="M277" s="67"/>
      <c r="N277" s="67"/>
      <c r="O277" s="79">
        <f>G277</f>
        <v>-759.19999999999982</v>
      </c>
      <c r="P277" s="67"/>
      <c r="Q277" s="67"/>
      <c r="R277" s="67"/>
      <c r="S277" s="107"/>
    </row>
    <row r="278" spans="1:19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5"/>
        <v>-972</v>
      </c>
      <c r="H278" s="47">
        <f t="shared" si="16"/>
        <v>-0.13667041619797526</v>
      </c>
      <c r="I278" s="47">
        <f>H278</f>
        <v>-0.13667041619797526</v>
      </c>
      <c r="J278" s="47"/>
      <c r="K278" s="106"/>
      <c r="L278" s="67"/>
      <c r="M278" s="79">
        <f>G278</f>
        <v>-972</v>
      </c>
      <c r="N278" s="67"/>
      <c r="O278" s="67"/>
      <c r="P278" s="67"/>
      <c r="Q278" s="67"/>
      <c r="R278" s="67"/>
      <c r="S278" s="107"/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5"/>
        <v>689.59999999999991</v>
      </c>
      <c r="H279" s="47">
        <f t="shared" si="16"/>
        <v>0.24155807762365133</v>
      </c>
      <c r="I279" s="47"/>
      <c r="J279" s="47"/>
      <c r="K279" s="106"/>
      <c r="L279" s="67"/>
      <c r="M279" s="67"/>
      <c r="N279" s="67"/>
      <c r="O279" s="67"/>
      <c r="P279" s="67"/>
      <c r="Q279" s="67"/>
      <c r="R279" s="67"/>
      <c r="S279" s="107"/>
    </row>
    <row r="280" spans="1:19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5"/>
        <v>-439.59999999999968</v>
      </c>
      <c r="H280" s="47">
        <f t="shared" si="16"/>
        <v>-0.19166376002790361</v>
      </c>
      <c r="I280" s="47">
        <f>H280</f>
        <v>-0.19166376002790361</v>
      </c>
      <c r="J280" s="47"/>
      <c r="K280" s="106"/>
      <c r="L280" s="67"/>
      <c r="M280" s="67"/>
      <c r="N280" s="79">
        <f>G280</f>
        <v>-439.59999999999968</v>
      </c>
      <c r="O280" s="67"/>
      <c r="P280" s="67"/>
      <c r="Q280" s="67"/>
      <c r="R280" s="67"/>
      <c r="S280" s="107"/>
    </row>
    <row r="281" spans="1:19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5"/>
        <v>-1142.4000000000005</v>
      </c>
      <c r="H281" s="47">
        <f t="shared" si="16"/>
        <v>-0.16232806638626815</v>
      </c>
      <c r="I281" s="47">
        <f>H281</f>
        <v>-0.16232806638626815</v>
      </c>
      <c r="J281" s="47"/>
      <c r="K281" s="106"/>
      <c r="L281" s="67"/>
      <c r="M281" s="67"/>
      <c r="N281" s="79">
        <f>G281</f>
        <v>-1142.4000000000005</v>
      </c>
      <c r="O281" s="67"/>
      <c r="P281" s="67"/>
      <c r="Q281" s="67"/>
      <c r="R281" s="67"/>
      <c r="S281" s="107"/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5"/>
        <v>1747.6000000000004</v>
      </c>
      <c r="H282" s="47">
        <f t="shared" si="16"/>
        <v>0.23906976744186051</v>
      </c>
      <c r="I282" s="47"/>
      <c r="J282" s="47"/>
      <c r="K282" s="106"/>
      <c r="L282" s="67"/>
      <c r="M282" s="67"/>
      <c r="N282" s="67"/>
      <c r="O282" s="67"/>
      <c r="P282" s="67"/>
      <c r="Q282" s="67"/>
      <c r="R282" s="67"/>
      <c r="S282" s="107"/>
    </row>
    <row r="283" spans="1:19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5"/>
        <v>-2526.7999999999984</v>
      </c>
      <c r="H283" s="47">
        <f t="shared" si="16"/>
        <v>-0.28179506624436795</v>
      </c>
      <c r="I283" s="47">
        <f>H283</f>
        <v>-0.28179506624436795</v>
      </c>
      <c r="J283" s="47"/>
      <c r="K283" s="106"/>
      <c r="L283" s="67"/>
      <c r="M283" s="67"/>
      <c r="N283" s="67"/>
      <c r="O283" s="67"/>
      <c r="P283" s="79">
        <f>G283</f>
        <v>-2526.7999999999984</v>
      </c>
      <c r="Q283" s="67"/>
      <c r="R283" s="67"/>
      <c r="S283" s="107"/>
    </row>
    <row r="284" spans="1:19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5"/>
        <v>-106.40000000000009</v>
      </c>
      <c r="H284" s="47">
        <f t="shared" si="16"/>
        <v>-6.6700100300902759E-2</v>
      </c>
      <c r="I284" s="47">
        <f>H284</f>
        <v>-6.6700100300902759E-2</v>
      </c>
      <c r="J284" s="47"/>
      <c r="K284" s="106"/>
      <c r="L284" s="79">
        <f>G284</f>
        <v>-106.40000000000009</v>
      </c>
      <c r="M284" s="67"/>
      <c r="N284" s="67"/>
      <c r="O284" s="67"/>
      <c r="P284" s="67"/>
      <c r="Q284" s="67"/>
      <c r="R284" s="67"/>
      <c r="S284" s="107"/>
    </row>
    <row r="285" spans="1:19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5"/>
        <v>-134.80000000000018</v>
      </c>
      <c r="H285" s="47">
        <f t="shared" si="16"/>
        <v>-7.7240430896172455E-2</v>
      </c>
      <c r="I285" s="47">
        <f>H285</f>
        <v>-7.7240430896172455E-2</v>
      </c>
      <c r="J285" s="47"/>
      <c r="K285" s="106"/>
      <c r="L285" s="79">
        <f>G285</f>
        <v>-134.80000000000018</v>
      </c>
      <c r="M285" s="67"/>
      <c r="N285" s="67"/>
      <c r="O285" s="67"/>
      <c r="P285" s="67"/>
      <c r="Q285" s="67"/>
      <c r="R285" s="67"/>
      <c r="S285" s="107"/>
    </row>
    <row r="286" spans="1:19" x14ac:dyDescent="0.25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5"/>
        <v>97.999999999999886</v>
      </c>
      <c r="H286" s="47">
        <f t="shared" si="16"/>
        <v>0.10835913312693486</v>
      </c>
      <c r="I286" s="47"/>
      <c r="J286" s="47"/>
      <c r="K286" s="106"/>
      <c r="L286" s="67"/>
      <c r="M286" s="67"/>
      <c r="N286" s="67"/>
      <c r="O286" s="67"/>
      <c r="P286" s="67"/>
      <c r="Q286" s="67"/>
      <c r="R286" s="67"/>
      <c r="S286" s="107"/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5"/>
        <v>296</v>
      </c>
      <c r="H287" s="47">
        <f t="shared" si="16"/>
        <v>7.0651136146648835E-2</v>
      </c>
      <c r="I287" s="47"/>
      <c r="J287" s="47"/>
      <c r="K287" s="106"/>
      <c r="L287" s="67"/>
      <c r="M287" s="67"/>
      <c r="N287" s="67"/>
      <c r="O287" s="67"/>
      <c r="P287" s="67"/>
      <c r="Q287" s="67"/>
      <c r="R287" s="67"/>
      <c r="S287" s="107"/>
    </row>
    <row r="288" spans="1:19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5"/>
        <v>-645.60000000000582</v>
      </c>
      <c r="H288" s="47">
        <f t="shared" si="16"/>
        <v>-1.8602614047624703E-2</v>
      </c>
      <c r="I288" s="47">
        <f>H288</f>
        <v>-1.8602614047624703E-2</v>
      </c>
      <c r="J288" s="47"/>
      <c r="K288" s="108">
        <f>G288</f>
        <v>-645.60000000000582</v>
      </c>
      <c r="L288" s="67"/>
      <c r="M288" s="67"/>
      <c r="N288" s="67"/>
      <c r="O288" s="67"/>
      <c r="P288" s="67"/>
      <c r="Q288" s="67"/>
      <c r="R288" s="67"/>
      <c r="S288" s="107"/>
    </row>
    <row r="289" spans="1:19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5"/>
        <v>-31.600000000000364</v>
      </c>
      <c r="H289" s="47">
        <f t="shared" si="16"/>
        <v>-5.5810667608619507E-3</v>
      </c>
      <c r="I289" s="47">
        <f>H289</f>
        <v>-5.5810667608619507E-3</v>
      </c>
      <c r="J289" s="47"/>
      <c r="K289" s="108">
        <f>G289</f>
        <v>-31.600000000000364</v>
      </c>
      <c r="L289" s="67"/>
      <c r="M289" s="67"/>
      <c r="N289" s="67"/>
      <c r="O289" s="67"/>
      <c r="P289" s="67"/>
      <c r="Q289" s="67"/>
      <c r="R289" s="67"/>
      <c r="S289" s="107"/>
    </row>
    <row r="290" spans="1:19" x14ac:dyDescent="0.25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5"/>
        <v>192.79999999999927</v>
      </c>
      <c r="H290" s="47">
        <f t="shared" si="16"/>
        <v>1.377812080153212E-2</v>
      </c>
      <c r="I290" s="47"/>
      <c r="J290" s="47"/>
      <c r="K290" s="106"/>
      <c r="L290" s="67"/>
      <c r="M290" s="67"/>
      <c r="N290" s="67"/>
      <c r="O290" s="67"/>
      <c r="P290" s="67"/>
      <c r="Q290" s="67"/>
      <c r="R290" s="67"/>
      <c r="S290" s="107"/>
    </row>
    <row r="291" spans="1:19" x14ac:dyDescent="0.25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5"/>
        <v>-423.20000000000073</v>
      </c>
      <c r="H291" s="47">
        <f t="shared" si="16"/>
        <v>-2.7006330406371293E-2</v>
      </c>
      <c r="I291" s="47">
        <f>H291</f>
        <v>-2.7006330406371293E-2</v>
      </c>
      <c r="J291" s="47"/>
      <c r="K291" s="108">
        <f>G291</f>
        <v>-423.20000000000073</v>
      </c>
      <c r="L291" s="67"/>
      <c r="M291" s="67"/>
      <c r="N291" s="67"/>
      <c r="O291" s="67"/>
      <c r="P291" s="67"/>
      <c r="Q291" s="67"/>
      <c r="R291" s="67"/>
      <c r="S291" s="107"/>
    </row>
    <row r="292" spans="1:19" x14ac:dyDescent="0.25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5"/>
        <v>-593.19999999999891</v>
      </c>
      <c r="H292" s="47">
        <f t="shared" si="16"/>
        <v>-0.10874825841460713</v>
      </c>
      <c r="I292" s="47">
        <f>H292</f>
        <v>-0.10874825841460713</v>
      </c>
      <c r="J292" s="47"/>
      <c r="K292" s="106"/>
      <c r="L292" s="67"/>
      <c r="M292" s="79">
        <f>G292</f>
        <v>-593.19999999999891</v>
      </c>
      <c r="N292" s="67"/>
      <c r="O292" s="67"/>
      <c r="P292" s="67"/>
      <c r="Q292" s="67"/>
      <c r="R292" s="67"/>
      <c r="S292" s="107"/>
    </row>
    <row r="293" spans="1:19" x14ac:dyDescent="0.25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5"/>
        <v>-2230</v>
      </c>
      <c r="H293" s="47">
        <f t="shared" si="16"/>
        <v>-0.1369106090373281</v>
      </c>
      <c r="I293" s="47">
        <f>H293</f>
        <v>-0.1369106090373281</v>
      </c>
      <c r="J293" s="47"/>
      <c r="K293" s="106"/>
      <c r="L293" s="67"/>
      <c r="M293" s="79">
        <f>G293</f>
        <v>-2230</v>
      </c>
      <c r="N293" s="67"/>
      <c r="O293" s="67"/>
      <c r="P293" s="67"/>
      <c r="Q293" s="67"/>
      <c r="R293" s="67"/>
      <c r="S293" s="107"/>
    </row>
    <row r="294" spans="1:19" x14ac:dyDescent="0.25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5"/>
        <v>-379.19999999999891</v>
      </c>
      <c r="H294" s="47">
        <f t="shared" si="16"/>
        <v>-7.851581911545448E-2</v>
      </c>
      <c r="I294" s="47">
        <f>H294</f>
        <v>-7.851581911545448E-2</v>
      </c>
      <c r="J294" s="47"/>
      <c r="K294" s="106"/>
      <c r="L294" s="79">
        <f>G294</f>
        <v>-379.19999999999891</v>
      </c>
      <c r="M294" s="67"/>
      <c r="N294" s="67"/>
      <c r="O294" s="67"/>
      <c r="P294" s="67"/>
      <c r="Q294" s="67"/>
      <c r="R294" s="67"/>
      <c r="S294" s="107"/>
    </row>
    <row r="295" spans="1:19" x14ac:dyDescent="0.25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5"/>
        <v>212.80000000000018</v>
      </c>
      <c r="H295" s="47">
        <f t="shared" si="16"/>
        <v>8.9895234876647606E-2</v>
      </c>
      <c r="I295" s="47"/>
      <c r="J295" s="47"/>
      <c r="K295" s="106"/>
      <c r="L295" s="67"/>
      <c r="M295" s="67"/>
      <c r="N295" s="67"/>
      <c r="O295" s="67"/>
      <c r="P295" s="67"/>
      <c r="Q295" s="67"/>
      <c r="R295" s="67"/>
      <c r="S295" s="107"/>
    </row>
    <row r="296" spans="1:19" x14ac:dyDescent="0.25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5"/>
        <v>-376.80000000000018</v>
      </c>
      <c r="H296" s="47">
        <f t="shared" si="16"/>
        <v>-6.1101381591749396E-2</v>
      </c>
      <c r="I296" s="47">
        <f>H296</f>
        <v>-6.1101381591749396E-2</v>
      </c>
      <c r="J296" s="47"/>
      <c r="K296" s="106"/>
      <c r="L296" s="79">
        <f>G296</f>
        <v>-376.80000000000018</v>
      </c>
      <c r="M296" s="67"/>
      <c r="N296" s="67"/>
      <c r="O296" s="67"/>
      <c r="P296" s="67"/>
      <c r="Q296" s="67"/>
      <c r="R296" s="67"/>
      <c r="S296" s="107"/>
    </row>
    <row r="297" spans="1:19" x14ac:dyDescent="0.25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5"/>
        <v>-923.60000000000127</v>
      </c>
      <c r="H297" s="47">
        <f t="shared" si="16"/>
        <v>-0.14660317460317479</v>
      </c>
      <c r="I297" s="47">
        <f>H297</f>
        <v>-0.14660317460317479</v>
      </c>
      <c r="J297" s="47"/>
      <c r="K297" s="106"/>
      <c r="L297" s="67"/>
      <c r="M297" s="79">
        <f>G297</f>
        <v>-923.60000000000127</v>
      </c>
      <c r="N297" s="67"/>
      <c r="O297" s="67"/>
      <c r="P297" s="67"/>
      <c r="Q297" s="67"/>
      <c r="R297" s="67"/>
      <c r="S297" s="107"/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5"/>
        <v>579.19999999999891</v>
      </c>
      <c r="H298" s="47">
        <f t="shared" si="16"/>
        <v>8.8481515429269603E-2</v>
      </c>
      <c r="I298" s="47"/>
      <c r="J298" s="47"/>
      <c r="K298" s="106"/>
      <c r="L298" s="67"/>
      <c r="M298" s="67"/>
      <c r="N298" s="67"/>
      <c r="O298" s="67"/>
      <c r="P298" s="67"/>
      <c r="Q298" s="67"/>
      <c r="R298" s="67"/>
      <c r="S298" s="107"/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5"/>
        <v>77.199999999999818</v>
      </c>
      <c r="H299" s="47">
        <f t="shared" si="16"/>
        <v>4.7974148645289469E-2</v>
      </c>
      <c r="I299" s="47"/>
      <c r="J299" s="47"/>
      <c r="K299" s="106"/>
      <c r="L299" s="67"/>
      <c r="M299" s="67"/>
      <c r="N299" s="67"/>
      <c r="O299" s="67"/>
      <c r="P299" s="67"/>
      <c r="Q299" s="67"/>
      <c r="R299" s="67"/>
      <c r="S299" s="107"/>
    </row>
    <row r="300" spans="1:19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5"/>
        <v>-315.19999999999982</v>
      </c>
      <c r="H300" s="47">
        <f t="shared" si="16"/>
        <v>-6.0851770338623073E-2</v>
      </c>
      <c r="I300" s="47">
        <f>H300</f>
        <v>-6.0851770338623073E-2</v>
      </c>
      <c r="J300" s="47"/>
      <c r="K300" s="106"/>
      <c r="L300" s="79">
        <f>G300</f>
        <v>-315.19999999999982</v>
      </c>
      <c r="M300" s="67"/>
      <c r="N300" s="67"/>
      <c r="O300" s="67"/>
      <c r="P300" s="67"/>
      <c r="Q300" s="67"/>
      <c r="R300" s="67"/>
      <c r="S300" s="107"/>
    </row>
    <row r="301" spans="1:19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5"/>
        <v>-1648.3999999999987</v>
      </c>
      <c r="H301" s="47">
        <f t="shared" si="16"/>
        <v>-0.17403606571223437</v>
      </c>
      <c r="I301" s="47">
        <f>H301</f>
        <v>-0.17403606571223437</v>
      </c>
      <c r="J301" s="47"/>
      <c r="K301" s="106"/>
      <c r="L301" s="67"/>
      <c r="M301" s="67"/>
      <c r="N301" s="79">
        <f>G301</f>
        <v>-1648.3999999999987</v>
      </c>
      <c r="O301" s="67"/>
      <c r="P301" s="67"/>
      <c r="Q301" s="67"/>
      <c r="R301" s="67"/>
      <c r="S301" s="107"/>
    </row>
    <row r="302" spans="1:19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5"/>
        <v>-1492.4000000000015</v>
      </c>
      <c r="H302" s="47">
        <f t="shared" si="16"/>
        <v>-0.15898921890314072</v>
      </c>
      <c r="I302" s="47">
        <f>H302</f>
        <v>-0.15898921890314072</v>
      </c>
      <c r="J302" s="47"/>
      <c r="K302" s="106"/>
      <c r="L302" s="67"/>
      <c r="M302" s="67"/>
      <c r="N302" s="79">
        <f>G302</f>
        <v>-1492.4000000000015</v>
      </c>
      <c r="O302" s="67"/>
      <c r="P302" s="67"/>
      <c r="Q302" s="67"/>
      <c r="R302" s="67"/>
      <c r="S302" s="107"/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5"/>
        <v>214.80000000000018</v>
      </c>
      <c r="H303" s="47">
        <f t="shared" si="16"/>
        <v>4.8101039054102512E-2</v>
      </c>
      <c r="I303" s="47"/>
      <c r="J303" s="47"/>
      <c r="K303" s="106"/>
      <c r="L303" s="67"/>
      <c r="M303" s="67"/>
      <c r="N303" s="67"/>
      <c r="O303" s="67"/>
      <c r="P303" s="67"/>
      <c r="Q303" s="67"/>
      <c r="R303" s="67"/>
      <c r="S303" s="107"/>
    </row>
    <row r="304" spans="1:19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5"/>
        <v>-780</v>
      </c>
      <c r="H304" s="47">
        <f t="shared" si="16"/>
        <v>-0.10753874152098383</v>
      </c>
      <c r="I304" s="47">
        <f>H304</f>
        <v>-0.10753874152098383</v>
      </c>
      <c r="J304" s="47"/>
      <c r="K304" s="106"/>
      <c r="L304" s="67"/>
      <c r="M304" s="79">
        <f>G304</f>
        <v>-780</v>
      </c>
      <c r="N304" s="67"/>
      <c r="O304" s="67"/>
      <c r="P304" s="67"/>
      <c r="Q304" s="67"/>
      <c r="R304" s="67"/>
      <c r="S304" s="107"/>
    </row>
    <row r="305" spans="1:19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5"/>
        <v>-118.40000000000009</v>
      </c>
      <c r="H305" s="47">
        <f t="shared" si="16"/>
        <v>-2.8726708074534181E-2</v>
      </c>
      <c r="I305" s="47">
        <f>H305</f>
        <v>-2.8726708074534181E-2</v>
      </c>
      <c r="J305" s="47"/>
      <c r="K305" s="108">
        <f>G305</f>
        <v>-118.40000000000009</v>
      </c>
      <c r="L305" s="67"/>
      <c r="M305" s="67"/>
      <c r="N305" s="67"/>
      <c r="O305" s="67"/>
      <c r="P305" s="67"/>
      <c r="Q305" s="67"/>
      <c r="R305" s="67"/>
      <c r="S305" s="107"/>
    </row>
    <row r="306" spans="1:19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5"/>
        <v>-381.20000000000073</v>
      </c>
      <c r="H306" s="47">
        <f t="shared" si="16"/>
        <v>-8.0810650385822233E-2</v>
      </c>
      <c r="I306" s="47">
        <f>H306</f>
        <v>-8.0810650385822233E-2</v>
      </c>
      <c r="J306" s="47"/>
      <c r="K306" s="106"/>
      <c r="L306" s="79">
        <f>G306</f>
        <v>-381.20000000000073</v>
      </c>
      <c r="M306" s="67"/>
      <c r="N306" s="67"/>
      <c r="O306" s="67"/>
      <c r="P306" s="67"/>
      <c r="Q306" s="67"/>
      <c r="R306" s="67"/>
      <c r="S306" s="107"/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5"/>
        <v>672.39999999999986</v>
      </c>
      <c r="H307" s="47">
        <f t="shared" si="16"/>
        <v>0.52878263604907183</v>
      </c>
      <c r="I307" s="47"/>
      <c r="J307" s="47"/>
      <c r="K307" s="106"/>
      <c r="L307" s="67"/>
      <c r="M307" s="67"/>
      <c r="N307" s="67"/>
      <c r="O307" s="67"/>
      <c r="P307" s="67"/>
      <c r="Q307" s="67"/>
      <c r="R307" s="67"/>
      <c r="S307" s="107"/>
    </row>
    <row r="308" spans="1:19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5"/>
        <v>-272.79999999999973</v>
      </c>
      <c r="H308" s="47">
        <f t="shared" si="16"/>
        <v>-0.11222642751357567</v>
      </c>
      <c r="I308" s="47">
        <f t="shared" ref="I308:I316" si="17">H308</f>
        <v>-0.11222642751357567</v>
      </c>
      <c r="J308" s="47"/>
      <c r="K308" s="106"/>
      <c r="L308" s="67"/>
      <c r="M308" s="79">
        <f>G308</f>
        <v>-272.79999999999973</v>
      </c>
      <c r="N308" s="67"/>
      <c r="O308" s="67"/>
      <c r="P308" s="67"/>
      <c r="Q308" s="67"/>
      <c r="R308" s="67"/>
      <c r="S308" s="107"/>
    </row>
    <row r="309" spans="1:19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5"/>
        <v>-726.80000000000109</v>
      </c>
      <c r="H309" s="47">
        <f t="shared" si="16"/>
        <v>-0.15095123369610386</v>
      </c>
      <c r="I309" s="47">
        <f t="shared" si="17"/>
        <v>-0.15095123369610386</v>
      </c>
      <c r="J309" s="47"/>
      <c r="K309" s="106"/>
      <c r="L309" s="67"/>
      <c r="M309" s="67"/>
      <c r="N309" s="79">
        <f>G309</f>
        <v>-726.80000000000109</v>
      </c>
      <c r="O309" s="67"/>
      <c r="P309" s="67"/>
      <c r="Q309" s="67"/>
      <c r="R309" s="67"/>
      <c r="S309" s="107"/>
    </row>
    <row r="310" spans="1:19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5"/>
        <v>-943.60000000000036</v>
      </c>
      <c r="H310" s="47">
        <f t="shared" si="16"/>
        <v>-0.22250518770043395</v>
      </c>
      <c r="I310" s="47">
        <f t="shared" si="17"/>
        <v>-0.22250518770043395</v>
      </c>
      <c r="J310" s="47"/>
      <c r="K310" s="106"/>
      <c r="L310" s="67"/>
      <c r="M310" s="67"/>
      <c r="N310" s="67"/>
      <c r="O310" s="79">
        <f>G310</f>
        <v>-943.60000000000036</v>
      </c>
      <c r="P310" s="67"/>
      <c r="Q310" s="67"/>
      <c r="R310" s="67"/>
      <c r="S310" s="107"/>
    </row>
    <row r="311" spans="1:19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5"/>
        <v>-2955.5999999999985</v>
      </c>
      <c r="H311" s="47">
        <f t="shared" si="16"/>
        <v>-0.13722467778479361</v>
      </c>
      <c r="I311" s="47">
        <f t="shared" si="17"/>
        <v>-0.13722467778479361</v>
      </c>
      <c r="J311" s="47"/>
      <c r="K311" s="106"/>
      <c r="L311" s="67"/>
      <c r="M311" s="79">
        <f>G311</f>
        <v>-2955.5999999999985</v>
      </c>
      <c r="N311" s="67"/>
      <c r="O311" s="67"/>
      <c r="P311" s="67"/>
      <c r="Q311" s="67"/>
      <c r="R311" s="67"/>
      <c r="S311" s="107"/>
    </row>
    <row r="312" spans="1:19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5"/>
        <v>-1670.0000000000009</v>
      </c>
      <c r="H312" s="47">
        <f t="shared" si="16"/>
        <v>-0.25383025291828804</v>
      </c>
      <c r="I312" s="47">
        <f t="shared" si="17"/>
        <v>-0.25383025291828804</v>
      </c>
      <c r="J312" s="47"/>
      <c r="K312" s="106"/>
      <c r="L312" s="67"/>
      <c r="M312" s="67"/>
      <c r="N312" s="67"/>
      <c r="O312" s="67"/>
      <c r="P312" s="79">
        <f>G312</f>
        <v>-1670.0000000000009</v>
      </c>
      <c r="Q312" s="67"/>
      <c r="R312" s="67"/>
      <c r="S312" s="107"/>
    </row>
    <row r="313" spans="1:19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5"/>
        <v>-7722</v>
      </c>
      <c r="H313" s="47">
        <f t="shared" si="16"/>
        <v>-0.24417854567991804</v>
      </c>
      <c r="I313" s="47">
        <f t="shared" si="17"/>
        <v>-0.24417854567991804</v>
      </c>
      <c r="J313" s="47"/>
      <c r="K313" s="106"/>
      <c r="L313" s="67"/>
      <c r="M313" s="67"/>
      <c r="N313" s="67"/>
      <c r="O313" s="79">
        <f>G313</f>
        <v>-7722</v>
      </c>
      <c r="P313" s="67"/>
      <c r="Q313" s="67"/>
      <c r="R313" s="67"/>
      <c r="S313" s="107"/>
    </row>
    <row r="314" spans="1:19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5"/>
        <v>-1284.3999999999996</v>
      </c>
      <c r="H314" s="47">
        <f t="shared" si="16"/>
        <v>-0.12572435395458101</v>
      </c>
      <c r="I314" s="47">
        <f t="shared" si="17"/>
        <v>-0.12572435395458101</v>
      </c>
      <c r="J314" s="47"/>
      <c r="K314" s="106"/>
      <c r="L314" s="67"/>
      <c r="M314" s="79">
        <f>G314</f>
        <v>-1284.3999999999996</v>
      </c>
      <c r="N314" s="67"/>
      <c r="O314" s="67"/>
      <c r="P314" s="67"/>
      <c r="Q314" s="67"/>
      <c r="R314" s="67"/>
      <c r="S314" s="107"/>
    </row>
    <row r="315" spans="1:19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5"/>
        <v>-1031.2000000000007</v>
      </c>
      <c r="H315" s="47">
        <f t="shared" si="16"/>
        <v>-9.1027859185763269E-2</v>
      </c>
      <c r="I315" s="47">
        <f t="shared" si="17"/>
        <v>-9.1027859185763269E-2</v>
      </c>
      <c r="J315" s="47"/>
      <c r="K315" s="106"/>
      <c r="L315" s="79">
        <f>G315</f>
        <v>-1031.2000000000007</v>
      </c>
      <c r="M315" s="67"/>
      <c r="N315" s="67"/>
      <c r="O315" s="67"/>
      <c r="P315" s="67"/>
      <c r="Q315" s="67"/>
      <c r="R315" s="67"/>
      <c r="S315" s="107"/>
    </row>
    <row r="316" spans="1:19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5"/>
        <v>-1500.3999999999996</v>
      </c>
      <c r="H316" s="47">
        <f t="shared" si="16"/>
        <v>-9.4329183955739943E-2</v>
      </c>
      <c r="I316" s="47">
        <f t="shared" si="17"/>
        <v>-9.4329183955739943E-2</v>
      </c>
      <c r="J316" s="47"/>
      <c r="K316" s="106"/>
      <c r="L316" s="79">
        <f>G316</f>
        <v>-1500.3999999999996</v>
      </c>
      <c r="M316" s="67"/>
      <c r="N316" s="67"/>
      <c r="O316" s="67"/>
      <c r="P316" s="67"/>
      <c r="Q316" s="67"/>
      <c r="R316" s="67"/>
      <c r="S316" s="107"/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5"/>
        <v>158.40000000000146</v>
      </c>
      <c r="H317" s="47">
        <f t="shared" si="16"/>
        <v>1.8806097734720219E-2</v>
      </c>
      <c r="I317" s="47"/>
      <c r="J317" s="47"/>
      <c r="K317" s="106"/>
      <c r="L317" s="67"/>
      <c r="M317" s="67"/>
      <c r="N317" s="67"/>
      <c r="O317" s="67"/>
      <c r="P317" s="67"/>
      <c r="Q317" s="67"/>
      <c r="R317" s="67"/>
      <c r="S317" s="107"/>
    </row>
    <row r="318" spans="1:19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5"/>
        <v>-3359.5999999999985</v>
      </c>
      <c r="H318" s="47">
        <f t="shared" si="16"/>
        <v>-0.2196735889522414</v>
      </c>
      <c r="I318" s="47">
        <f t="shared" ref="I318:I323" si="18">H318</f>
        <v>-0.2196735889522414</v>
      </c>
      <c r="J318" s="47"/>
      <c r="K318" s="106"/>
      <c r="L318" s="67"/>
      <c r="M318" s="67"/>
      <c r="N318" s="67"/>
      <c r="O318" s="79">
        <f>G318</f>
        <v>-3359.5999999999985</v>
      </c>
      <c r="P318" s="67"/>
      <c r="Q318" s="67"/>
      <c r="R318" s="67"/>
      <c r="S318" s="107"/>
    </row>
    <row r="319" spans="1:19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5"/>
        <v>-747.20000000000073</v>
      </c>
      <c r="H319" s="47">
        <f t="shared" si="16"/>
        <v>-4.1477928768096674E-2</v>
      </c>
      <c r="I319" s="47">
        <f t="shared" si="18"/>
        <v>-4.1477928768096674E-2</v>
      </c>
      <c r="J319" s="47"/>
      <c r="K319" s="108">
        <f>G319</f>
        <v>-747.20000000000073</v>
      </c>
      <c r="L319" s="67"/>
      <c r="M319" s="67"/>
      <c r="N319" s="67"/>
      <c r="O319" s="67"/>
      <c r="P319" s="67"/>
      <c r="Q319" s="67"/>
      <c r="R319" s="67"/>
      <c r="S319" s="107"/>
    </row>
    <row r="320" spans="1:19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5"/>
        <v>-2735.5999999999985</v>
      </c>
      <c r="H320" s="47">
        <f t="shared" si="16"/>
        <v>-0.1483353215486389</v>
      </c>
      <c r="I320" s="47">
        <f t="shared" si="18"/>
        <v>-0.1483353215486389</v>
      </c>
      <c r="J320" s="47"/>
      <c r="K320" s="106"/>
      <c r="L320" s="67"/>
      <c r="M320" s="79">
        <f>G320</f>
        <v>-2735.5999999999985</v>
      </c>
      <c r="N320" s="67"/>
      <c r="O320" s="67"/>
      <c r="P320" s="67"/>
      <c r="Q320" s="67"/>
      <c r="R320" s="67"/>
      <c r="S320" s="107"/>
    </row>
    <row r="321" spans="1:19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5"/>
        <v>-2312</v>
      </c>
      <c r="H321" s="47">
        <f t="shared" si="16"/>
        <v>-0.15866044468844359</v>
      </c>
      <c r="I321" s="47">
        <f t="shared" si="18"/>
        <v>-0.15866044468844359</v>
      </c>
      <c r="J321" s="47"/>
      <c r="K321" s="106"/>
      <c r="L321" s="67"/>
      <c r="M321" s="67"/>
      <c r="N321" s="79">
        <f>G321</f>
        <v>-2312</v>
      </c>
      <c r="O321" s="67"/>
      <c r="P321" s="67"/>
      <c r="Q321" s="67"/>
      <c r="R321" s="67"/>
      <c r="S321" s="107"/>
    </row>
    <row r="322" spans="1:19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5"/>
        <v>-763.60000000000036</v>
      </c>
      <c r="H322" s="47">
        <f t="shared" si="16"/>
        <v>-8.501825955286367E-2</v>
      </c>
      <c r="I322" s="47">
        <f t="shared" si="18"/>
        <v>-8.501825955286367E-2</v>
      </c>
      <c r="J322" s="47"/>
      <c r="K322" s="106"/>
      <c r="L322" s="79">
        <f>G322</f>
        <v>-763.60000000000036</v>
      </c>
      <c r="M322" s="67"/>
      <c r="N322" s="67"/>
      <c r="O322" s="67"/>
      <c r="P322" s="67"/>
      <c r="Q322" s="67"/>
      <c r="R322" s="67"/>
      <c r="S322" s="107"/>
    </row>
    <row r="323" spans="1:19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5"/>
        <v>-75.199999999999818</v>
      </c>
      <c r="H323" s="47">
        <f t="shared" si="16"/>
        <v>-4.3428043428043323E-2</v>
      </c>
      <c r="I323" s="47">
        <f t="shared" si="18"/>
        <v>-4.3428043428043323E-2</v>
      </c>
      <c r="J323" s="47"/>
      <c r="K323" s="108">
        <f>G323</f>
        <v>-75.199999999999818</v>
      </c>
      <c r="L323" s="67"/>
      <c r="M323" s="67"/>
      <c r="N323" s="67"/>
      <c r="O323" s="67"/>
      <c r="P323" s="67"/>
      <c r="Q323" s="67"/>
      <c r="R323" s="67"/>
      <c r="S323" s="107"/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9">F324-E324</f>
        <v>1465.6000000000022</v>
      </c>
      <c r="H324" s="47">
        <f t="shared" ref="H324:H387" si="20">G324/E324</f>
        <v>0.171640043097391</v>
      </c>
      <c r="I324" s="47"/>
      <c r="J324" s="47"/>
      <c r="K324" s="106"/>
      <c r="L324" s="67"/>
      <c r="M324" s="67"/>
      <c r="N324" s="67"/>
      <c r="O324" s="67"/>
      <c r="P324" s="67"/>
      <c r="Q324" s="67"/>
      <c r="R324" s="67"/>
      <c r="S324" s="107"/>
    </row>
    <row r="325" spans="1:19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9"/>
        <v>-884.79999999999927</v>
      </c>
      <c r="H325" s="47">
        <f t="shared" si="20"/>
        <v>-0.14824743649889408</v>
      </c>
      <c r="I325" s="47">
        <f>H325</f>
        <v>-0.14824743649889408</v>
      </c>
      <c r="J325" s="47"/>
      <c r="K325" s="106"/>
      <c r="L325" s="67"/>
      <c r="M325" s="79">
        <f>G325</f>
        <v>-884.79999999999927</v>
      </c>
      <c r="N325" s="67"/>
      <c r="O325" s="67"/>
      <c r="P325" s="67"/>
      <c r="Q325" s="67"/>
      <c r="R325" s="67"/>
      <c r="S325" s="107"/>
    </row>
    <row r="326" spans="1:19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9"/>
        <v>-603.19999999999982</v>
      </c>
      <c r="H326" s="47">
        <f t="shared" si="20"/>
        <v>-6.9647145760206891E-2</v>
      </c>
      <c r="I326" s="47">
        <f>H326</f>
        <v>-6.9647145760206891E-2</v>
      </c>
      <c r="J326" s="47"/>
      <c r="K326" s="106"/>
      <c r="L326" s="79">
        <f>G326</f>
        <v>-603.19999999999982</v>
      </c>
      <c r="M326" s="67"/>
      <c r="N326" s="67"/>
      <c r="O326" s="67"/>
      <c r="P326" s="67"/>
      <c r="Q326" s="67"/>
      <c r="R326" s="67"/>
      <c r="S326" s="107"/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9"/>
        <v>258</v>
      </c>
      <c r="H327" s="47">
        <f t="shared" si="20"/>
        <v>0.12487899322362052</v>
      </c>
      <c r="I327" s="47"/>
      <c r="J327" s="47"/>
      <c r="K327" s="106"/>
      <c r="L327" s="67"/>
      <c r="M327" s="67"/>
      <c r="N327" s="67"/>
      <c r="O327" s="67"/>
      <c r="P327" s="67"/>
      <c r="Q327" s="67"/>
      <c r="R327" s="67"/>
      <c r="S327" s="107"/>
    </row>
    <row r="328" spans="1:19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9"/>
        <v>-1372.8000000000002</v>
      </c>
      <c r="H328" s="47">
        <f t="shared" si="20"/>
        <v>-0.33535274574946261</v>
      </c>
      <c r="I328" s="47">
        <f>H328</f>
        <v>-0.33535274574946261</v>
      </c>
      <c r="J328" s="47"/>
      <c r="K328" s="106"/>
      <c r="L328" s="67"/>
      <c r="M328" s="67"/>
      <c r="N328" s="67"/>
      <c r="O328" s="67"/>
      <c r="P328" s="67"/>
      <c r="Q328" s="79">
        <f>G328</f>
        <v>-1372.8000000000002</v>
      </c>
      <c r="R328" s="67"/>
      <c r="S328" s="107"/>
    </row>
    <row r="329" spans="1:19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9"/>
        <v>-1078.3999999999996</v>
      </c>
      <c r="H329" s="47">
        <f t="shared" si="20"/>
        <v>-0.20397972308390702</v>
      </c>
      <c r="I329" s="47">
        <f>H329</f>
        <v>-0.20397972308390702</v>
      </c>
      <c r="J329" s="47"/>
      <c r="K329" s="106"/>
      <c r="L329" s="67"/>
      <c r="M329" s="67"/>
      <c r="N329" s="67"/>
      <c r="O329" s="79">
        <f>G329</f>
        <v>-1078.3999999999996</v>
      </c>
      <c r="P329" s="67"/>
      <c r="Q329" s="67"/>
      <c r="R329" s="67"/>
      <c r="S329" s="107"/>
    </row>
    <row r="330" spans="1:19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9"/>
        <v>-638</v>
      </c>
      <c r="H330" s="47">
        <f t="shared" si="20"/>
        <v>-0.17172695951765718</v>
      </c>
      <c r="I330" s="47">
        <f>H330</f>
        <v>-0.17172695951765718</v>
      </c>
      <c r="J330" s="47"/>
      <c r="K330" s="106"/>
      <c r="L330" s="67"/>
      <c r="M330" s="67"/>
      <c r="N330" s="79">
        <f>G330</f>
        <v>-638</v>
      </c>
      <c r="O330" s="67"/>
      <c r="P330" s="67"/>
      <c r="Q330" s="67"/>
      <c r="R330" s="67"/>
      <c r="S330" s="107"/>
    </row>
    <row r="331" spans="1:19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9"/>
        <v>-1106.7999999999993</v>
      </c>
      <c r="H331" s="47">
        <f t="shared" si="20"/>
        <v>-9.9514475813702499E-2</v>
      </c>
      <c r="I331" s="47">
        <f>H331</f>
        <v>-9.9514475813702499E-2</v>
      </c>
      <c r="J331" s="47"/>
      <c r="K331" s="106"/>
      <c r="L331" s="79">
        <f>G331</f>
        <v>-1106.7999999999993</v>
      </c>
      <c r="M331" s="67"/>
      <c r="N331" s="67"/>
      <c r="O331" s="67"/>
      <c r="P331" s="67"/>
      <c r="Q331" s="67"/>
      <c r="R331" s="67"/>
      <c r="S331" s="107"/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9"/>
        <v>154.80000000000109</v>
      </c>
      <c r="H332" s="47">
        <f t="shared" si="20"/>
        <v>1.34100280675007E-2</v>
      </c>
      <c r="I332" s="47"/>
      <c r="J332" s="47"/>
      <c r="K332" s="106"/>
      <c r="L332" s="67"/>
      <c r="M332" s="67"/>
      <c r="N332" s="67"/>
      <c r="O332" s="67"/>
      <c r="P332" s="67"/>
      <c r="Q332" s="67"/>
      <c r="R332" s="67"/>
      <c r="S332" s="107"/>
    </row>
    <row r="333" spans="1:19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9"/>
        <v>-690.79999999999745</v>
      </c>
      <c r="H333" s="47">
        <f t="shared" si="20"/>
        <v>-7.4378741547870011E-2</v>
      </c>
      <c r="I333" s="47">
        <f>H333</f>
        <v>-7.4378741547870011E-2</v>
      </c>
      <c r="J333" s="47"/>
      <c r="K333" s="106"/>
      <c r="L333" s="79">
        <f>G333</f>
        <v>-690.79999999999745</v>
      </c>
      <c r="M333" s="67"/>
      <c r="N333" s="67"/>
      <c r="O333" s="67"/>
      <c r="P333" s="67"/>
      <c r="Q333" s="67"/>
      <c r="R333" s="67"/>
      <c r="S333" s="107"/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9"/>
        <v>12273.599999999999</v>
      </c>
      <c r="H334" s="47">
        <f t="shared" si="20"/>
        <v>2.1470855783360152</v>
      </c>
      <c r="I334" s="47"/>
      <c r="J334" s="47"/>
      <c r="K334" s="106"/>
      <c r="L334" s="67"/>
      <c r="M334" s="67"/>
      <c r="N334" s="67"/>
      <c r="O334" s="67"/>
      <c r="P334" s="67"/>
      <c r="Q334" s="67"/>
      <c r="R334" s="67"/>
      <c r="S334" s="107"/>
    </row>
    <row r="335" spans="1:19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9"/>
        <v>-1646.3999999999996</v>
      </c>
      <c r="H335" s="47">
        <f t="shared" si="20"/>
        <v>-0.16078753076292038</v>
      </c>
      <c r="I335" s="47">
        <f t="shared" ref="I335:I341" si="21">H335</f>
        <v>-0.16078753076292038</v>
      </c>
      <c r="J335" s="47"/>
      <c r="K335" s="106"/>
      <c r="L335" s="67"/>
      <c r="M335" s="67"/>
      <c r="N335" s="79">
        <f>G335</f>
        <v>-1646.3999999999996</v>
      </c>
      <c r="O335" s="67"/>
      <c r="P335" s="67"/>
      <c r="Q335" s="67"/>
      <c r="R335" s="67"/>
      <c r="S335" s="107"/>
    </row>
    <row r="336" spans="1:19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9"/>
        <v>-941.19999999999982</v>
      </c>
      <c r="H336" s="47">
        <f t="shared" si="20"/>
        <v>-0.26037401792630294</v>
      </c>
      <c r="I336" s="47">
        <f t="shared" si="21"/>
        <v>-0.26037401792630294</v>
      </c>
      <c r="J336" s="47"/>
      <c r="K336" s="106"/>
      <c r="L336" s="67"/>
      <c r="M336" s="67"/>
      <c r="N336" s="67"/>
      <c r="O336" s="67"/>
      <c r="P336" s="79">
        <f>G336</f>
        <v>-941.19999999999982</v>
      </c>
      <c r="Q336" s="67"/>
      <c r="R336" s="67"/>
      <c r="S336" s="107"/>
    </row>
    <row r="337" spans="1:19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9"/>
        <v>-440</v>
      </c>
      <c r="H337" s="47">
        <f t="shared" si="20"/>
        <v>-7.8487334998216196E-2</v>
      </c>
      <c r="I337" s="47">
        <f t="shared" si="21"/>
        <v>-7.8487334998216196E-2</v>
      </c>
      <c r="J337" s="47"/>
      <c r="K337" s="106"/>
      <c r="L337" s="79">
        <f>G337</f>
        <v>-440</v>
      </c>
      <c r="M337" s="67"/>
      <c r="N337" s="67"/>
      <c r="O337" s="67"/>
      <c r="P337" s="67"/>
      <c r="Q337" s="67"/>
      <c r="R337" s="67"/>
      <c r="S337" s="107"/>
    </row>
    <row r="338" spans="1:19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9"/>
        <v>-1085.6000000000131</v>
      </c>
      <c r="H338" s="47">
        <f t="shared" si="20"/>
        <v>-3.0078687797850296E-2</v>
      </c>
      <c r="I338" s="47">
        <f t="shared" si="21"/>
        <v>-3.0078687797850296E-2</v>
      </c>
      <c r="J338" s="47"/>
      <c r="K338" s="108">
        <f>G338</f>
        <v>-1085.6000000000131</v>
      </c>
      <c r="L338" s="67"/>
      <c r="M338" s="67"/>
      <c r="N338" s="67"/>
      <c r="O338" s="67"/>
      <c r="P338" s="67"/>
      <c r="Q338" s="67"/>
      <c r="R338" s="67"/>
      <c r="S338" s="107"/>
    </row>
    <row r="339" spans="1:19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9"/>
        <v>-530.79999999999927</v>
      </c>
      <c r="H339" s="47">
        <f t="shared" si="20"/>
        <v>-5.2456813060837187E-2</v>
      </c>
      <c r="I339" s="47">
        <f t="shared" si="21"/>
        <v>-5.2456813060837187E-2</v>
      </c>
      <c r="J339" s="47"/>
      <c r="K339" s="106"/>
      <c r="L339" s="79">
        <f>G339</f>
        <v>-530.79999999999927</v>
      </c>
      <c r="M339" s="67"/>
      <c r="N339" s="67"/>
      <c r="O339" s="67"/>
      <c r="P339" s="67"/>
      <c r="Q339" s="67"/>
      <c r="R339" s="67"/>
      <c r="S339" s="107"/>
    </row>
    <row r="340" spans="1:19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9"/>
        <v>-3021.6000000000004</v>
      </c>
      <c r="H340" s="47">
        <f t="shared" si="20"/>
        <v>-0.15765088905584773</v>
      </c>
      <c r="I340" s="47">
        <f t="shared" si="21"/>
        <v>-0.15765088905584773</v>
      </c>
      <c r="J340" s="47"/>
      <c r="K340" s="106"/>
      <c r="L340" s="67"/>
      <c r="M340" s="67"/>
      <c r="N340" s="79">
        <f>G340</f>
        <v>-3021.6000000000004</v>
      </c>
      <c r="O340" s="67"/>
      <c r="P340" s="67"/>
      <c r="Q340" s="67"/>
      <c r="R340" s="67"/>
      <c r="S340" s="107"/>
    </row>
    <row r="341" spans="1:19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9"/>
        <v>-1502.0000000000018</v>
      </c>
      <c r="H341" s="47">
        <f t="shared" si="20"/>
        <v>-0.12297766424313893</v>
      </c>
      <c r="I341" s="47">
        <f t="shared" si="21"/>
        <v>-0.12297766424313893</v>
      </c>
      <c r="J341" s="47"/>
      <c r="K341" s="106"/>
      <c r="L341" s="67"/>
      <c r="M341" s="79">
        <f>G341</f>
        <v>-1502.0000000000018</v>
      </c>
      <c r="N341" s="67"/>
      <c r="O341" s="67"/>
      <c r="P341" s="67"/>
      <c r="Q341" s="67"/>
      <c r="R341" s="67"/>
      <c r="S341" s="107"/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9"/>
        <v>274.39999999999782</v>
      </c>
      <c r="H342" s="47">
        <f t="shared" si="20"/>
        <v>2.1212121212121043E-2</v>
      </c>
      <c r="I342" s="47"/>
      <c r="J342" s="47"/>
      <c r="K342" s="106"/>
      <c r="L342" s="67"/>
      <c r="M342" s="67"/>
      <c r="N342" s="67"/>
      <c r="O342" s="67"/>
      <c r="P342" s="67"/>
      <c r="Q342" s="67"/>
      <c r="R342" s="67"/>
      <c r="S342" s="107"/>
    </row>
    <row r="343" spans="1:19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9"/>
        <v>-134.80000000000109</v>
      </c>
      <c r="H343" s="47">
        <f t="shared" si="20"/>
        <v>-1.2841519643333563E-2</v>
      </c>
      <c r="I343" s="47">
        <f>H343</f>
        <v>-1.2841519643333563E-2</v>
      </c>
      <c r="J343" s="47"/>
      <c r="K343" s="108">
        <f>G343</f>
        <v>-134.80000000000109</v>
      </c>
      <c r="L343" s="67"/>
      <c r="M343" s="67"/>
      <c r="N343" s="67"/>
      <c r="O343" s="67"/>
      <c r="P343" s="67"/>
      <c r="Q343" s="67"/>
      <c r="R343" s="67"/>
      <c r="S343" s="107"/>
    </row>
    <row r="344" spans="1:19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9"/>
        <v>-1278.3999999999996</v>
      </c>
      <c r="H344" s="47">
        <f t="shared" si="20"/>
        <v>-0.22177503296093257</v>
      </c>
      <c r="I344" s="47">
        <f>H344</f>
        <v>-0.22177503296093257</v>
      </c>
      <c r="J344" s="47"/>
      <c r="K344" s="106"/>
      <c r="L344" s="67"/>
      <c r="M344" s="67"/>
      <c r="N344" s="67"/>
      <c r="O344" s="79">
        <f>G344</f>
        <v>-1278.3999999999996</v>
      </c>
      <c r="P344" s="67"/>
      <c r="Q344" s="67"/>
      <c r="R344" s="67"/>
      <c r="S344" s="107"/>
    </row>
    <row r="345" spans="1:19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9"/>
        <v>-455.59999999999854</v>
      </c>
      <c r="H345" s="47">
        <f t="shared" si="20"/>
        <v>-2.9862094279272101E-2</v>
      </c>
      <c r="I345" s="47">
        <f>H345</f>
        <v>-2.9862094279272101E-2</v>
      </c>
      <c r="J345" s="47"/>
      <c r="K345" s="108">
        <f>G345</f>
        <v>-455.59999999999854</v>
      </c>
      <c r="L345" s="67"/>
      <c r="M345" s="67"/>
      <c r="N345" s="67"/>
      <c r="O345" s="67"/>
      <c r="P345" s="67"/>
      <c r="Q345" s="67"/>
      <c r="R345" s="67"/>
      <c r="S345" s="107"/>
    </row>
    <row r="346" spans="1:19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9"/>
        <v>-107.20000000000073</v>
      </c>
      <c r="H346" s="47">
        <f t="shared" si="20"/>
        <v>-1.6643895168302184E-2</v>
      </c>
      <c r="I346" s="47">
        <f>H346</f>
        <v>-1.6643895168302184E-2</v>
      </c>
      <c r="J346" s="47"/>
      <c r="K346" s="108">
        <f>G346</f>
        <v>-107.20000000000073</v>
      </c>
      <c r="L346" s="67"/>
      <c r="M346" s="67"/>
      <c r="N346" s="67"/>
      <c r="O346" s="67"/>
      <c r="P346" s="67"/>
      <c r="Q346" s="67"/>
      <c r="R346" s="67"/>
      <c r="S346" s="107"/>
    </row>
    <row r="347" spans="1:19" x14ac:dyDescent="0.25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9"/>
        <v>1934.3999999999996</v>
      </c>
      <c r="H347" s="47">
        <f t="shared" si="20"/>
        <v>0.21845778560780588</v>
      </c>
      <c r="I347" s="47"/>
      <c r="J347" s="47"/>
      <c r="K347" s="106"/>
      <c r="L347" s="67"/>
      <c r="M347" s="67"/>
      <c r="N347" s="67"/>
      <c r="O347" s="67"/>
      <c r="P347" s="67"/>
      <c r="Q347" s="67"/>
      <c r="R347" s="67"/>
      <c r="S347" s="107"/>
    </row>
    <row r="348" spans="1:19" x14ac:dyDescent="0.25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9"/>
        <v>-693.20000000000073</v>
      </c>
      <c r="H348" s="47">
        <f t="shared" si="20"/>
        <v>-6.2181557229996479E-2</v>
      </c>
      <c r="I348" s="47">
        <f t="shared" ref="I348:I353" si="22">H348</f>
        <v>-6.2181557229996479E-2</v>
      </c>
      <c r="J348" s="47"/>
      <c r="K348" s="106"/>
      <c r="L348" s="79">
        <f>G348</f>
        <v>-693.20000000000073</v>
      </c>
      <c r="M348" s="67"/>
      <c r="N348" s="67"/>
      <c r="O348" s="67"/>
      <c r="P348" s="67"/>
      <c r="Q348" s="67"/>
      <c r="R348" s="67"/>
      <c r="S348" s="107"/>
    </row>
    <row r="349" spans="1:19" x14ac:dyDescent="0.25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9"/>
        <v>-5395.6000000000058</v>
      </c>
      <c r="H349" s="47">
        <f t="shared" si="20"/>
        <v>-0.24583113119862976</v>
      </c>
      <c r="I349" s="47">
        <f t="shared" si="22"/>
        <v>-0.24583113119862976</v>
      </c>
      <c r="J349" s="47"/>
      <c r="K349" s="106"/>
      <c r="L349" s="67"/>
      <c r="M349" s="67"/>
      <c r="N349" s="67"/>
      <c r="O349" s="79">
        <f>G349</f>
        <v>-5395.6000000000058</v>
      </c>
      <c r="P349" s="67"/>
      <c r="Q349" s="67"/>
      <c r="R349" s="67"/>
      <c r="S349" s="107"/>
    </row>
    <row r="350" spans="1:19" x14ac:dyDescent="0.25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9"/>
        <v>-9.5999999999985448</v>
      </c>
      <c r="H350" s="47">
        <f t="shared" si="20"/>
        <v>-5.5614774991881086E-4</v>
      </c>
      <c r="I350" s="47">
        <f t="shared" si="22"/>
        <v>-5.5614774991881086E-4</v>
      </c>
      <c r="J350" s="47"/>
      <c r="K350" s="108">
        <f>G350</f>
        <v>-9.5999999999985448</v>
      </c>
      <c r="L350" s="67"/>
      <c r="M350" s="67"/>
      <c r="N350" s="67"/>
      <c r="O350" s="67"/>
      <c r="P350" s="67"/>
      <c r="Q350" s="67"/>
      <c r="R350" s="67"/>
      <c r="S350" s="107"/>
    </row>
    <row r="351" spans="1:19" x14ac:dyDescent="0.25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9"/>
        <v>-470.40000000000146</v>
      </c>
      <c r="H351" s="47">
        <f t="shared" si="20"/>
        <v>-9.3037974683544578E-2</v>
      </c>
      <c r="I351" s="47">
        <f t="shared" si="22"/>
        <v>-9.3037974683544578E-2</v>
      </c>
      <c r="J351" s="47"/>
      <c r="K351" s="106"/>
      <c r="L351" s="79">
        <f>G351</f>
        <v>-470.40000000000146</v>
      </c>
      <c r="M351" s="67"/>
      <c r="N351" s="67"/>
      <c r="O351" s="67"/>
      <c r="P351" s="67"/>
      <c r="Q351" s="67"/>
      <c r="R351" s="67"/>
      <c r="S351" s="107"/>
    </row>
    <row r="352" spans="1:19" x14ac:dyDescent="0.25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9"/>
        <v>-564</v>
      </c>
      <c r="H352" s="47">
        <f t="shared" si="20"/>
        <v>-6.2295661394362462E-2</v>
      </c>
      <c r="I352" s="47">
        <f t="shared" si="22"/>
        <v>-6.2295661394362462E-2</v>
      </c>
      <c r="J352" s="47"/>
      <c r="K352" s="106"/>
      <c r="L352" s="79">
        <f>G352</f>
        <v>-564</v>
      </c>
      <c r="M352" s="67"/>
      <c r="N352" s="67"/>
      <c r="O352" s="67"/>
      <c r="P352" s="67"/>
      <c r="Q352" s="67"/>
      <c r="R352" s="67"/>
      <c r="S352" s="107"/>
    </row>
    <row r="353" spans="1:19" x14ac:dyDescent="0.25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9"/>
        <v>-729.19999999999982</v>
      </c>
      <c r="H353" s="47">
        <f t="shared" si="20"/>
        <v>-0.12533516672396008</v>
      </c>
      <c r="I353" s="47">
        <f t="shared" si="22"/>
        <v>-0.12533516672396008</v>
      </c>
      <c r="J353" s="47"/>
      <c r="K353" s="106"/>
      <c r="L353" s="67"/>
      <c r="M353" s="79">
        <f>G353</f>
        <v>-729.19999999999982</v>
      </c>
      <c r="N353" s="67"/>
      <c r="O353" s="67"/>
      <c r="P353" s="67"/>
      <c r="Q353" s="67"/>
      <c r="R353" s="67"/>
      <c r="S353" s="107"/>
    </row>
    <row r="354" spans="1:19" x14ac:dyDescent="0.25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9"/>
        <v>926.80000000000291</v>
      </c>
      <c r="H354" s="47">
        <f t="shared" si="20"/>
        <v>6.1149085534823774E-2</v>
      </c>
      <c r="I354" s="47"/>
      <c r="J354" s="47"/>
      <c r="K354" s="106"/>
      <c r="L354" s="67"/>
      <c r="M354" s="67"/>
      <c r="N354" s="67"/>
      <c r="O354" s="67"/>
      <c r="P354" s="67"/>
      <c r="Q354" s="67"/>
      <c r="R354" s="67"/>
      <c r="S354" s="107"/>
    </row>
    <row r="355" spans="1:19" x14ac:dyDescent="0.25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9"/>
        <v>-1107.2000000000007</v>
      </c>
      <c r="H355" s="47">
        <f t="shared" si="20"/>
        <v>-7.1250225231022729E-2</v>
      </c>
      <c r="I355" s="47">
        <f>H355</f>
        <v>-7.1250225231022729E-2</v>
      </c>
      <c r="J355" s="47"/>
      <c r="K355" s="106"/>
      <c r="L355" s="79">
        <f>G355</f>
        <v>-1107.2000000000007</v>
      </c>
      <c r="M355" s="67"/>
      <c r="N355" s="67"/>
      <c r="O355" s="67"/>
      <c r="P355" s="67"/>
      <c r="Q355" s="67"/>
      <c r="R355" s="67"/>
      <c r="S355" s="107"/>
    </row>
    <row r="356" spans="1:19" x14ac:dyDescent="0.25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9"/>
        <v>3926.5999999999985</v>
      </c>
      <c r="H356" s="47">
        <f t="shared" si="20"/>
        <v>7.3521371490199869E-2</v>
      </c>
      <c r="I356" s="47"/>
      <c r="J356" s="47"/>
      <c r="K356" s="106"/>
      <c r="L356" s="67"/>
      <c r="M356" s="67"/>
      <c r="N356" s="67"/>
      <c r="O356" s="67"/>
      <c r="P356" s="67"/>
      <c r="Q356" s="67"/>
      <c r="R356" s="67"/>
      <c r="S356" s="107"/>
    </row>
    <row r="357" spans="1:19" x14ac:dyDescent="0.25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9"/>
        <v>-1128.7999999999956</v>
      </c>
      <c r="H357" s="47">
        <f t="shared" si="20"/>
        <v>-7.2388672275805185E-2</v>
      </c>
      <c r="I357" s="47">
        <f>H357</f>
        <v>-7.2388672275805185E-2</v>
      </c>
      <c r="J357" s="47"/>
      <c r="K357" s="106"/>
      <c r="L357" s="79">
        <f>G357</f>
        <v>-1128.7999999999956</v>
      </c>
      <c r="M357" s="67"/>
      <c r="N357" s="67"/>
      <c r="O357" s="67"/>
      <c r="P357" s="67"/>
      <c r="Q357" s="67"/>
      <c r="R357" s="67"/>
      <c r="S357" s="107"/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9"/>
        <v>433.59999999999854</v>
      </c>
      <c r="H358" s="47">
        <f t="shared" si="20"/>
        <v>7.3387042177238918E-2</v>
      </c>
      <c r="I358" s="47"/>
      <c r="J358" s="47"/>
      <c r="K358" s="106"/>
      <c r="L358" s="67"/>
      <c r="M358" s="67"/>
      <c r="N358" s="67"/>
      <c r="O358" s="67"/>
      <c r="P358" s="67"/>
      <c r="Q358" s="67"/>
      <c r="R358" s="67"/>
      <c r="S358" s="107"/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9"/>
        <v>988</v>
      </c>
      <c r="H359" s="47">
        <f t="shared" si="20"/>
        <v>0.25211799530468509</v>
      </c>
      <c r="I359" s="47"/>
      <c r="J359" s="47"/>
      <c r="K359" s="106"/>
      <c r="L359" s="67"/>
      <c r="M359" s="67"/>
      <c r="N359" s="67"/>
      <c r="O359" s="67"/>
      <c r="P359" s="67"/>
      <c r="Q359" s="67"/>
      <c r="R359" s="67"/>
      <c r="S359" s="107"/>
    </row>
    <row r="360" spans="1:19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9"/>
        <v>-1504.8000000000011</v>
      </c>
      <c r="H360" s="47">
        <f t="shared" si="20"/>
        <v>-0.24289772727272743</v>
      </c>
      <c r="I360" s="47">
        <f>H360</f>
        <v>-0.24289772727272743</v>
      </c>
      <c r="J360" s="47"/>
      <c r="K360" s="106"/>
      <c r="L360" s="67"/>
      <c r="M360" s="67"/>
      <c r="N360" s="67"/>
      <c r="O360" s="79">
        <f>G360</f>
        <v>-1504.8000000000011</v>
      </c>
      <c r="P360" s="67"/>
      <c r="Q360" s="67"/>
      <c r="R360" s="67"/>
      <c r="S360" s="107"/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9"/>
        <v>2505.6000000000022</v>
      </c>
      <c r="H361" s="47">
        <f t="shared" si="20"/>
        <v>0.1707649528379043</v>
      </c>
      <c r="I361" s="47"/>
      <c r="J361" s="47"/>
      <c r="K361" s="106"/>
      <c r="L361" s="67"/>
      <c r="M361" s="67"/>
      <c r="N361" s="67"/>
      <c r="O361" s="67"/>
      <c r="P361" s="67"/>
      <c r="Q361" s="67"/>
      <c r="R361" s="67"/>
      <c r="S361" s="107"/>
    </row>
    <row r="362" spans="1:19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9"/>
        <v>-574.39999999999964</v>
      </c>
      <c r="H362" s="47">
        <f t="shared" si="20"/>
        <v>-8.633439547886726E-2</v>
      </c>
      <c r="I362" s="47">
        <f t="shared" ref="I362:I369" si="23">H362</f>
        <v>-8.633439547886726E-2</v>
      </c>
      <c r="J362" s="47"/>
      <c r="K362" s="106"/>
      <c r="L362" s="79">
        <f>G362</f>
        <v>-574.39999999999964</v>
      </c>
      <c r="M362" s="67"/>
      <c r="N362" s="67"/>
      <c r="O362" s="67"/>
      <c r="P362" s="67"/>
      <c r="Q362" s="67"/>
      <c r="R362" s="67"/>
      <c r="S362" s="107"/>
    </row>
    <row r="363" spans="1:19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9"/>
        <v>-978.39999999999782</v>
      </c>
      <c r="H363" s="47">
        <f t="shared" si="20"/>
        <v>-8.8312813662129286E-2</v>
      </c>
      <c r="I363" s="47">
        <f t="shared" si="23"/>
        <v>-8.8312813662129286E-2</v>
      </c>
      <c r="J363" s="47"/>
      <c r="K363" s="106"/>
      <c r="L363" s="79">
        <f>G363</f>
        <v>-978.39999999999782</v>
      </c>
      <c r="M363" s="67"/>
      <c r="N363" s="67"/>
      <c r="O363" s="67"/>
      <c r="P363" s="67"/>
      <c r="Q363" s="67"/>
      <c r="R363" s="67"/>
      <c r="S363" s="107"/>
    </row>
    <row r="364" spans="1:19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9"/>
        <v>-642.39999999999964</v>
      </c>
      <c r="H364" s="47">
        <f t="shared" si="20"/>
        <v>-0.13465246918755755</v>
      </c>
      <c r="I364" s="47">
        <f t="shared" si="23"/>
        <v>-0.13465246918755755</v>
      </c>
      <c r="J364" s="47"/>
      <c r="K364" s="106"/>
      <c r="L364" s="67"/>
      <c r="M364" s="79">
        <f>G364</f>
        <v>-642.39999999999964</v>
      </c>
      <c r="N364" s="67"/>
      <c r="O364" s="67"/>
      <c r="P364" s="67"/>
      <c r="Q364" s="67"/>
      <c r="R364" s="67"/>
      <c r="S364" s="107"/>
    </row>
    <row r="365" spans="1:19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9"/>
        <v>-1371.6000000000004</v>
      </c>
      <c r="H365" s="47">
        <f t="shared" si="20"/>
        <v>-0.23137651821862354</v>
      </c>
      <c r="I365" s="47">
        <f t="shared" si="23"/>
        <v>-0.23137651821862354</v>
      </c>
      <c r="J365" s="47"/>
      <c r="K365" s="106"/>
      <c r="L365" s="67"/>
      <c r="M365" s="67"/>
      <c r="N365" s="67"/>
      <c r="O365" s="79">
        <f>G365</f>
        <v>-1371.6000000000004</v>
      </c>
      <c r="P365" s="67"/>
      <c r="Q365" s="67"/>
      <c r="R365" s="67"/>
      <c r="S365" s="107"/>
    </row>
    <row r="366" spans="1:19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9"/>
        <v>-806.80000000000018</v>
      </c>
      <c r="H366" s="47">
        <f t="shared" si="20"/>
        <v>-0.21763055675442386</v>
      </c>
      <c r="I366" s="47">
        <f t="shared" si="23"/>
        <v>-0.21763055675442386</v>
      </c>
      <c r="J366" s="47"/>
      <c r="K366" s="106"/>
      <c r="L366" s="67"/>
      <c r="M366" s="67"/>
      <c r="N366" s="67"/>
      <c r="O366" s="79">
        <f>G366</f>
        <v>-806.80000000000018</v>
      </c>
      <c r="P366" s="67"/>
      <c r="Q366" s="67"/>
      <c r="R366" s="67"/>
      <c r="S366" s="107"/>
    </row>
    <row r="367" spans="1:19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9"/>
        <v>-152.79999999999927</v>
      </c>
      <c r="H367" s="47">
        <f t="shared" si="20"/>
        <v>-7.6000238744205117E-3</v>
      </c>
      <c r="I367" s="47">
        <f t="shared" si="23"/>
        <v>-7.6000238744205117E-3</v>
      </c>
      <c r="J367" s="47"/>
      <c r="K367" s="108">
        <f>G367</f>
        <v>-152.79999999999927</v>
      </c>
      <c r="L367" s="67"/>
      <c r="M367" s="67"/>
      <c r="N367" s="67"/>
      <c r="O367" s="67"/>
      <c r="P367" s="67"/>
      <c r="Q367" s="67"/>
      <c r="R367" s="67"/>
      <c r="S367" s="107"/>
    </row>
    <row r="368" spans="1:19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9"/>
        <v>-292.40000000000009</v>
      </c>
      <c r="H368" s="47">
        <f t="shared" si="20"/>
        <v>-0.18116480793060724</v>
      </c>
      <c r="I368" s="47">
        <f t="shared" si="23"/>
        <v>-0.18116480793060724</v>
      </c>
      <c r="J368" s="47"/>
      <c r="K368" s="106"/>
      <c r="L368" s="67"/>
      <c r="M368" s="67"/>
      <c r="N368" s="79">
        <f>G368</f>
        <v>-292.40000000000009</v>
      </c>
      <c r="O368" s="67"/>
      <c r="P368" s="67"/>
      <c r="Q368" s="67"/>
      <c r="R368" s="67"/>
      <c r="S368" s="107"/>
    </row>
    <row r="369" spans="1:19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9"/>
        <v>-366</v>
      </c>
      <c r="H369" s="47">
        <f t="shared" si="20"/>
        <v>-8.1732916480571682E-2</v>
      </c>
      <c r="I369" s="47">
        <f t="shared" si="23"/>
        <v>-8.1732916480571682E-2</v>
      </c>
      <c r="J369" s="47"/>
      <c r="K369" s="106"/>
      <c r="L369" s="79">
        <f>G369</f>
        <v>-366</v>
      </c>
      <c r="M369" s="67"/>
      <c r="N369" s="67"/>
      <c r="O369" s="67"/>
      <c r="P369" s="67"/>
      <c r="Q369" s="67"/>
      <c r="R369" s="67"/>
      <c r="S369" s="107"/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9"/>
        <v>46.000000000000909</v>
      </c>
      <c r="H370" s="47">
        <f t="shared" si="20"/>
        <v>9.0937845959198384E-3</v>
      </c>
      <c r="I370" s="47"/>
      <c r="J370" s="47"/>
      <c r="K370" s="106"/>
      <c r="L370" s="67"/>
      <c r="M370" s="67"/>
      <c r="N370" s="67"/>
      <c r="O370" s="67"/>
      <c r="P370" s="67"/>
      <c r="Q370" s="67"/>
      <c r="R370" s="67"/>
      <c r="S370" s="107"/>
    </row>
    <row r="371" spans="1:19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9"/>
        <v>-214.80000000000018</v>
      </c>
      <c r="H371" s="47">
        <f t="shared" si="20"/>
        <v>-6.9731203739774109E-2</v>
      </c>
      <c r="I371" s="47">
        <f>H371</f>
        <v>-6.9731203739774109E-2</v>
      </c>
      <c r="J371" s="47"/>
      <c r="K371" s="106"/>
      <c r="L371" s="79">
        <f>G371</f>
        <v>-214.80000000000018</v>
      </c>
      <c r="M371" s="67"/>
      <c r="N371" s="67"/>
      <c r="O371" s="67"/>
      <c r="P371" s="67"/>
      <c r="Q371" s="67"/>
      <c r="R371" s="67"/>
      <c r="S371" s="107"/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9"/>
        <v>467.59999999999491</v>
      </c>
      <c r="H372" s="47">
        <f t="shared" si="20"/>
        <v>3.07259633075747E-2</v>
      </c>
      <c r="I372" s="47"/>
      <c r="J372" s="47"/>
      <c r="K372" s="106"/>
      <c r="L372" s="67"/>
      <c r="M372" s="67"/>
      <c r="N372" s="67"/>
      <c r="O372" s="67"/>
      <c r="P372" s="67"/>
      <c r="Q372" s="67"/>
      <c r="R372" s="67"/>
      <c r="S372" s="107"/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9"/>
        <v>4846.3999999999996</v>
      </c>
      <c r="H373" s="47">
        <f t="shared" si="20"/>
        <v>0.73999877847676054</v>
      </c>
      <c r="I373" s="47"/>
      <c r="J373" s="47"/>
      <c r="K373" s="106"/>
      <c r="L373" s="67"/>
      <c r="M373" s="67"/>
      <c r="N373" s="67"/>
      <c r="O373" s="67"/>
      <c r="P373" s="67"/>
      <c r="Q373" s="67"/>
      <c r="R373" s="67"/>
      <c r="S373" s="107"/>
    </row>
    <row r="374" spans="1:19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9"/>
        <v>-2859.5999999999985</v>
      </c>
      <c r="H374" s="47">
        <f t="shared" si="20"/>
        <v>-0.14793278980259067</v>
      </c>
      <c r="I374" s="47">
        <f>H374</f>
        <v>-0.14793278980259067</v>
      </c>
      <c r="J374" s="47"/>
      <c r="K374" s="106"/>
      <c r="L374" s="67"/>
      <c r="M374" s="79">
        <f>G374</f>
        <v>-2859.5999999999985</v>
      </c>
      <c r="N374" s="67"/>
      <c r="O374" s="67"/>
      <c r="P374" s="67"/>
      <c r="Q374" s="67"/>
      <c r="R374" s="67"/>
      <c r="S374" s="107"/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9"/>
        <v>927.19999999999982</v>
      </c>
      <c r="H375" s="47">
        <f t="shared" si="20"/>
        <v>0.24701619778346115</v>
      </c>
      <c r="I375" s="47"/>
      <c r="J375" s="47"/>
      <c r="K375" s="106"/>
      <c r="L375" s="67"/>
      <c r="M375" s="67"/>
      <c r="N375" s="67"/>
      <c r="O375" s="67"/>
      <c r="P375" s="67"/>
      <c r="Q375" s="67"/>
      <c r="R375" s="67"/>
      <c r="S375" s="107"/>
    </row>
    <row r="376" spans="1:19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9"/>
        <v>-558</v>
      </c>
      <c r="H376" s="47">
        <f t="shared" si="20"/>
        <v>-7.5737010695477489E-2</v>
      </c>
      <c r="I376" s="47">
        <f>H376</f>
        <v>-7.5737010695477489E-2</v>
      </c>
      <c r="J376" s="47"/>
      <c r="K376" s="106"/>
      <c r="L376" s="79">
        <f>G376</f>
        <v>-558</v>
      </c>
      <c r="M376" s="67"/>
      <c r="N376" s="67"/>
      <c r="O376" s="67"/>
      <c r="P376" s="67"/>
      <c r="Q376" s="67"/>
      <c r="R376" s="67"/>
      <c r="S376" s="107"/>
    </row>
    <row r="377" spans="1:19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9"/>
        <v>-1595.2000000000007</v>
      </c>
      <c r="H377" s="47">
        <f t="shared" si="20"/>
        <v>-0.17574475586109647</v>
      </c>
      <c r="I377" s="47">
        <f>H377</f>
        <v>-0.17574475586109647</v>
      </c>
      <c r="J377" s="47"/>
      <c r="K377" s="106"/>
      <c r="L377" s="67"/>
      <c r="M377" s="67"/>
      <c r="N377" s="79">
        <f>G377</f>
        <v>-1595.2000000000007</v>
      </c>
      <c r="O377" s="67"/>
      <c r="P377" s="67"/>
      <c r="Q377" s="67"/>
      <c r="R377" s="67"/>
      <c r="S377" s="107"/>
    </row>
    <row r="378" spans="1:19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9"/>
        <v>-447.20000000000027</v>
      </c>
      <c r="H378" s="47">
        <f t="shared" si="20"/>
        <v>-0.10832283693440563</v>
      </c>
      <c r="I378" s="47">
        <f>H378</f>
        <v>-0.10832283693440563</v>
      </c>
      <c r="J378" s="47"/>
      <c r="K378" s="106"/>
      <c r="L378" s="67"/>
      <c r="M378" s="79">
        <f>G378</f>
        <v>-447.20000000000027</v>
      </c>
      <c r="N378" s="67"/>
      <c r="O378" s="67"/>
      <c r="P378" s="67"/>
      <c r="Q378" s="67"/>
      <c r="R378" s="67"/>
      <c r="S378" s="107"/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9"/>
        <v>456</v>
      </c>
      <c r="H379" s="47">
        <f t="shared" si="20"/>
        <v>0.12613410046470458</v>
      </c>
      <c r="I379" s="47"/>
      <c r="J379" s="47"/>
      <c r="K379" s="106"/>
      <c r="L379" s="67"/>
      <c r="M379" s="67"/>
      <c r="N379" s="67"/>
      <c r="O379" s="67"/>
      <c r="P379" s="67"/>
      <c r="Q379" s="67"/>
      <c r="R379" s="67"/>
      <c r="S379" s="107"/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9"/>
        <v>58.800000000000182</v>
      </c>
      <c r="H380" s="47">
        <f t="shared" si="20"/>
        <v>1.0538389848734708E-2</v>
      </c>
      <c r="I380" s="47"/>
      <c r="J380" s="47"/>
      <c r="K380" s="106"/>
      <c r="L380" s="67"/>
      <c r="M380" s="67"/>
      <c r="N380" s="67"/>
      <c r="O380" s="67"/>
      <c r="P380" s="67"/>
      <c r="Q380" s="67"/>
      <c r="R380" s="67"/>
      <c r="S380" s="107"/>
    </row>
    <row r="381" spans="1:19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9"/>
        <v>-287.19999999999891</v>
      </c>
      <c r="H381" s="47">
        <f t="shared" si="20"/>
        <v>-3.1509193838592062E-2</v>
      </c>
      <c r="I381" s="47">
        <f>H381</f>
        <v>-3.1509193838592062E-2</v>
      </c>
      <c r="J381" s="47"/>
      <c r="K381" s="108">
        <f>G381</f>
        <v>-287.19999999999891</v>
      </c>
      <c r="L381" s="67"/>
      <c r="M381" s="67"/>
      <c r="N381" s="67"/>
      <c r="O381" s="67"/>
      <c r="P381" s="67"/>
      <c r="Q381" s="67"/>
      <c r="R381" s="67"/>
      <c r="S381" s="107"/>
    </row>
    <row r="382" spans="1:19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9"/>
        <v>-1837.5999999999985</v>
      </c>
      <c r="H382" s="47">
        <f t="shared" si="20"/>
        <v>-0.11879088769942844</v>
      </c>
      <c r="I382" s="47">
        <f>H382</f>
        <v>-0.11879088769942844</v>
      </c>
      <c r="J382" s="47"/>
      <c r="K382" s="106"/>
      <c r="L382" s="67"/>
      <c r="M382" s="79">
        <f>G382</f>
        <v>-1837.5999999999985</v>
      </c>
      <c r="N382" s="67"/>
      <c r="O382" s="67"/>
      <c r="P382" s="67"/>
      <c r="Q382" s="67"/>
      <c r="R382" s="67"/>
      <c r="S382" s="107"/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9"/>
        <v>176.79999999999927</v>
      </c>
      <c r="H383" s="47">
        <f t="shared" si="20"/>
        <v>1.053886504530277E-2</v>
      </c>
      <c r="I383" s="47"/>
      <c r="J383" s="47"/>
      <c r="K383" s="106"/>
      <c r="L383" s="67"/>
      <c r="M383" s="67"/>
      <c r="N383" s="67"/>
      <c r="O383" s="67"/>
      <c r="P383" s="67"/>
      <c r="Q383" s="67"/>
      <c r="R383" s="67"/>
      <c r="S383" s="107"/>
    </row>
    <row r="384" spans="1:19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9"/>
        <v>-97.199999999998909</v>
      </c>
      <c r="H384" s="47">
        <f t="shared" si="20"/>
        <v>-8.0160981724614784E-3</v>
      </c>
      <c r="I384" s="47">
        <f>H384</f>
        <v>-8.0160981724614784E-3</v>
      </c>
      <c r="J384" s="47"/>
      <c r="K384" s="108">
        <f>G384</f>
        <v>-97.199999999998909</v>
      </c>
      <c r="L384" s="67"/>
      <c r="M384" s="67"/>
      <c r="N384" s="67"/>
      <c r="O384" s="67"/>
      <c r="P384" s="67"/>
      <c r="Q384" s="67"/>
      <c r="R384" s="67"/>
      <c r="S384" s="107"/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9"/>
        <v>44.800000000000182</v>
      </c>
      <c r="H385" s="47">
        <f t="shared" si="20"/>
        <v>2.0610967979389116E-2</v>
      </c>
      <c r="I385" s="47"/>
      <c r="J385" s="47"/>
      <c r="K385" s="106"/>
      <c r="L385" s="67"/>
      <c r="M385" s="67"/>
      <c r="N385" s="67"/>
      <c r="O385" s="67"/>
      <c r="P385" s="67"/>
      <c r="Q385" s="67"/>
      <c r="R385" s="67"/>
      <c r="S385" s="107"/>
    </row>
    <row r="386" spans="1:19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9"/>
        <v>-197.60000000000036</v>
      </c>
      <c r="H386" s="47">
        <f t="shared" si="20"/>
        <v>-7.4723944940251238E-2</v>
      </c>
      <c r="I386" s="47">
        <f>H386</f>
        <v>-7.4723944940251238E-2</v>
      </c>
      <c r="J386" s="47"/>
      <c r="K386" s="106"/>
      <c r="L386" s="79">
        <f>G386</f>
        <v>-197.60000000000036</v>
      </c>
      <c r="M386" s="67"/>
      <c r="N386" s="67"/>
      <c r="O386" s="67"/>
      <c r="P386" s="67"/>
      <c r="Q386" s="67"/>
      <c r="R386" s="67"/>
      <c r="S386" s="107"/>
    </row>
    <row r="387" spans="1:19" x14ac:dyDescent="0.25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9"/>
        <v>1520.3999999999996</v>
      </c>
      <c r="H387" s="47">
        <f t="shared" si="20"/>
        <v>0.23493417392916738</v>
      </c>
      <c r="I387" s="47"/>
      <c r="J387" s="47"/>
      <c r="K387" s="106"/>
      <c r="L387" s="67"/>
      <c r="M387" s="67"/>
      <c r="N387" s="67"/>
      <c r="O387" s="67"/>
      <c r="P387" s="67"/>
      <c r="Q387" s="67"/>
      <c r="R387" s="67"/>
      <c r="S387" s="107"/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24">F388-E388</f>
        <v>212.80000000000018</v>
      </c>
      <c r="H388" s="47">
        <f t="shared" ref="H388:H451" si="25">G388/E388</f>
        <v>6.9324993484493141E-2</v>
      </c>
      <c r="I388" s="47"/>
      <c r="J388" s="47"/>
      <c r="K388" s="106"/>
      <c r="L388" s="67"/>
      <c r="M388" s="67"/>
      <c r="N388" s="67"/>
      <c r="O388" s="67"/>
      <c r="P388" s="67"/>
      <c r="Q388" s="67"/>
      <c r="R388" s="67"/>
      <c r="S388" s="107"/>
    </row>
    <row r="389" spans="1:19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24"/>
        <v>-2673.6000000000004</v>
      </c>
      <c r="H389" s="47">
        <f t="shared" si="25"/>
        <v>-0.15204385705511705</v>
      </c>
      <c r="I389" s="47">
        <f>H389</f>
        <v>-0.15204385705511705</v>
      </c>
      <c r="J389" s="47"/>
      <c r="K389" s="106"/>
      <c r="L389" s="67"/>
      <c r="M389" s="67"/>
      <c r="N389" s="79">
        <f>G389</f>
        <v>-2673.6000000000004</v>
      </c>
      <c r="O389" s="67"/>
      <c r="P389" s="67"/>
      <c r="Q389" s="67"/>
      <c r="R389" s="67"/>
      <c r="S389" s="107"/>
    </row>
    <row r="390" spans="1:19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24"/>
        <v>-638.80000000000018</v>
      </c>
      <c r="H390" s="47">
        <f t="shared" si="25"/>
        <v>-8.5455907534246603E-2</v>
      </c>
      <c r="I390" s="47">
        <f>H390</f>
        <v>-8.5455907534246603E-2</v>
      </c>
      <c r="J390" s="47"/>
      <c r="K390" s="106"/>
      <c r="L390" s="79">
        <f>G390</f>
        <v>-638.80000000000018</v>
      </c>
      <c r="M390" s="67"/>
      <c r="N390" s="67"/>
      <c r="O390" s="67"/>
      <c r="P390" s="67"/>
      <c r="Q390" s="67"/>
      <c r="R390" s="67"/>
      <c r="S390" s="107"/>
    </row>
    <row r="391" spans="1:19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24"/>
        <v>-272.80000000000109</v>
      </c>
      <c r="H391" s="47">
        <f t="shared" si="25"/>
        <v>-2.8960890059025975E-2</v>
      </c>
      <c r="I391" s="47">
        <f>H391</f>
        <v>-2.8960890059025975E-2</v>
      </c>
      <c r="J391" s="47"/>
      <c r="K391" s="108">
        <f>G391</f>
        <v>-272.80000000000109</v>
      </c>
      <c r="L391" s="67"/>
      <c r="M391" s="67"/>
      <c r="N391" s="67"/>
      <c r="O391" s="67"/>
      <c r="P391" s="67"/>
      <c r="Q391" s="67"/>
      <c r="R391" s="67"/>
      <c r="S391" s="107"/>
    </row>
    <row r="392" spans="1:19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24"/>
        <v>-181.20000000000073</v>
      </c>
      <c r="H392" s="47">
        <f t="shared" si="25"/>
        <v>-1.9910337552742692E-2</v>
      </c>
      <c r="I392" s="47">
        <f>H392</f>
        <v>-1.9910337552742692E-2</v>
      </c>
      <c r="J392" s="47"/>
      <c r="K392" s="108">
        <f>G392</f>
        <v>-181.20000000000073</v>
      </c>
      <c r="L392" s="67"/>
      <c r="M392" s="67"/>
      <c r="N392" s="67"/>
      <c r="O392" s="67"/>
      <c r="P392" s="67"/>
      <c r="Q392" s="67"/>
      <c r="R392" s="67"/>
      <c r="S392" s="107"/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24"/>
        <v>3772.8000000000029</v>
      </c>
      <c r="H393" s="47">
        <f t="shared" si="25"/>
        <v>0.27127613678851875</v>
      </c>
      <c r="I393" s="47"/>
      <c r="J393" s="47"/>
      <c r="K393" s="106"/>
      <c r="L393" s="67"/>
      <c r="M393" s="67"/>
      <c r="N393" s="67"/>
      <c r="O393" s="67"/>
      <c r="P393" s="67"/>
      <c r="Q393" s="67"/>
      <c r="R393" s="67"/>
      <c r="S393" s="107"/>
    </row>
    <row r="394" spans="1:19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24"/>
        <v>-651.60000000000036</v>
      </c>
      <c r="H394" s="47">
        <f t="shared" si="25"/>
        <v>-0.10264003528448119</v>
      </c>
      <c r="I394" s="47">
        <f t="shared" ref="I394:I399" si="26">H394</f>
        <v>-0.10264003528448119</v>
      </c>
      <c r="J394" s="47"/>
      <c r="K394" s="106"/>
      <c r="L394" s="67"/>
      <c r="M394" s="79">
        <f>G394</f>
        <v>-651.60000000000036</v>
      </c>
      <c r="N394" s="67"/>
      <c r="O394" s="67"/>
      <c r="P394" s="67"/>
      <c r="Q394" s="67"/>
      <c r="R394" s="67"/>
      <c r="S394" s="107"/>
    </row>
    <row r="395" spans="1:19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24"/>
        <v>-1874.7999999999993</v>
      </c>
      <c r="H395" s="47">
        <f t="shared" si="25"/>
        <v>-8.7110863302666999E-2</v>
      </c>
      <c r="I395" s="47">
        <f t="shared" si="26"/>
        <v>-8.7110863302666999E-2</v>
      </c>
      <c r="J395" s="47"/>
      <c r="K395" s="106"/>
      <c r="L395" s="79">
        <f>G395</f>
        <v>-1874.7999999999993</v>
      </c>
      <c r="M395" s="67"/>
      <c r="N395" s="67"/>
      <c r="O395" s="67"/>
      <c r="P395" s="67"/>
      <c r="Q395" s="67"/>
      <c r="R395" s="67"/>
      <c r="S395" s="107"/>
    </row>
    <row r="396" spans="1:19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24"/>
        <v>-729.59999999999854</v>
      </c>
      <c r="H396" s="47">
        <f t="shared" si="25"/>
        <v>-5.8922341387776092E-2</v>
      </c>
      <c r="I396" s="47">
        <f t="shared" si="26"/>
        <v>-5.8922341387776092E-2</v>
      </c>
      <c r="J396" s="47"/>
      <c r="K396" s="106"/>
      <c r="L396" s="79">
        <f>G396</f>
        <v>-729.59999999999854</v>
      </c>
      <c r="M396" s="67"/>
      <c r="N396" s="67"/>
      <c r="O396" s="67"/>
      <c r="P396" s="67"/>
      <c r="Q396" s="67"/>
      <c r="R396" s="67"/>
      <c r="S396" s="107"/>
    </row>
    <row r="397" spans="1:19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24"/>
        <v>-2582.7999999999993</v>
      </c>
      <c r="H397" s="47">
        <f t="shared" si="25"/>
        <v>-0.12314528740893312</v>
      </c>
      <c r="I397" s="47">
        <f t="shared" si="26"/>
        <v>-0.12314528740893312</v>
      </c>
      <c r="J397" s="47"/>
      <c r="K397" s="106"/>
      <c r="L397" s="67"/>
      <c r="M397" s="79">
        <f>G397</f>
        <v>-2582.7999999999993</v>
      </c>
      <c r="N397" s="67"/>
      <c r="O397" s="67"/>
      <c r="P397" s="67"/>
      <c r="Q397" s="67"/>
      <c r="R397" s="67"/>
      <c r="S397" s="107"/>
    </row>
    <row r="398" spans="1:19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24"/>
        <v>-2379.2000000000007</v>
      </c>
      <c r="H398" s="47">
        <f t="shared" si="25"/>
        <v>-0.22441048858705911</v>
      </c>
      <c r="I398" s="47">
        <f t="shared" si="26"/>
        <v>-0.22441048858705911</v>
      </c>
      <c r="J398" s="47"/>
      <c r="K398" s="106"/>
      <c r="L398" s="67"/>
      <c r="M398" s="67"/>
      <c r="N398" s="67"/>
      <c r="O398" s="79">
        <f>G398</f>
        <v>-2379.2000000000007</v>
      </c>
      <c r="P398" s="67"/>
      <c r="Q398" s="67"/>
      <c r="R398" s="67"/>
      <c r="S398" s="107"/>
    </row>
    <row r="399" spans="1:19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24"/>
        <v>-786.79999999999927</v>
      </c>
      <c r="H399" s="47">
        <f t="shared" si="25"/>
        <v>-8.8815640944597388E-2</v>
      </c>
      <c r="I399" s="47">
        <f t="shared" si="26"/>
        <v>-8.8815640944597388E-2</v>
      </c>
      <c r="J399" s="47"/>
      <c r="K399" s="106"/>
      <c r="L399" s="79">
        <f>G399</f>
        <v>-786.79999999999927</v>
      </c>
      <c r="M399" s="67"/>
      <c r="N399" s="67"/>
      <c r="O399" s="67"/>
      <c r="P399" s="67"/>
      <c r="Q399" s="67"/>
      <c r="R399" s="67"/>
      <c r="S399" s="107"/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24"/>
        <v>2203.1999999999971</v>
      </c>
      <c r="H400" s="47">
        <f t="shared" si="25"/>
        <v>0.14572970684728523</v>
      </c>
      <c r="I400" s="47"/>
      <c r="J400" s="47"/>
      <c r="K400" s="106"/>
      <c r="L400" s="67"/>
      <c r="M400" s="67"/>
      <c r="N400" s="67"/>
      <c r="O400" s="67"/>
      <c r="P400" s="67"/>
      <c r="Q400" s="67"/>
      <c r="R400" s="67"/>
      <c r="S400" s="107"/>
    </row>
    <row r="401" spans="1:19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24"/>
        <v>-228.00000000000091</v>
      </c>
      <c r="H401" s="47">
        <f t="shared" si="25"/>
        <v>-4.1104781135069025E-2</v>
      </c>
      <c r="I401" s="47">
        <f>H401</f>
        <v>-4.1104781135069025E-2</v>
      </c>
      <c r="J401" s="47"/>
      <c r="K401" s="108">
        <f>G401</f>
        <v>-228.00000000000091</v>
      </c>
      <c r="L401" s="67"/>
      <c r="M401" s="67"/>
      <c r="N401" s="67"/>
      <c r="O401" s="67"/>
      <c r="P401" s="67"/>
      <c r="Q401" s="67"/>
      <c r="R401" s="67"/>
      <c r="S401" s="107"/>
    </row>
    <row r="402" spans="1:19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24"/>
        <v>-968.79999999999927</v>
      </c>
      <c r="H402" s="47">
        <f t="shared" si="25"/>
        <v>-0.13488527511695245</v>
      </c>
      <c r="I402" s="47">
        <f>H402</f>
        <v>-0.13488527511695245</v>
      </c>
      <c r="J402" s="47"/>
      <c r="K402" s="106"/>
      <c r="L402" s="67"/>
      <c r="M402" s="79">
        <f>G402</f>
        <v>-968.79999999999927</v>
      </c>
      <c r="N402" s="67"/>
      <c r="O402" s="67"/>
      <c r="P402" s="67"/>
      <c r="Q402" s="67"/>
      <c r="R402" s="67"/>
      <c r="S402" s="107"/>
    </row>
    <row r="403" spans="1:19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24"/>
        <v>-771.20000000000073</v>
      </c>
      <c r="H403" s="47">
        <f t="shared" si="25"/>
        <v>-4.3466498331680078E-2</v>
      </c>
      <c r="I403" s="47">
        <f>H403</f>
        <v>-4.3466498331680078E-2</v>
      </c>
      <c r="J403" s="47"/>
      <c r="K403" s="108">
        <f>G403</f>
        <v>-771.20000000000073</v>
      </c>
      <c r="L403" s="67"/>
      <c r="M403" s="67"/>
      <c r="N403" s="67"/>
      <c r="O403" s="67"/>
      <c r="P403" s="67"/>
      <c r="Q403" s="67"/>
      <c r="R403" s="67"/>
      <c r="S403" s="107"/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24"/>
        <v>4020.3999999999978</v>
      </c>
      <c r="H404" s="47">
        <f t="shared" si="25"/>
        <v>0.35722917259027559</v>
      </c>
      <c r="I404" s="47"/>
      <c r="J404" s="47"/>
      <c r="K404" s="106"/>
      <c r="L404" s="67"/>
      <c r="M404" s="67"/>
      <c r="N404" s="67"/>
      <c r="O404" s="67"/>
      <c r="P404" s="67"/>
      <c r="Q404" s="67"/>
      <c r="R404" s="67"/>
      <c r="S404" s="107"/>
    </row>
    <row r="405" spans="1:19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24"/>
        <v>-743.60000000000036</v>
      </c>
      <c r="H405" s="47">
        <f t="shared" si="25"/>
        <v>-5.9678972712680606E-2</v>
      </c>
      <c r="I405" s="47">
        <f t="shared" ref="I405:I414" si="27">H405</f>
        <v>-5.9678972712680606E-2</v>
      </c>
      <c r="J405" s="47"/>
      <c r="K405" s="106"/>
      <c r="L405" s="79">
        <f>G405</f>
        <v>-743.60000000000036</v>
      </c>
      <c r="M405" s="67"/>
      <c r="N405" s="67"/>
      <c r="O405" s="67"/>
      <c r="P405" s="67"/>
      <c r="Q405" s="67"/>
      <c r="R405" s="67"/>
      <c r="S405" s="107"/>
    </row>
    <row r="406" spans="1:19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24"/>
        <v>-453.60000000000036</v>
      </c>
      <c r="H406" s="47">
        <f t="shared" si="25"/>
        <v>-3.291727140783747E-2</v>
      </c>
      <c r="I406" s="47">
        <f t="shared" si="27"/>
        <v>-3.291727140783747E-2</v>
      </c>
      <c r="J406" s="47"/>
      <c r="K406" s="108">
        <f>G406</f>
        <v>-453.60000000000036</v>
      </c>
      <c r="L406" s="67"/>
      <c r="M406" s="67"/>
      <c r="N406" s="67"/>
      <c r="O406" s="67"/>
      <c r="P406" s="67"/>
      <c r="Q406" s="67"/>
      <c r="R406" s="67"/>
      <c r="S406" s="107"/>
    </row>
    <row r="407" spans="1:19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24"/>
        <v>-438</v>
      </c>
      <c r="H407" s="47">
        <f t="shared" si="25"/>
        <v>-4.0438732550409924E-2</v>
      </c>
      <c r="I407" s="47">
        <f t="shared" si="27"/>
        <v>-4.0438732550409924E-2</v>
      </c>
      <c r="J407" s="47"/>
      <c r="K407" s="108">
        <f>G407</f>
        <v>-438</v>
      </c>
      <c r="L407" s="67"/>
      <c r="M407" s="67"/>
      <c r="N407" s="67"/>
      <c r="O407" s="67"/>
      <c r="P407" s="67"/>
      <c r="Q407" s="67"/>
      <c r="R407" s="67"/>
      <c r="S407" s="107"/>
    </row>
    <row r="408" spans="1:19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24"/>
        <v>-8641.9999999999964</v>
      </c>
      <c r="H408" s="47">
        <f t="shared" si="25"/>
        <v>-0.30517260862195594</v>
      </c>
      <c r="I408" s="47">
        <f t="shared" si="27"/>
        <v>-0.30517260862195594</v>
      </c>
      <c r="J408" s="47"/>
      <c r="K408" s="106"/>
      <c r="L408" s="67"/>
      <c r="M408" s="67"/>
      <c r="N408" s="67"/>
      <c r="O408" s="67"/>
      <c r="P408" s="67"/>
      <c r="Q408" s="79">
        <f>G408</f>
        <v>-8641.9999999999964</v>
      </c>
      <c r="R408" s="67"/>
      <c r="S408" s="107"/>
    </row>
    <row r="409" spans="1:19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24"/>
        <v>-1169.6000000000004</v>
      </c>
      <c r="H409" s="47">
        <f t="shared" si="25"/>
        <v>-8.4131779600057577E-2</v>
      </c>
      <c r="I409" s="47">
        <f t="shared" si="27"/>
        <v>-8.4131779600057577E-2</v>
      </c>
      <c r="J409" s="47"/>
      <c r="K409" s="106"/>
      <c r="L409" s="79">
        <f>G409</f>
        <v>-1169.6000000000004</v>
      </c>
      <c r="M409" s="67"/>
      <c r="N409" s="67"/>
      <c r="O409" s="67"/>
      <c r="P409" s="67"/>
      <c r="Q409" s="67"/>
      <c r="R409" s="67"/>
      <c r="S409" s="107"/>
    </row>
    <row r="410" spans="1:19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24"/>
        <v>-1428.4000000000015</v>
      </c>
      <c r="H410" s="47">
        <f t="shared" si="25"/>
        <v>-0.10968118434793303</v>
      </c>
      <c r="I410" s="47">
        <f t="shared" si="27"/>
        <v>-0.10968118434793303</v>
      </c>
      <c r="J410" s="47"/>
      <c r="K410" s="106"/>
      <c r="L410" s="67"/>
      <c r="M410" s="79">
        <f>G410</f>
        <v>-1428.4000000000015</v>
      </c>
      <c r="N410" s="67"/>
      <c r="O410" s="67"/>
      <c r="P410" s="67"/>
      <c r="Q410" s="67"/>
      <c r="R410" s="67"/>
      <c r="S410" s="107"/>
    </row>
    <row r="411" spans="1:19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24"/>
        <v>-1092.3999999999996</v>
      </c>
      <c r="H411" s="47">
        <f t="shared" si="25"/>
        <v>-0.10574205289038599</v>
      </c>
      <c r="I411" s="47">
        <f t="shared" si="27"/>
        <v>-0.10574205289038599</v>
      </c>
      <c r="J411" s="47"/>
      <c r="K411" s="106"/>
      <c r="L411" s="67"/>
      <c r="M411" s="79">
        <f>G411</f>
        <v>-1092.3999999999996</v>
      </c>
      <c r="N411" s="67"/>
      <c r="O411" s="67"/>
      <c r="P411" s="67"/>
      <c r="Q411" s="67"/>
      <c r="R411" s="67"/>
      <c r="S411" s="107"/>
    </row>
    <row r="412" spans="1:19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24"/>
        <v>-310.39999999999964</v>
      </c>
      <c r="H412" s="47">
        <f t="shared" si="25"/>
        <v>-3.7309486032982307E-2</v>
      </c>
      <c r="I412" s="47">
        <f t="shared" si="27"/>
        <v>-3.7309486032982307E-2</v>
      </c>
      <c r="J412" s="47"/>
      <c r="K412" s="108">
        <f>G412</f>
        <v>-310.39999999999964</v>
      </c>
      <c r="L412" s="67"/>
      <c r="M412" s="67"/>
      <c r="N412" s="67"/>
      <c r="O412" s="67"/>
      <c r="P412" s="67"/>
      <c r="Q412" s="67"/>
      <c r="R412" s="67"/>
      <c r="S412" s="107"/>
    </row>
    <row r="413" spans="1:19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24"/>
        <v>-228.40000000000146</v>
      </c>
      <c r="H413" s="47">
        <f t="shared" si="25"/>
        <v>-2.5217506514154643E-2</v>
      </c>
      <c r="I413" s="47">
        <f t="shared" si="27"/>
        <v>-2.5217506514154643E-2</v>
      </c>
      <c r="J413" s="47"/>
      <c r="K413" s="108">
        <f>G413</f>
        <v>-228.40000000000146</v>
      </c>
      <c r="L413" s="67"/>
      <c r="M413" s="67"/>
      <c r="N413" s="67"/>
      <c r="O413" s="67"/>
      <c r="P413" s="67"/>
      <c r="Q413" s="67"/>
      <c r="R413" s="67"/>
      <c r="S413" s="107"/>
    </row>
    <row r="414" spans="1:19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24"/>
        <v>-984.39999999999964</v>
      </c>
      <c r="H414" s="47">
        <f t="shared" si="25"/>
        <v>-7.7239344673906196E-2</v>
      </c>
      <c r="I414" s="47">
        <f t="shared" si="27"/>
        <v>-7.7239344673906196E-2</v>
      </c>
      <c r="J414" s="47"/>
      <c r="K414" s="106"/>
      <c r="L414" s="79">
        <f>G414</f>
        <v>-984.39999999999964</v>
      </c>
      <c r="M414" s="67"/>
      <c r="N414" s="67"/>
      <c r="O414" s="67"/>
      <c r="P414" s="67"/>
      <c r="Q414" s="67"/>
      <c r="R414" s="67"/>
      <c r="S414" s="107"/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24"/>
        <v>137.19999999999982</v>
      </c>
      <c r="H415" s="47">
        <f t="shared" si="25"/>
        <v>3.1906976744185994E-2</v>
      </c>
      <c r="I415" s="47"/>
      <c r="J415" s="47"/>
      <c r="K415" s="106"/>
      <c r="L415" s="67"/>
      <c r="M415" s="67"/>
      <c r="N415" s="67"/>
      <c r="O415" s="67"/>
      <c r="P415" s="67"/>
      <c r="Q415" s="67"/>
      <c r="R415" s="67"/>
      <c r="S415" s="107"/>
    </row>
    <row r="416" spans="1:19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24"/>
        <v>-77.199999999998909</v>
      </c>
      <c r="H416" s="47">
        <f t="shared" si="25"/>
        <v>-8.7445063658192785E-3</v>
      </c>
      <c r="I416" s="47">
        <f>H416</f>
        <v>-8.7445063658192785E-3</v>
      </c>
      <c r="J416" s="47"/>
      <c r="K416" s="108">
        <f>G416</f>
        <v>-77.199999999998909</v>
      </c>
      <c r="L416" s="67"/>
      <c r="M416" s="67"/>
      <c r="N416" s="67"/>
      <c r="O416" s="67"/>
      <c r="P416" s="67"/>
      <c r="Q416" s="67"/>
      <c r="R416" s="67"/>
      <c r="S416" s="107"/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24"/>
        <v>299.59999999999491</v>
      </c>
      <c r="H417" s="47">
        <f t="shared" si="25"/>
        <v>1.7157648783616329E-2</v>
      </c>
      <c r="I417" s="47"/>
      <c r="J417" s="47"/>
      <c r="K417" s="106"/>
      <c r="L417" s="67"/>
      <c r="M417" s="67"/>
      <c r="N417" s="67"/>
      <c r="O417" s="67"/>
      <c r="P417" s="67"/>
      <c r="Q417" s="67"/>
      <c r="R417" s="67"/>
      <c r="S417" s="107"/>
    </row>
    <row r="418" spans="1:19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24"/>
        <v>-864</v>
      </c>
      <c r="H418" s="47">
        <f t="shared" si="25"/>
        <v>-0.10359215385353221</v>
      </c>
      <c r="I418" s="47">
        <f>H418</f>
        <v>-0.10359215385353221</v>
      </c>
      <c r="J418" s="47"/>
      <c r="K418" s="106"/>
      <c r="L418" s="67"/>
      <c r="M418" s="79">
        <f>G418</f>
        <v>-864</v>
      </c>
      <c r="N418" s="67"/>
      <c r="O418" s="67"/>
      <c r="P418" s="67"/>
      <c r="Q418" s="67"/>
      <c r="R418" s="67"/>
      <c r="S418" s="107"/>
    </row>
    <row r="419" spans="1:19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24"/>
        <v>-547.19999999999891</v>
      </c>
      <c r="H419" s="47">
        <f t="shared" si="25"/>
        <v>-5.008603961483532E-2</v>
      </c>
      <c r="I419" s="47">
        <f>H419</f>
        <v>-5.008603961483532E-2</v>
      </c>
      <c r="J419" s="47"/>
      <c r="K419" s="106"/>
      <c r="L419" s="79">
        <f>G419</f>
        <v>-547.19999999999891</v>
      </c>
      <c r="M419" s="67"/>
      <c r="N419" s="67"/>
      <c r="O419" s="67"/>
      <c r="P419" s="67"/>
      <c r="Q419" s="67"/>
      <c r="R419" s="67"/>
      <c r="S419" s="107"/>
    </row>
    <row r="420" spans="1:19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24"/>
        <v>-938.79999999999927</v>
      </c>
      <c r="H420" s="47">
        <f t="shared" si="25"/>
        <v>-0.10996064467766108</v>
      </c>
      <c r="I420" s="47">
        <f>H420</f>
        <v>-0.10996064467766108</v>
      </c>
      <c r="J420" s="47"/>
      <c r="K420" s="106"/>
      <c r="L420" s="67"/>
      <c r="M420" s="79">
        <f>G420</f>
        <v>-938.79999999999927</v>
      </c>
      <c r="N420" s="67"/>
      <c r="O420" s="67"/>
      <c r="P420" s="67"/>
      <c r="Q420" s="67"/>
      <c r="R420" s="67"/>
      <c r="S420" s="107"/>
    </row>
    <row r="421" spans="1:19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24"/>
        <v>-698.00000000000182</v>
      </c>
      <c r="H421" s="47">
        <f t="shared" si="25"/>
        <v>-4.2420264488525969E-2</v>
      </c>
      <c r="I421" s="47">
        <f>H421</f>
        <v>-4.2420264488525969E-2</v>
      </c>
      <c r="J421" s="47"/>
      <c r="K421" s="108">
        <f>G421</f>
        <v>-698.00000000000182</v>
      </c>
      <c r="L421" s="67"/>
      <c r="M421" s="67"/>
      <c r="N421" s="67"/>
      <c r="O421" s="67"/>
      <c r="P421" s="67"/>
      <c r="Q421" s="67"/>
      <c r="R421" s="67"/>
      <c r="S421" s="107"/>
    </row>
    <row r="422" spans="1:19" x14ac:dyDescent="0.25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24"/>
        <v>335.59999999999854</v>
      </c>
      <c r="H422" s="47">
        <f t="shared" si="25"/>
        <v>3.2432641385441885E-2</v>
      </c>
      <c r="I422" s="47"/>
      <c r="J422" s="47"/>
      <c r="K422" s="106"/>
      <c r="L422" s="67"/>
      <c r="M422" s="67"/>
      <c r="N422" s="67"/>
      <c r="O422" s="67"/>
      <c r="P422" s="67"/>
      <c r="Q422" s="67"/>
      <c r="R422" s="67"/>
      <c r="S422" s="107"/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24"/>
        <v>410.79999999999927</v>
      </c>
      <c r="H423" s="47">
        <f t="shared" si="25"/>
        <v>5.4843533055644454E-2</v>
      </c>
      <c r="I423" s="47"/>
      <c r="J423" s="47"/>
      <c r="K423" s="106"/>
      <c r="L423" s="67"/>
      <c r="M423" s="67"/>
      <c r="N423" s="67"/>
      <c r="O423" s="67"/>
      <c r="P423" s="67"/>
      <c r="Q423" s="67"/>
      <c r="R423" s="67"/>
      <c r="S423" s="107"/>
    </row>
    <row r="424" spans="1:19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24"/>
        <v>-653.59999999999854</v>
      </c>
      <c r="H424" s="47">
        <f t="shared" si="25"/>
        <v>-3.8067281707203346E-2</v>
      </c>
      <c r="I424" s="47">
        <f>H424</f>
        <v>-3.8067281707203346E-2</v>
      </c>
      <c r="J424" s="47"/>
      <c r="K424" s="108">
        <f>G424</f>
        <v>-653.59999999999854</v>
      </c>
      <c r="L424" s="67"/>
      <c r="M424" s="67"/>
      <c r="N424" s="67"/>
      <c r="O424" s="67"/>
      <c r="P424" s="67"/>
      <c r="Q424" s="67"/>
      <c r="R424" s="67"/>
      <c r="S424" s="107"/>
    </row>
    <row r="425" spans="1:19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24"/>
        <v>-701.60000000000036</v>
      </c>
      <c r="H425" s="47">
        <f t="shared" si="25"/>
        <v>-7.0249919897468788E-2</v>
      </c>
      <c r="I425" s="47">
        <f>H425</f>
        <v>-7.0249919897468788E-2</v>
      </c>
      <c r="J425" s="47"/>
      <c r="K425" s="106"/>
      <c r="L425" s="79">
        <f>G425</f>
        <v>-701.60000000000036</v>
      </c>
      <c r="M425" s="67"/>
      <c r="N425" s="67"/>
      <c r="O425" s="67"/>
      <c r="P425" s="67"/>
      <c r="Q425" s="67"/>
      <c r="R425" s="67"/>
      <c r="S425" s="107"/>
    </row>
    <row r="426" spans="1:19" x14ac:dyDescent="0.25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24"/>
        <v>60</v>
      </c>
      <c r="H426" s="47">
        <f t="shared" si="25"/>
        <v>4.6026388462718625E-3</v>
      </c>
      <c r="I426" s="47"/>
      <c r="J426" s="47"/>
      <c r="K426" s="106"/>
      <c r="L426" s="67"/>
      <c r="M426" s="67"/>
      <c r="N426" s="67"/>
      <c r="O426" s="67"/>
      <c r="P426" s="67"/>
      <c r="Q426" s="67"/>
      <c r="R426" s="67"/>
      <c r="S426" s="107"/>
    </row>
    <row r="427" spans="1:19" x14ac:dyDescent="0.25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24"/>
        <v>-29.599999999999454</v>
      </c>
      <c r="H427" s="47">
        <f t="shared" si="25"/>
        <v>-7.0328834822275836E-3</v>
      </c>
      <c r="I427" s="47">
        <f t="shared" ref="I427:I433" si="28">H427</f>
        <v>-7.0328834822275836E-3</v>
      </c>
      <c r="J427" s="47"/>
      <c r="K427" s="108">
        <f>G427</f>
        <v>-29.599999999999454</v>
      </c>
      <c r="L427" s="67"/>
      <c r="M427" s="67"/>
      <c r="N427" s="67"/>
      <c r="O427" s="67"/>
      <c r="P427" s="67"/>
      <c r="Q427" s="67"/>
      <c r="R427" s="67"/>
      <c r="S427" s="107"/>
    </row>
    <row r="428" spans="1:19" x14ac:dyDescent="0.25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24"/>
        <v>-76.799999999997453</v>
      </c>
      <c r="H428" s="47">
        <f t="shared" si="25"/>
        <v>-6.5681444991787649E-3</v>
      </c>
      <c r="I428" s="47">
        <f t="shared" si="28"/>
        <v>-6.5681444991787649E-3</v>
      </c>
      <c r="J428" s="47"/>
      <c r="K428" s="108">
        <f>G428</f>
        <v>-76.799999999997453</v>
      </c>
      <c r="L428" s="67"/>
      <c r="M428" s="67"/>
      <c r="N428" s="67"/>
      <c r="O428" s="67"/>
      <c r="P428" s="67"/>
      <c r="Q428" s="67"/>
      <c r="R428" s="67"/>
      <c r="S428" s="107"/>
    </row>
    <row r="429" spans="1:19" x14ac:dyDescent="0.25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24"/>
        <v>-4101.6000000000022</v>
      </c>
      <c r="H429" s="47">
        <f t="shared" si="25"/>
        <v>-0.24488918609094393</v>
      </c>
      <c r="I429" s="47">
        <f t="shared" si="28"/>
        <v>-0.24488918609094393</v>
      </c>
      <c r="J429" s="47"/>
      <c r="K429" s="106"/>
      <c r="L429" s="67"/>
      <c r="M429" s="67"/>
      <c r="N429" s="67"/>
      <c r="O429" s="79">
        <f>G429</f>
        <v>-4101.6000000000022</v>
      </c>
      <c r="P429" s="67"/>
      <c r="Q429" s="67"/>
      <c r="R429" s="67"/>
      <c r="S429" s="107"/>
    </row>
    <row r="430" spans="1:19" x14ac:dyDescent="0.25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24"/>
        <v>-1673.1999999999971</v>
      </c>
      <c r="H430" s="47">
        <f t="shared" si="25"/>
        <v>-9.8811801667729515E-2</v>
      </c>
      <c r="I430" s="47">
        <f t="shared" si="28"/>
        <v>-9.8811801667729515E-2</v>
      </c>
      <c r="J430" s="47"/>
      <c r="K430" s="106"/>
      <c r="L430" s="79">
        <f>G430</f>
        <v>-1673.1999999999971</v>
      </c>
      <c r="M430" s="67"/>
      <c r="N430" s="67"/>
      <c r="O430" s="67"/>
      <c r="P430" s="67"/>
      <c r="Q430" s="67"/>
      <c r="R430" s="67"/>
      <c r="S430" s="107"/>
    </row>
    <row r="431" spans="1:19" x14ac:dyDescent="0.25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24"/>
        <v>-4525.2000000000007</v>
      </c>
      <c r="H431" s="47">
        <f t="shared" si="25"/>
        <v>-0.23712010060783903</v>
      </c>
      <c r="I431" s="47">
        <f t="shared" si="28"/>
        <v>-0.23712010060783903</v>
      </c>
      <c r="J431" s="47"/>
      <c r="K431" s="106"/>
      <c r="L431" s="67"/>
      <c r="M431" s="67"/>
      <c r="N431" s="67"/>
      <c r="O431" s="79">
        <f>G431</f>
        <v>-4525.2000000000007</v>
      </c>
      <c r="P431" s="67"/>
      <c r="Q431" s="67"/>
      <c r="R431" s="67"/>
      <c r="S431" s="107"/>
    </row>
    <row r="432" spans="1:19" x14ac:dyDescent="0.25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24"/>
        <v>-1067.5999999999995</v>
      </c>
      <c r="H432" s="47">
        <f t="shared" si="25"/>
        <v>-0.15899207720259717</v>
      </c>
      <c r="I432" s="47">
        <f t="shared" si="28"/>
        <v>-0.15899207720259717</v>
      </c>
      <c r="J432" s="47"/>
      <c r="K432" s="106"/>
      <c r="L432" s="67"/>
      <c r="M432" s="67"/>
      <c r="N432" s="79">
        <f>G432</f>
        <v>-1067.5999999999995</v>
      </c>
      <c r="O432" s="67"/>
      <c r="P432" s="67"/>
      <c r="Q432" s="67"/>
      <c r="R432" s="67"/>
      <c r="S432" s="107"/>
    </row>
    <row r="433" spans="1:19" x14ac:dyDescent="0.25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24"/>
        <v>-3823.2000000000007</v>
      </c>
      <c r="H433" s="47">
        <f t="shared" si="25"/>
        <v>-0.23530859942391497</v>
      </c>
      <c r="I433" s="47">
        <f t="shared" si="28"/>
        <v>-0.23530859942391497</v>
      </c>
      <c r="J433" s="47"/>
      <c r="K433" s="106"/>
      <c r="L433" s="67"/>
      <c r="M433" s="67"/>
      <c r="N433" s="67"/>
      <c r="O433" s="79">
        <f>G433</f>
        <v>-3823.2000000000007</v>
      </c>
      <c r="P433" s="67"/>
      <c r="Q433" s="67"/>
      <c r="R433" s="67"/>
      <c r="S433" s="107"/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24"/>
        <v>801.20000000000073</v>
      </c>
      <c r="H434" s="47">
        <f t="shared" si="25"/>
        <v>9.1809139661731765E-2</v>
      </c>
      <c r="I434" s="47"/>
      <c r="J434" s="47"/>
      <c r="K434" s="106"/>
      <c r="L434" s="67"/>
      <c r="M434" s="67"/>
      <c r="N434" s="67"/>
      <c r="O434" s="67"/>
      <c r="P434" s="67"/>
      <c r="Q434" s="67"/>
      <c r="R434" s="67"/>
      <c r="S434" s="107"/>
    </row>
    <row r="435" spans="1:19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24"/>
        <v>-1402</v>
      </c>
      <c r="H435" s="47">
        <f t="shared" si="25"/>
        <v>-0.15740075444584156</v>
      </c>
      <c r="I435" s="47">
        <f>H435</f>
        <v>-0.15740075444584156</v>
      </c>
      <c r="J435" s="47"/>
      <c r="K435" s="106"/>
      <c r="L435" s="67"/>
      <c r="M435" s="67"/>
      <c r="N435" s="79">
        <f>G435</f>
        <v>-1402</v>
      </c>
      <c r="O435" s="67"/>
      <c r="P435" s="67"/>
      <c r="Q435" s="67"/>
      <c r="R435" s="67"/>
      <c r="S435" s="107"/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24"/>
        <v>15.200000000000728</v>
      </c>
      <c r="H436" s="47">
        <f t="shared" si="25"/>
        <v>1.2503290339563643E-3</v>
      </c>
      <c r="I436" s="47"/>
      <c r="J436" s="47"/>
      <c r="K436" s="106"/>
      <c r="L436" s="67"/>
      <c r="M436" s="67"/>
      <c r="N436" s="67"/>
      <c r="O436" s="67"/>
      <c r="P436" s="67"/>
      <c r="Q436" s="67"/>
      <c r="R436" s="67"/>
      <c r="S436" s="107"/>
    </row>
    <row r="437" spans="1:19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24"/>
        <v>-2232.3999999999996</v>
      </c>
      <c r="H437" s="47">
        <f t="shared" si="25"/>
        <v>-0.1901209334014648</v>
      </c>
      <c r="I437" s="47">
        <f t="shared" ref="I437:I445" si="29">H437</f>
        <v>-0.1901209334014648</v>
      </c>
      <c r="J437" s="47"/>
      <c r="K437" s="106"/>
      <c r="L437" s="67"/>
      <c r="M437" s="67"/>
      <c r="N437" s="79">
        <f>G437</f>
        <v>-2232.3999999999996</v>
      </c>
      <c r="O437" s="67"/>
      <c r="P437" s="67"/>
      <c r="Q437" s="67"/>
      <c r="R437" s="67"/>
      <c r="S437" s="107"/>
    </row>
    <row r="438" spans="1:19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24"/>
        <v>-774.80000000000109</v>
      </c>
      <c r="H438" s="47">
        <f t="shared" si="25"/>
        <v>-9.0552101351035599E-2</v>
      </c>
      <c r="I438" s="47">
        <f t="shared" si="29"/>
        <v>-9.0552101351035599E-2</v>
      </c>
      <c r="J438" s="47"/>
      <c r="K438" s="106"/>
      <c r="L438" s="79">
        <f>G438</f>
        <v>-774.80000000000109</v>
      </c>
      <c r="M438" s="67"/>
      <c r="N438" s="67"/>
      <c r="O438" s="67"/>
      <c r="P438" s="67"/>
      <c r="Q438" s="67"/>
      <c r="R438" s="67"/>
      <c r="S438" s="107"/>
    </row>
    <row r="439" spans="1:19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24"/>
        <v>-1605.5999999999985</v>
      </c>
      <c r="H439" s="47">
        <f t="shared" si="25"/>
        <v>-6.9806267608083131E-2</v>
      </c>
      <c r="I439" s="47">
        <f t="shared" si="29"/>
        <v>-6.9806267608083131E-2</v>
      </c>
      <c r="J439" s="47"/>
      <c r="K439" s="106"/>
      <c r="L439" s="79">
        <f>G439</f>
        <v>-1605.5999999999985</v>
      </c>
      <c r="M439" s="67"/>
      <c r="N439" s="67"/>
      <c r="O439" s="67"/>
      <c r="P439" s="67"/>
      <c r="Q439" s="67"/>
      <c r="R439" s="67"/>
      <c r="S439" s="107"/>
    </row>
    <row r="440" spans="1:19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24"/>
        <v>-514.80000000000109</v>
      </c>
      <c r="H440" s="47">
        <f t="shared" si="25"/>
        <v>-6.5416285452882111E-2</v>
      </c>
      <c r="I440" s="47">
        <f t="shared" si="29"/>
        <v>-6.5416285452882111E-2</v>
      </c>
      <c r="J440" s="47"/>
      <c r="K440" s="106"/>
      <c r="L440" s="79">
        <f>G440</f>
        <v>-514.80000000000109</v>
      </c>
      <c r="M440" s="67"/>
      <c r="N440" s="67"/>
      <c r="O440" s="67"/>
      <c r="P440" s="67"/>
      <c r="Q440" s="67"/>
      <c r="R440" s="67"/>
      <c r="S440" s="107"/>
    </row>
    <row r="441" spans="1:19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24"/>
        <v>-1604.4000000000015</v>
      </c>
      <c r="H441" s="47">
        <f t="shared" si="25"/>
        <v>-0.13497778974289956</v>
      </c>
      <c r="I441" s="47">
        <f t="shared" si="29"/>
        <v>-0.13497778974289956</v>
      </c>
      <c r="J441" s="47"/>
      <c r="K441" s="106"/>
      <c r="L441" s="67"/>
      <c r="M441" s="79">
        <f>G441</f>
        <v>-1604.4000000000015</v>
      </c>
      <c r="N441" s="67"/>
      <c r="O441" s="67"/>
      <c r="P441" s="67"/>
      <c r="Q441" s="67"/>
      <c r="R441" s="67"/>
      <c r="S441" s="107"/>
    </row>
    <row r="442" spans="1:19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24"/>
        <v>-930.00000000000091</v>
      </c>
      <c r="H442" s="47">
        <f t="shared" si="25"/>
        <v>-0.14158699226600097</v>
      </c>
      <c r="I442" s="47">
        <f t="shared" si="29"/>
        <v>-0.14158699226600097</v>
      </c>
      <c r="J442" s="47"/>
      <c r="K442" s="106"/>
      <c r="L442" s="67"/>
      <c r="M442" s="79">
        <f>G442</f>
        <v>-930.00000000000091</v>
      </c>
      <c r="N442" s="67"/>
      <c r="O442" s="67"/>
      <c r="P442" s="67"/>
      <c r="Q442" s="67"/>
      <c r="R442" s="67"/>
      <c r="S442" s="107"/>
    </row>
    <row r="443" spans="1:19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24"/>
        <v>-1017.5999999999985</v>
      </c>
      <c r="H443" s="47">
        <f t="shared" si="25"/>
        <v>-0.11606368903690847</v>
      </c>
      <c r="I443" s="47">
        <f t="shared" si="29"/>
        <v>-0.11606368903690847</v>
      </c>
      <c r="J443" s="47"/>
      <c r="K443" s="106"/>
      <c r="L443" s="67"/>
      <c r="M443" s="79">
        <f>G443</f>
        <v>-1017.5999999999985</v>
      </c>
      <c r="N443" s="67"/>
      <c r="O443" s="67"/>
      <c r="P443" s="67"/>
      <c r="Q443" s="67"/>
      <c r="R443" s="67"/>
      <c r="S443" s="107"/>
    </row>
    <row r="444" spans="1:19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24"/>
        <v>-624.80000000000109</v>
      </c>
      <c r="H444" s="47">
        <f t="shared" si="25"/>
        <v>-0.10460755424591497</v>
      </c>
      <c r="I444" s="47">
        <f t="shared" si="29"/>
        <v>-0.10460755424591497</v>
      </c>
      <c r="J444" s="47"/>
      <c r="K444" s="106"/>
      <c r="L444" s="67"/>
      <c r="M444" s="79">
        <f>G444</f>
        <v>-624.80000000000109</v>
      </c>
      <c r="N444" s="67"/>
      <c r="O444" s="67"/>
      <c r="P444" s="67"/>
      <c r="Q444" s="67"/>
      <c r="R444" s="67"/>
      <c r="S444" s="107"/>
    </row>
    <row r="445" spans="1:19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24"/>
        <v>-622</v>
      </c>
      <c r="H445" s="47">
        <f t="shared" si="25"/>
        <v>-0.15688054882970137</v>
      </c>
      <c r="I445" s="47">
        <f t="shared" si="29"/>
        <v>-0.15688054882970137</v>
      </c>
      <c r="J445" s="47"/>
      <c r="K445" s="106"/>
      <c r="L445" s="67"/>
      <c r="M445" s="67"/>
      <c r="N445" s="79">
        <f>G445</f>
        <v>-622</v>
      </c>
      <c r="O445" s="67"/>
      <c r="P445" s="67"/>
      <c r="Q445" s="67"/>
      <c r="R445" s="67"/>
      <c r="S445" s="107"/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24"/>
        <v>593.60000000000036</v>
      </c>
      <c r="H446" s="47">
        <f t="shared" si="25"/>
        <v>0.23115264797507803</v>
      </c>
      <c r="I446" s="47"/>
      <c r="J446" s="47"/>
      <c r="K446" s="106"/>
      <c r="L446" s="67"/>
      <c r="M446" s="67"/>
      <c r="N446" s="67"/>
      <c r="O446" s="67"/>
      <c r="P446" s="67"/>
      <c r="Q446" s="67"/>
      <c r="R446" s="67"/>
      <c r="S446" s="107"/>
    </row>
    <row r="447" spans="1:19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24"/>
        <v>-1592.4000000000015</v>
      </c>
      <c r="H447" s="47">
        <f t="shared" si="25"/>
        <v>-0.13489428029276238</v>
      </c>
      <c r="I447" s="47">
        <f>H447</f>
        <v>-0.13489428029276238</v>
      </c>
      <c r="J447" s="47"/>
      <c r="K447" s="106"/>
      <c r="L447" s="67"/>
      <c r="M447" s="79">
        <f>G447</f>
        <v>-1592.4000000000015</v>
      </c>
      <c r="N447" s="67"/>
      <c r="O447" s="67"/>
      <c r="P447" s="67"/>
      <c r="Q447" s="67"/>
      <c r="R447" s="67"/>
      <c r="S447" s="107"/>
    </row>
    <row r="448" spans="1:19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24"/>
        <v>-590.39999999999873</v>
      </c>
      <c r="H448" s="47">
        <f t="shared" si="25"/>
        <v>-9.6451676141932743E-2</v>
      </c>
      <c r="I448" s="47">
        <f>H448</f>
        <v>-9.6451676141932743E-2</v>
      </c>
      <c r="J448" s="47"/>
      <c r="K448" s="106"/>
      <c r="L448" s="79">
        <f>G448</f>
        <v>-590.39999999999873</v>
      </c>
      <c r="M448" s="67"/>
      <c r="N448" s="67"/>
      <c r="O448" s="67"/>
      <c r="P448" s="67"/>
      <c r="Q448" s="67"/>
      <c r="R448" s="67"/>
      <c r="S448" s="107"/>
    </row>
    <row r="449" spans="1:19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24"/>
        <v>-272.40000000000146</v>
      </c>
      <c r="H449" s="47">
        <f t="shared" si="25"/>
        <v>-3.0388219544846214E-2</v>
      </c>
      <c r="I449" s="47">
        <f>H449</f>
        <v>-3.0388219544846214E-2</v>
      </c>
      <c r="J449" s="47"/>
      <c r="K449" s="108">
        <f>G449</f>
        <v>-272.40000000000146</v>
      </c>
      <c r="L449" s="67"/>
      <c r="M449" s="67"/>
      <c r="N449" s="67"/>
      <c r="O449" s="67"/>
      <c r="P449" s="67"/>
      <c r="Q449" s="67"/>
      <c r="R449" s="67"/>
      <c r="S449" s="107"/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24"/>
        <v>76</v>
      </c>
      <c r="H450" s="47">
        <f t="shared" si="25"/>
        <v>9.6751196659537637E-3</v>
      </c>
      <c r="I450" s="47"/>
      <c r="J450" s="47"/>
      <c r="K450" s="106"/>
      <c r="L450" s="67"/>
      <c r="M450" s="67"/>
      <c r="N450" s="67"/>
      <c r="O450" s="67"/>
      <c r="P450" s="67"/>
      <c r="Q450" s="67"/>
      <c r="R450" s="67"/>
      <c r="S450" s="107"/>
    </row>
    <row r="451" spans="1:19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24"/>
        <v>-332.79999999999927</v>
      </c>
      <c r="H451" s="47">
        <f t="shared" si="25"/>
        <v>-5.2654895259793569E-2</v>
      </c>
      <c r="I451" s="47">
        <f>H451</f>
        <v>-5.2654895259793569E-2</v>
      </c>
      <c r="J451" s="47"/>
      <c r="K451" s="106"/>
      <c r="L451" s="79">
        <f>G451</f>
        <v>-332.79999999999927</v>
      </c>
      <c r="M451" s="67"/>
      <c r="N451" s="67"/>
      <c r="O451" s="67"/>
      <c r="P451" s="67"/>
      <c r="Q451" s="67"/>
      <c r="R451" s="67"/>
      <c r="S451" s="107"/>
    </row>
    <row r="452" spans="1:19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30">F452-E452</f>
        <v>-470.00000000000091</v>
      </c>
      <c r="H452" s="47">
        <f t="shared" ref="H452:H515" si="31">G452/E452</f>
        <v>-5.6037771842808191E-2</v>
      </c>
      <c r="I452" s="47">
        <f>H452</f>
        <v>-5.6037771842808191E-2</v>
      </c>
      <c r="J452" s="47"/>
      <c r="K452" s="106"/>
      <c r="L452" s="79">
        <f>G452</f>
        <v>-470.00000000000091</v>
      </c>
      <c r="M452" s="67"/>
      <c r="N452" s="67"/>
      <c r="O452" s="67"/>
      <c r="P452" s="67"/>
      <c r="Q452" s="67"/>
      <c r="R452" s="67"/>
      <c r="S452" s="107"/>
    </row>
    <row r="453" spans="1:19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30"/>
        <v>-1475.1999999999989</v>
      </c>
      <c r="H453" s="47">
        <f t="shared" si="31"/>
        <v>-0.17556052744323308</v>
      </c>
      <c r="I453" s="47">
        <f>H453</f>
        <v>-0.17556052744323308</v>
      </c>
      <c r="J453" s="47"/>
      <c r="K453" s="106"/>
      <c r="L453" s="67"/>
      <c r="M453" s="67"/>
      <c r="N453" s="79">
        <f>G453</f>
        <v>-1475.1999999999989</v>
      </c>
      <c r="O453" s="67"/>
      <c r="P453" s="67"/>
      <c r="Q453" s="67"/>
      <c r="R453" s="67"/>
      <c r="S453" s="107"/>
    </row>
    <row r="454" spans="1:19" x14ac:dyDescent="0.25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30"/>
        <v>136.39999999999964</v>
      </c>
      <c r="H454" s="47">
        <f t="shared" si="31"/>
        <v>1.088066368857687E-2</v>
      </c>
      <c r="I454" s="47"/>
      <c r="J454" s="47"/>
      <c r="K454" s="106"/>
      <c r="L454" s="67"/>
      <c r="M454" s="67"/>
      <c r="N454" s="67"/>
      <c r="O454" s="67"/>
      <c r="P454" s="67"/>
      <c r="Q454" s="67"/>
      <c r="R454" s="67"/>
      <c r="S454" s="107"/>
    </row>
    <row r="455" spans="1:19" x14ac:dyDescent="0.25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30"/>
        <v>-196.40000000000055</v>
      </c>
      <c r="H455" s="47">
        <f t="shared" si="31"/>
        <v>-3.9182826590056764E-2</v>
      </c>
      <c r="I455" s="47">
        <f>H455</f>
        <v>-3.9182826590056764E-2</v>
      </c>
      <c r="J455" s="47"/>
      <c r="K455" s="108">
        <f>G455</f>
        <v>-196.40000000000055</v>
      </c>
      <c r="L455" s="67"/>
      <c r="M455" s="67"/>
      <c r="N455" s="67"/>
      <c r="O455" s="67"/>
      <c r="P455" s="67"/>
      <c r="Q455" s="67"/>
      <c r="R455" s="67"/>
      <c r="S455" s="107"/>
    </row>
    <row r="456" spans="1:19" x14ac:dyDescent="0.25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30"/>
        <v>-864.00000000000182</v>
      </c>
      <c r="H456" s="47">
        <f t="shared" si="31"/>
        <v>-7.2810624957864362E-2</v>
      </c>
      <c r="I456" s="47">
        <f>H456</f>
        <v>-7.2810624957864362E-2</v>
      </c>
      <c r="J456" s="47"/>
      <c r="K456" s="106"/>
      <c r="L456" s="79">
        <f>G456</f>
        <v>-864.00000000000182</v>
      </c>
      <c r="M456" s="67"/>
      <c r="N456" s="67"/>
      <c r="O456" s="67"/>
      <c r="P456" s="67"/>
      <c r="Q456" s="67"/>
      <c r="R456" s="67"/>
      <c r="S456" s="107"/>
    </row>
    <row r="457" spans="1:19" x14ac:dyDescent="0.25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30"/>
        <v>-424.80000000000291</v>
      </c>
      <c r="H457" s="47">
        <f t="shared" si="31"/>
        <v>-2.9370281257778342E-2</v>
      </c>
      <c r="I457" s="47">
        <f>H457</f>
        <v>-2.9370281257778342E-2</v>
      </c>
      <c r="J457" s="47"/>
      <c r="K457" s="108">
        <f>G457</f>
        <v>-424.80000000000291</v>
      </c>
      <c r="L457" s="67"/>
      <c r="M457" s="67"/>
      <c r="N457" s="67"/>
      <c r="O457" s="67"/>
      <c r="P457" s="67"/>
      <c r="Q457" s="67"/>
      <c r="R457" s="67"/>
      <c r="S457" s="107"/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30"/>
        <v>259.19999999999891</v>
      </c>
      <c r="H458" s="47">
        <f t="shared" si="31"/>
        <v>5.0023158869846936E-2</v>
      </c>
      <c r="I458" s="47"/>
      <c r="J458" s="47"/>
      <c r="K458" s="106"/>
      <c r="L458" s="67"/>
      <c r="M458" s="67"/>
      <c r="N458" s="67"/>
      <c r="O458" s="67"/>
      <c r="P458" s="67"/>
      <c r="Q458" s="67"/>
      <c r="R458" s="67"/>
      <c r="S458" s="107"/>
    </row>
    <row r="459" spans="1:19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30"/>
        <v>-1566.3999999999996</v>
      </c>
      <c r="H459" s="47">
        <f t="shared" si="31"/>
        <v>-0.23644487380751111</v>
      </c>
      <c r="I459" s="47">
        <f t="shared" ref="I459:I465" si="32">H459</f>
        <v>-0.23644487380751111</v>
      </c>
      <c r="J459" s="47"/>
      <c r="K459" s="106"/>
      <c r="L459" s="67"/>
      <c r="M459" s="67"/>
      <c r="N459" s="67"/>
      <c r="O459" s="79">
        <f>G459</f>
        <v>-1566.3999999999996</v>
      </c>
      <c r="P459" s="67"/>
      <c r="Q459" s="67"/>
      <c r="R459" s="67"/>
      <c r="S459" s="107"/>
    </row>
    <row r="460" spans="1:19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30"/>
        <v>-1085.1999999999971</v>
      </c>
      <c r="H460" s="47">
        <f t="shared" si="31"/>
        <v>-3.0891328110766909E-2</v>
      </c>
      <c r="I460" s="47">
        <f t="shared" si="32"/>
        <v>-3.0891328110766909E-2</v>
      </c>
      <c r="J460" s="47"/>
      <c r="K460" s="108">
        <f>G460</f>
        <v>-1085.1999999999971</v>
      </c>
      <c r="L460" s="67"/>
      <c r="M460" s="67"/>
      <c r="N460" s="67"/>
      <c r="O460" s="67"/>
      <c r="P460" s="67"/>
      <c r="Q460" s="67"/>
      <c r="R460" s="67"/>
      <c r="S460" s="107"/>
    </row>
    <row r="461" spans="1:19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30"/>
        <v>-981.59999999999854</v>
      </c>
      <c r="H461" s="47">
        <f t="shared" si="31"/>
        <v>-5.971965346052751E-2</v>
      </c>
      <c r="I461" s="47">
        <f t="shared" si="32"/>
        <v>-5.971965346052751E-2</v>
      </c>
      <c r="J461" s="47"/>
      <c r="K461" s="106"/>
      <c r="L461" s="79">
        <f>G461</f>
        <v>-981.59999999999854</v>
      </c>
      <c r="M461" s="67"/>
      <c r="N461" s="67"/>
      <c r="O461" s="67"/>
      <c r="P461" s="67"/>
      <c r="Q461" s="67"/>
      <c r="R461" s="67"/>
      <c r="S461" s="107"/>
    </row>
    <row r="462" spans="1:19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30"/>
        <v>-2019.1999999999971</v>
      </c>
      <c r="H462" s="47">
        <f t="shared" si="31"/>
        <v>-0.13395250099509068</v>
      </c>
      <c r="I462" s="47">
        <f t="shared" si="32"/>
        <v>-0.13395250099509068</v>
      </c>
      <c r="J462" s="47"/>
      <c r="K462" s="106"/>
      <c r="L462" s="67"/>
      <c r="M462" s="79">
        <f>G462</f>
        <v>-2019.1999999999971</v>
      </c>
      <c r="N462" s="67"/>
      <c r="O462" s="67"/>
      <c r="P462" s="67"/>
      <c r="Q462" s="67"/>
      <c r="R462" s="67"/>
      <c r="S462" s="107"/>
    </row>
    <row r="463" spans="1:19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30"/>
        <v>-631.60000000000036</v>
      </c>
      <c r="H463" s="47">
        <f t="shared" si="31"/>
        <v>-4.7590343289430084E-2</v>
      </c>
      <c r="I463" s="47">
        <f t="shared" si="32"/>
        <v>-4.7590343289430084E-2</v>
      </c>
      <c r="J463" s="47"/>
      <c r="K463" s="108">
        <f>G463</f>
        <v>-631.60000000000036</v>
      </c>
      <c r="L463" s="67"/>
      <c r="M463" s="67"/>
      <c r="N463" s="67"/>
      <c r="O463" s="67"/>
      <c r="P463" s="67"/>
      <c r="Q463" s="67"/>
      <c r="R463" s="67"/>
      <c r="S463" s="107"/>
    </row>
    <row r="464" spans="1:19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30"/>
        <v>-3854.4000000000015</v>
      </c>
      <c r="H464" s="47">
        <f t="shared" si="31"/>
        <v>-0.19877057634390866</v>
      </c>
      <c r="I464" s="47">
        <f t="shared" si="32"/>
        <v>-0.19877057634390866</v>
      </c>
      <c r="J464" s="47"/>
      <c r="K464" s="106"/>
      <c r="L464" s="67"/>
      <c r="M464" s="67"/>
      <c r="N464" s="79">
        <f>G464</f>
        <v>-3854.4000000000015</v>
      </c>
      <c r="O464" s="67"/>
      <c r="P464" s="67"/>
      <c r="Q464" s="67"/>
      <c r="R464" s="67"/>
      <c r="S464" s="107"/>
    </row>
    <row r="465" spans="1:19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30"/>
        <v>-1625.5999999999985</v>
      </c>
      <c r="H465" s="47">
        <f t="shared" si="31"/>
        <v>-8.3127083802082197E-2</v>
      </c>
      <c r="I465" s="47">
        <f t="shared" si="32"/>
        <v>-8.3127083802082197E-2</v>
      </c>
      <c r="J465" s="47"/>
      <c r="K465" s="106"/>
      <c r="L465" s="79">
        <f>G465</f>
        <v>-1625.5999999999985</v>
      </c>
      <c r="M465" s="67"/>
      <c r="N465" s="67"/>
      <c r="O465" s="67"/>
      <c r="P465" s="67"/>
      <c r="Q465" s="67"/>
      <c r="R465" s="67"/>
      <c r="S465" s="107"/>
    </row>
    <row r="466" spans="1:19" x14ac:dyDescent="0.25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30"/>
        <v>3987.9999999999964</v>
      </c>
      <c r="H466" s="47">
        <f t="shared" si="31"/>
        <v>0.2814873373048361</v>
      </c>
      <c r="I466" s="47"/>
      <c r="J466" s="47"/>
      <c r="K466" s="106"/>
      <c r="L466" s="67"/>
      <c r="M466" s="67"/>
      <c r="N466" s="67"/>
      <c r="O466" s="67"/>
      <c r="P466" s="67"/>
      <c r="Q466" s="67"/>
      <c r="R466" s="67"/>
      <c r="S466" s="107"/>
    </row>
    <row r="467" spans="1:19" x14ac:dyDescent="0.25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30"/>
        <v>-2397.2000000000007</v>
      </c>
      <c r="H467" s="47">
        <f t="shared" si="31"/>
        <v>-0.10204672387958047</v>
      </c>
      <c r="I467" s="47">
        <f t="shared" ref="I467:I480" si="33">H467</f>
        <v>-0.10204672387958047</v>
      </c>
      <c r="J467" s="47"/>
      <c r="K467" s="106"/>
      <c r="L467" s="67"/>
      <c r="M467" s="79">
        <f>G467</f>
        <v>-2397.2000000000007</v>
      </c>
      <c r="N467" s="67"/>
      <c r="O467" s="67"/>
      <c r="P467" s="67"/>
      <c r="Q467" s="67"/>
      <c r="R467" s="67"/>
      <c r="S467" s="107"/>
    </row>
    <row r="468" spans="1:19" x14ac:dyDescent="0.25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30"/>
        <v>-941.60000000000036</v>
      </c>
      <c r="H468" s="47">
        <f t="shared" si="31"/>
        <v>-6.9710968964700332E-2</v>
      </c>
      <c r="I468" s="47">
        <f t="shared" si="33"/>
        <v>-6.9710968964700332E-2</v>
      </c>
      <c r="J468" s="47"/>
      <c r="K468" s="106"/>
      <c r="L468" s="79">
        <f>G468</f>
        <v>-941.60000000000036</v>
      </c>
      <c r="M468" s="67"/>
      <c r="N468" s="67"/>
      <c r="O468" s="67"/>
      <c r="P468" s="67"/>
      <c r="Q468" s="67"/>
      <c r="R468" s="67"/>
      <c r="S468" s="107"/>
    </row>
    <row r="469" spans="1:19" x14ac:dyDescent="0.25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30"/>
        <v>-243.19999999999709</v>
      </c>
      <c r="H469" s="47">
        <f t="shared" si="31"/>
        <v>-1.5361681699891175E-2</v>
      </c>
      <c r="I469" s="47">
        <f t="shared" si="33"/>
        <v>-1.5361681699891175E-2</v>
      </c>
      <c r="J469" s="47"/>
      <c r="K469" s="108">
        <f>G469</f>
        <v>-243.19999999999709</v>
      </c>
      <c r="L469" s="67"/>
      <c r="M469" s="67"/>
      <c r="N469" s="67"/>
      <c r="O469" s="67"/>
      <c r="P469" s="67"/>
      <c r="Q469" s="67"/>
      <c r="R469" s="67"/>
      <c r="S469" s="107"/>
    </row>
    <row r="470" spans="1:19" x14ac:dyDescent="0.25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30"/>
        <v>-591.99999999999818</v>
      </c>
      <c r="H470" s="47">
        <f t="shared" si="31"/>
        <v>-6.6483985445397575E-2</v>
      </c>
      <c r="I470" s="47">
        <f t="shared" si="33"/>
        <v>-6.6483985445397575E-2</v>
      </c>
      <c r="J470" s="47"/>
      <c r="K470" s="106"/>
      <c r="L470" s="79">
        <f>G470</f>
        <v>-591.99999999999818</v>
      </c>
      <c r="M470" s="67"/>
      <c r="N470" s="67"/>
      <c r="O470" s="67"/>
      <c r="P470" s="67"/>
      <c r="Q470" s="67"/>
      <c r="R470" s="67"/>
      <c r="S470" s="107"/>
    </row>
    <row r="471" spans="1:19" x14ac:dyDescent="0.25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30"/>
        <v>-256.79999999999927</v>
      </c>
      <c r="H471" s="47">
        <f t="shared" si="31"/>
        <v>-2.6824886140475415E-2</v>
      </c>
      <c r="I471" s="47">
        <f t="shared" si="33"/>
        <v>-2.6824886140475415E-2</v>
      </c>
      <c r="J471" s="47"/>
      <c r="K471" s="108">
        <f>G471</f>
        <v>-256.79999999999927</v>
      </c>
      <c r="L471" s="67"/>
      <c r="M471" s="67"/>
      <c r="N471" s="67"/>
      <c r="O471" s="67"/>
      <c r="P471" s="67"/>
      <c r="Q471" s="67"/>
      <c r="R471" s="67"/>
      <c r="S471" s="107"/>
    </row>
    <row r="472" spans="1:19" x14ac:dyDescent="0.25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30"/>
        <v>-182.40000000000055</v>
      </c>
      <c r="H472" s="47">
        <f t="shared" si="31"/>
        <v>-3.05425318151374E-2</v>
      </c>
      <c r="I472" s="47">
        <f t="shared" si="33"/>
        <v>-3.05425318151374E-2</v>
      </c>
      <c r="J472" s="47"/>
      <c r="K472" s="108">
        <f>G472</f>
        <v>-182.40000000000055</v>
      </c>
      <c r="L472" s="67"/>
      <c r="M472" s="67"/>
      <c r="N472" s="67"/>
      <c r="O472" s="67"/>
      <c r="P472" s="67"/>
      <c r="Q472" s="67"/>
      <c r="R472" s="67"/>
      <c r="S472" s="107"/>
    </row>
    <row r="473" spans="1:19" x14ac:dyDescent="0.25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30"/>
        <v>-577.99999999999818</v>
      </c>
      <c r="H473" s="47">
        <f t="shared" si="31"/>
        <v>-5.6355056355056186E-2</v>
      </c>
      <c r="I473" s="47">
        <f t="shared" si="33"/>
        <v>-5.6355056355056186E-2</v>
      </c>
      <c r="J473" s="47"/>
      <c r="K473" s="106"/>
      <c r="L473" s="79">
        <f>G473</f>
        <v>-577.99999999999818</v>
      </c>
      <c r="M473" s="67"/>
      <c r="N473" s="67"/>
      <c r="O473" s="67"/>
      <c r="P473" s="67"/>
      <c r="Q473" s="67"/>
      <c r="R473" s="67"/>
      <c r="S473" s="107"/>
    </row>
    <row r="474" spans="1:19" x14ac:dyDescent="0.25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30"/>
        <v>-651.60000000000036</v>
      </c>
      <c r="H474" s="47">
        <f t="shared" si="31"/>
        <v>-8.5287958115183291E-2</v>
      </c>
      <c r="I474" s="47">
        <f t="shared" si="33"/>
        <v>-8.5287958115183291E-2</v>
      </c>
      <c r="J474" s="47"/>
      <c r="K474" s="106"/>
      <c r="L474" s="79">
        <f>G474</f>
        <v>-651.60000000000036</v>
      </c>
      <c r="M474" s="67"/>
      <c r="N474" s="67"/>
      <c r="O474" s="67"/>
      <c r="P474" s="67"/>
      <c r="Q474" s="67"/>
      <c r="R474" s="67"/>
      <c r="S474" s="107"/>
    </row>
    <row r="475" spans="1:19" x14ac:dyDescent="0.25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30"/>
        <v>-932.40000000000055</v>
      </c>
      <c r="H475" s="47">
        <f t="shared" si="31"/>
        <v>-0.10280497486107441</v>
      </c>
      <c r="I475" s="47">
        <f t="shared" si="33"/>
        <v>-0.10280497486107441</v>
      </c>
      <c r="J475" s="47"/>
      <c r="K475" s="106"/>
      <c r="L475" s="67"/>
      <c r="M475" s="79">
        <f>G475</f>
        <v>-932.40000000000055</v>
      </c>
      <c r="N475" s="67"/>
      <c r="O475" s="67"/>
      <c r="P475" s="67"/>
      <c r="Q475" s="67"/>
      <c r="R475" s="67"/>
      <c r="S475" s="107"/>
    </row>
    <row r="476" spans="1:19" x14ac:dyDescent="0.25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30"/>
        <v>-970.39999999999918</v>
      </c>
      <c r="H476" s="47">
        <f t="shared" si="31"/>
        <v>-0.22415226831747187</v>
      </c>
      <c r="I476" s="47">
        <f t="shared" si="33"/>
        <v>-0.22415226831747187</v>
      </c>
      <c r="J476" s="47"/>
      <c r="K476" s="106"/>
      <c r="L476" s="67"/>
      <c r="M476" s="67"/>
      <c r="N476" s="67"/>
      <c r="O476" s="79">
        <f>G476</f>
        <v>-970.39999999999918</v>
      </c>
      <c r="P476" s="67"/>
      <c r="Q476" s="67"/>
      <c r="R476" s="67"/>
      <c r="S476" s="107"/>
    </row>
    <row r="477" spans="1:19" x14ac:dyDescent="0.25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30"/>
        <v>-806</v>
      </c>
      <c r="H477" s="47">
        <f t="shared" si="31"/>
        <v>-8.9175075234554799E-2</v>
      </c>
      <c r="I477" s="47">
        <f t="shared" si="33"/>
        <v>-8.9175075234554799E-2</v>
      </c>
      <c r="J477" s="47"/>
      <c r="K477" s="106"/>
      <c r="L477" s="79">
        <f>G477</f>
        <v>-806</v>
      </c>
      <c r="M477" s="67"/>
      <c r="N477" s="67"/>
      <c r="O477" s="67"/>
      <c r="P477" s="67"/>
      <c r="Q477" s="67"/>
      <c r="R477" s="67"/>
      <c r="S477" s="107"/>
    </row>
    <row r="478" spans="1:19" x14ac:dyDescent="0.25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30"/>
        <v>-1534</v>
      </c>
      <c r="H478" s="47">
        <f t="shared" si="31"/>
        <v>-0.12222328457150143</v>
      </c>
      <c r="I478" s="47">
        <f t="shared" si="33"/>
        <v>-0.12222328457150143</v>
      </c>
      <c r="J478" s="47"/>
      <c r="K478" s="106"/>
      <c r="L478" s="67"/>
      <c r="M478" s="79">
        <f>G478</f>
        <v>-1534</v>
      </c>
      <c r="N478" s="67"/>
      <c r="O478" s="67"/>
      <c r="P478" s="67"/>
      <c r="Q478" s="67"/>
      <c r="R478" s="67"/>
      <c r="S478" s="107"/>
    </row>
    <row r="479" spans="1:19" x14ac:dyDescent="0.25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30"/>
        <v>-105.99999999999909</v>
      </c>
      <c r="H479" s="47">
        <f t="shared" si="31"/>
        <v>-1.5469935785172079E-2</v>
      </c>
      <c r="I479" s="47">
        <f t="shared" si="33"/>
        <v>-1.5469935785172079E-2</v>
      </c>
      <c r="J479" s="47"/>
      <c r="K479" s="108">
        <f>G479</f>
        <v>-105.99999999999909</v>
      </c>
      <c r="L479" s="67"/>
      <c r="M479" s="67"/>
      <c r="N479" s="67"/>
      <c r="O479" s="67"/>
      <c r="P479" s="67"/>
      <c r="Q479" s="67"/>
      <c r="R479" s="67"/>
      <c r="S479" s="107"/>
    </row>
    <row r="480" spans="1:19" x14ac:dyDescent="0.25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30"/>
        <v>-302.79999999999927</v>
      </c>
      <c r="H480" s="47">
        <f t="shared" si="31"/>
        <v>-4.5812152021302233E-2</v>
      </c>
      <c r="I480" s="47">
        <f t="shared" si="33"/>
        <v>-4.5812152021302233E-2</v>
      </c>
      <c r="J480" s="47"/>
      <c r="K480" s="108">
        <f>G480</f>
        <v>-302.79999999999927</v>
      </c>
      <c r="L480" s="67"/>
      <c r="M480" s="67"/>
      <c r="N480" s="67"/>
      <c r="O480" s="67"/>
      <c r="P480" s="67"/>
      <c r="Q480" s="67"/>
      <c r="R480" s="67"/>
      <c r="S480" s="107"/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30"/>
        <v>334.39999999999873</v>
      </c>
      <c r="H481" s="47">
        <f t="shared" si="31"/>
        <v>6.3963274674827597E-2</v>
      </c>
      <c r="I481" s="47"/>
      <c r="J481" s="47"/>
      <c r="K481" s="106"/>
      <c r="L481" s="67"/>
      <c r="M481" s="67"/>
      <c r="N481" s="67"/>
      <c r="O481" s="67"/>
      <c r="P481" s="67"/>
      <c r="Q481" s="67"/>
      <c r="R481" s="67"/>
      <c r="S481" s="107"/>
    </row>
    <row r="482" spans="1:19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30"/>
        <v>-2114.8000000000029</v>
      </c>
      <c r="H482" s="47">
        <f t="shared" si="31"/>
        <v>-9.8778118227337397E-2</v>
      </c>
      <c r="I482" s="47">
        <f>H482</f>
        <v>-9.8778118227337397E-2</v>
      </c>
      <c r="J482" s="47"/>
      <c r="K482" s="106"/>
      <c r="L482" s="79">
        <f>G482</f>
        <v>-2114.8000000000029</v>
      </c>
      <c r="M482" s="67"/>
      <c r="N482" s="67"/>
      <c r="O482" s="67"/>
      <c r="P482" s="67"/>
      <c r="Q482" s="67"/>
      <c r="R482" s="67"/>
      <c r="S482" s="107"/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30"/>
        <v>392.40000000000146</v>
      </c>
      <c r="H483" s="47">
        <f t="shared" si="31"/>
        <v>2.9251274711512766E-2</v>
      </c>
      <c r="I483" s="47"/>
      <c r="J483" s="47"/>
      <c r="K483" s="106"/>
      <c r="L483" s="67"/>
      <c r="M483" s="67"/>
      <c r="N483" s="67"/>
      <c r="O483" s="67"/>
      <c r="P483" s="67"/>
      <c r="Q483" s="67"/>
      <c r="R483" s="67"/>
      <c r="S483" s="107"/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30"/>
        <v>1749.1999999999989</v>
      </c>
      <c r="H484" s="47">
        <f t="shared" si="31"/>
        <v>0.16315946571151393</v>
      </c>
      <c r="I484" s="47"/>
      <c r="J484" s="47"/>
      <c r="K484" s="106"/>
      <c r="L484" s="67"/>
      <c r="M484" s="67"/>
      <c r="N484" s="67"/>
      <c r="O484" s="67"/>
      <c r="P484" s="67"/>
      <c r="Q484" s="67"/>
      <c r="R484" s="67"/>
      <c r="S484" s="107"/>
    </row>
    <row r="485" spans="1:19" x14ac:dyDescent="0.25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30"/>
        <v>183.19999999999982</v>
      </c>
      <c r="H485" s="47">
        <f t="shared" si="31"/>
        <v>3.3212472806381406E-2</v>
      </c>
      <c r="I485" s="47"/>
      <c r="J485" s="47"/>
      <c r="K485" s="106"/>
      <c r="L485" s="67"/>
      <c r="M485" s="67"/>
      <c r="N485" s="67"/>
      <c r="O485" s="67"/>
      <c r="P485" s="67"/>
      <c r="Q485" s="67"/>
      <c r="R485" s="67"/>
      <c r="S485" s="107"/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30"/>
        <v>668.79999999999927</v>
      </c>
      <c r="H486" s="47">
        <f t="shared" si="31"/>
        <v>7.8741640764811063E-2</v>
      </c>
      <c r="I486" s="47"/>
      <c r="J486" s="47"/>
      <c r="K486" s="106"/>
      <c r="L486" s="67"/>
      <c r="M486" s="67"/>
      <c r="N486" s="67"/>
      <c r="O486" s="67"/>
      <c r="P486" s="67"/>
      <c r="Q486" s="67"/>
      <c r="R486" s="67"/>
      <c r="S486" s="107"/>
    </row>
    <row r="487" spans="1:19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30"/>
        <v>-1060.7999999999993</v>
      </c>
      <c r="H487" s="47">
        <f t="shared" si="31"/>
        <v>-0.20304723987443521</v>
      </c>
      <c r="I487" s="47">
        <f>H487</f>
        <v>-0.20304723987443521</v>
      </c>
      <c r="J487" s="47"/>
      <c r="K487" s="106"/>
      <c r="L487" s="67"/>
      <c r="M487" s="67"/>
      <c r="N487" s="67"/>
      <c r="O487" s="79">
        <f>G487</f>
        <v>-1060.7999999999993</v>
      </c>
      <c r="P487" s="67"/>
      <c r="Q487" s="67"/>
      <c r="R487" s="67"/>
      <c r="S487" s="107"/>
    </row>
    <row r="488" spans="1:19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30"/>
        <v>-1818.8000000000011</v>
      </c>
      <c r="H488" s="47">
        <f t="shared" si="31"/>
        <v>-0.1621380687491086</v>
      </c>
      <c r="I488" s="47">
        <f>H488</f>
        <v>-0.1621380687491086</v>
      </c>
      <c r="J488" s="47"/>
      <c r="K488" s="106"/>
      <c r="L488" s="67"/>
      <c r="M488" s="67"/>
      <c r="N488" s="79">
        <f>G488</f>
        <v>-1818.8000000000011</v>
      </c>
      <c r="O488" s="67"/>
      <c r="P488" s="67"/>
      <c r="Q488" s="67"/>
      <c r="R488" s="67"/>
      <c r="S488" s="107"/>
    </row>
    <row r="489" spans="1:19" x14ac:dyDescent="0.25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30"/>
        <v>333.19999999999709</v>
      </c>
      <c r="H489" s="47">
        <f t="shared" si="31"/>
        <v>3.7615714608263379E-2</v>
      </c>
      <c r="I489" s="47"/>
      <c r="J489" s="47"/>
      <c r="K489" s="106"/>
      <c r="L489" s="67"/>
      <c r="M489" s="67"/>
      <c r="N489" s="67"/>
      <c r="O489" s="67"/>
      <c r="P489" s="67"/>
      <c r="Q489" s="67"/>
      <c r="R489" s="67"/>
      <c r="S489" s="107"/>
    </row>
    <row r="490" spans="1:19" x14ac:dyDescent="0.25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30"/>
        <v>-150.79999999999927</v>
      </c>
      <c r="H490" s="47">
        <f t="shared" si="31"/>
        <v>-1.4076093044095066E-2</v>
      </c>
      <c r="I490" s="47">
        <f t="shared" ref="I490:I503" si="34">H490</f>
        <v>-1.4076093044095066E-2</v>
      </c>
      <c r="J490" s="47"/>
      <c r="K490" s="108">
        <f>G490</f>
        <v>-150.79999999999927</v>
      </c>
      <c r="L490" s="67"/>
      <c r="M490" s="67"/>
      <c r="N490" s="67"/>
      <c r="O490" s="67"/>
      <c r="P490" s="67"/>
      <c r="Q490" s="67"/>
      <c r="R490" s="67"/>
      <c r="S490" s="107"/>
    </row>
    <row r="491" spans="1:19" x14ac:dyDescent="0.25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30"/>
        <v>-437.20000000000073</v>
      </c>
      <c r="H491" s="47">
        <f t="shared" si="31"/>
        <v>-2.2791725748602921E-2</v>
      </c>
      <c r="I491" s="47">
        <f t="shared" si="34"/>
        <v>-2.2791725748602921E-2</v>
      </c>
      <c r="J491" s="47"/>
      <c r="K491" s="108">
        <f>G491</f>
        <v>-437.20000000000073</v>
      </c>
      <c r="L491" s="67"/>
      <c r="M491" s="67"/>
      <c r="N491" s="67"/>
      <c r="O491" s="67"/>
      <c r="P491" s="67"/>
      <c r="Q491" s="67"/>
      <c r="R491" s="67"/>
      <c r="S491" s="107"/>
    </row>
    <row r="492" spans="1:19" x14ac:dyDescent="0.25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30"/>
        <v>-4656</v>
      </c>
      <c r="H492" s="47">
        <f t="shared" si="31"/>
        <v>-0.20024428426430871</v>
      </c>
      <c r="I492" s="47">
        <f t="shared" si="34"/>
        <v>-0.20024428426430871</v>
      </c>
      <c r="J492" s="47"/>
      <c r="K492" s="106"/>
      <c r="L492" s="67"/>
      <c r="M492" s="67"/>
      <c r="N492" s="67"/>
      <c r="O492" s="79">
        <f>G492</f>
        <v>-4656</v>
      </c>
      <c r="P492" s="67"/>
      <c r="Q492" s="67"/>
      <c r="R492" s="67"/>
      <c r="S492" s="107"/>
    </row>
    <row r="493" spans="1:19" x14ac:dyDescent="0.25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30"/>
        <v>-1526.7999999999993</v>
      </c>
      <c r="H493" s="47">
        <f t="shared" si="31"/>
        <v>-0.21460699426515228</v>
      </c>
      <c r="I493" s="47">
        <f t="shared" si="34"/>
        <v>-0.21460699426515228</v>
      </c>
      <c r="J493" s="47"/>
      <c r="K493" s="106"/>
      <c r="L493" s="67"/>
      <c r="M493" s="67"/>
      <c r="N493" s="67"/>
      <c r="O493" s="79">
        <f>G493</f>
        <v>-1526.7999999999993</v>
      </c>
      <c r="P493" s="67"/>
      <c r="Q493" s="67"/>
      <c r="R493" s="67"/>
      <c r="S493" s="107"/>
    </row>
    <row r="494" spans="1:19" x14ac:dyDescent="0.25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30"/>
        <v>-1138</v>
      </c>
      <c r="H494" s="47">
        <f t="shared" si="31"/>
        <v>-0.19110633438570565</v>
      </c>
      <c r="I494" s="47">
        <f t="shared" si="34"/>
        <v>-0.19110633438570565</v>
      </c>
      <c r="J494" s="47"/>
      <c r="K494" s="106"/>
      <c r="L494" s="67"/>
      <c r="M494" s="67"/>
      <c r="N494" s="79">
        <f>G494</f>
        <v>-1138</v>
      </c>
      <c r="O494" s="67"/>
      <c r="P494" s="67"/>
      <c r="Q494" s="67"/>
      <c r="R494" s="67"/>
      <c r="S494" s="107"/>
    </row>
    <row r="495" spans="1:19" x14ac:dyDescent="0.25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30"/>
        <v>-322.80000000000109</v>
      </c>
      <c r="H495" s="47">
        <f t="shared" si="31"/>
        <v>-3.2348578987453504E-2</v>
      </c>
      <c r="I495" s="47">
        <f t="shared" si="34"/>
        <v>-3.2348578987453504E-2</v>
      </c>
      <c r="J495" s="47"/>
      <c r="K495" s="108">
        <f>G495</f>
        <v>-322.80000000000109</v>
      </c>
      <c r="L495" s="67"/>
      <c r="M495" s="67"/>
      <c r="N495" s="67"/>
      <c r="O495" s="67"/>
      <c r="P495" s="67"/>
      <c r="Q495" s="67"/>
      <c r="R495" s="67"/>
      <c r="S495" s="107"/>
    </row>
    <row r="496" spans="1:19" x14ac:dyDescent="0.25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30"/>
        <v>-1942.8000000000011</v>
      </c>
      <c r="H496" s="47">
        <f t="shared" si="31"/>
        <v>-0.11346540204644213</v>
      </c>
      <c r="I496" s="47">
        <f t="shared" si="34"/>
        <v>-0.11346540204644213</v>
      </c>
      <c r="J496" s="47"/>
      <c r="K496" s="106"/>
      <c r="L496" s="67"/>
      <c r="M496" s="79">
        <f>G496</f>
        <v>-1942.8000000000011</v>
      </c>
      <c r="N496" s="67"/>
      <c r="O496" s="67"/>
      <c r="P496" s="67"/>
      <c r="Q496" s="67"/>
      <c r="R496" s="67"/>
      <c r="S496" s="107"/>
    </row>
    <row r="497" spans="1:19" x14ac:dyDescent="0.25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30"/>
        <v>-788.39999999999964</v>
      </c>
      <c r="H497" s="47">
        <f t="shared" si="31"/>
        <v>-0.2608523028057172</v>
      </c>
      <c r="I497" s="47">
        <f t="shared" si="34"/>
        <v>-0.2608523028057172</v>
      </c>
      <c r="J497" s="47"/>
      <c r="K497" s="106"/>
      <c r="L497" s="67"/>
      <c r="M497" s="67"/>
      <c r="N497" s="67"/>
      <c r="O497" s="67"/>
      <c r="P497" s="79">
        <f>G497</f>
        <v>-788.39999999999964</v>
      </c>
      <c r="Q497" s="67"/>
      <c r="R497" s="67"/>
      <c r="S497" s="107"/>
    </row>
    <row r="498" spans="1:19" x14ac:dyDescent="0.25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30"/>
        <v>-873.59999999999854</v>
      </c>
      <c r="H498" s="47">
        <f t="shared" si="31"/>
        <v>-5.195793881143828E-2</v>
      </c>
      <c r="I498" s="47">
        <f t="shared" si="34"/>
        <v>-5.195793881143828E-2</v>
      </c>
      <c r="J498" s="47"/>
      <c r="K498" s="106"/>
      <c r="L498" s="79">
        <f>G498</f>
        <v>-873.59999999999854</v>
      </c>
      <c r="M498" s="67"/>
      <c r="N498" s="67"/>
      <c r="O498" s="67"/>
      <c r="P498" s="67"/>
      <c r="Q498" s="67"/>
      <c r="R498" s="67"/>
      <c r="S498" s="107"/>
    </row>
    <row r="499" spans="1:19" x14ac:dyDescent="0.25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30"/>
        <v>-941.99999999999818</v>
      </c>
      <c r="H499" s="47">
        <f t="shared" si="31"/>
        <v>-9.0657119759787338E-2</v>
      </c>
      <c r="I499" s="47">
        <f t="shared" si="34"/>
        <v>-9.0657119759787338E-2</v>
      </c>
      <c r="J499" s="47"/>
      <c r="K499" s="106"/>
      <c r="L499" s="79">
        <f>G499</f>
        <v>-941.99999999999818</v>
      </c>
      <c r="M499" s="67"/>
      <c r="N499" s="67"/>
      <c r="O499" s="67"/>
      <c r="P499" s="67"/>
      <c r="Q499" s="67"/>
      <c r="R499" s="67"/>
      <c r="S499" s="107"/>
    </row>
    <row r="500" spans="1:19" x14ac:dyDescent="0.25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30"/>
        <v>-503.19999999999982</v>
      </c>
      <c r="H500" s="47">
        <f t="shared" si="31"/>
        <v>-5.8375870069605547E-2</v>
      </c>
      <c r="I500" s="47">
        <f t="shared" si="34"/>
        <v>-5.8375870069605547E-2</v>
      </c>
      <c r="J500" s="47"/>
      <c r="K500" s="106"/>
      <c r="L500" s="79">
        <f>G500</f>
        <v>-503.19999999999982</v>
      </c>
      <c r="M500" s="67"/>
      <c r="N500" s="67"/>
      <c r="O500" s="67"/>
      <c r="P500" s="67"/>
      <c r="Q500" s="67"/>
      <c r="R500" s="67"/>
      <c r="S500" s="107"/>
    </row>
    <row r="501" spans="1:19" x14ac:dyDescent="0.25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30"/>
        <v>-376.39999999999782</v>
      </c>
      <c r="H501" s="47">
        <f t="shared" si="31"/>
        <v>-1.952322662295887E-2</v>
      </c>
      <c r="I501" s="47">
        <f t="shared" si="34"/>
        <v>-1.952322662295887E-2</v>
      </c>
      <c r="J501" s="47"/>
      <c r="K501" s="108">
        <f>G501</f>
        <v>-376.39999999999782</v>
      </c>
      <c r="L501" s="67"/>
      <c r="M501" s="67"/>
      <c r="N501" s="67"/>
      <c r="O501" s="67"/>
      <c r="P501" s="67"/>
      <c r="Q501" s="67"/>
      <c r="R501" s="67"/>
      <c r="S501" s="107"/>
    </row>
    <row r="502" spans="1:19" x14ac:dyDescent="0.25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30"/>
        <v>-994.40000000000055</v>
      </c>
      <c r="H502" s="47">
        <f t="shared" si="31"/>
        <v>-0.11794287883100869</v>
      </c>
      <c r="I502" s="47">
        <f t="shared" si="34"/>
        <v>-0.11794287883100869</v>
      </c>
      <c r="J502" s="47"/>
      <c r="K502" s="106"/>
      <c r="L502" s="67"/>
      <c r="M502" s="79">
        <f>G502</f>
        <v>-994.40000000000055</v>
      </c>
      <c r="N502" s="67"/>
      <c r="O502" s="67"/>
      <c r="P502" s="67"/>
      <c r="Q502" s="67"/>
      <c r="R502" s="67"/>
      <c r="S502" s="107"/>
    </row>
    <row r="503" spans="1:19" x14ac:dyDescent="0.25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30"/>
        <v>-1020.8000000000029</v>
      </c>
      <c r="H503" s="47">
        <f t="shared" si="31"/>
        <v>-2.6900535480878767E-2</v>
      </c>
      <c r="I503" s="47">
        <f t="shared" si="34"/>
        <v>-2.6900535480878767E-2</v>
      </c>
      <c r="J503" s="47"/>
      <c r="K503" s="108">
        <f>G503</f>
        <v>-1020.8000000000029</v>
      </c>
      <c r="L503" s="67"/>
      <c r="M503" s="67"/>
      <c r="N503" s="67"/>
      <c r="O503" s="67"/>
      <c r="P503" s="67"/>
      <c r="Q503" s="67"/>
      <c r="R503" s="67"/>
      <c r="S503" s="107"/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30"/>
        <v>458.79999999999927</v>
      </c>
      <c r="H504" s="47">
        <f t="shared" si="31"/>
        <v>5.9347027474517422E-2</v>
      </c>
      <c r="I504" s="47"/>
      <c r="J504" s="47"/>
      <c r="K504" s="106"/>
      <c r="L504" s="67"/>
      <c r="M504" s="67"/>
      <c r="N504" s="67"/>
      <c r="O504" s="67"/>
      <c r="P504" s="67"/>
      <c r="Q504" s="67"/>
      <c r="R504" s="67"/>
      <c r="S504" s="107"/>
    </row>
    <row r="505" spans="1:19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30"/>
        <v>-1498.8000000000006</v>
      </c>
      <c r="H505" s="47">
        <f t="shared" si="31"/>
        <v>-0.38375665710774287</v>
      </c>
      <c r="I505" s="47">
        <f>H505</f>
        <v>-0.38375665710774287</v>
      </c>
      <c r="J505" s="47"/>
      <c r="K505" s="106"/>
      <c r="L505" s="67"/>
      <c r="M505" s="67"/>
      <c r="N505" s="67"/>
      <c r="O505" s="67"/>
      <c r="P505" s="67"/>
      <c r="Q505" s="67"/>
      <c r="R505" s="79">
        <f>G505</f>
        <v>-1498.8000000000006</v>
      </c>
      <c r="S505" s="107"/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30"/>
        <v>753.99999999999909</v>
      </c>
      <c r="H506" s="47">
        <f t="shared" si="31"/>
        <v>0.12780527493389365</v>
      </c>
      <c r="I506" s="47"/>
      <c r="J506" s="47"/>
      <c r="K506" s="106"/>
      <c r="L506" s="67"/>
      <c r="M506" s="67"/>
      <c r="N506" s="67"/>
      <c r="O506" s="67"/>
      <c r="P506" s="67"/>
      <c r="Q506" s="67"/>
      <c r="R506" s="67"/>
      <c r="S506" s="107"/>
    </row>
    <row r="507" spans="1:19" x14ac:dyDescent="0.25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30"/>
        <v>30.399999999999636</v>
      </c>
      <c r="H507" s="47">
        <f t="shared" si="31"/>
        <v>5.0525196117536956E-3</v>
      </c>
      <c r="I507" s="47"/>
      <c r="J507" s="47"/>
      <c r="K507" s="106"/>
      <c r="L507" s="67"/>
      <c r="M507" s="67"/>
      <c r="N507" s="67"/>
      <c r="O507" s="67"/>
      <c r="P507" s="67"/>
      <c r="Q507" s="67"/>
      <c r="R507" s="67"/>
      <c r="S507" s="107"/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30"/>
        <v>243.59999999999991</v>
      </c>
      <c r="H508" s="47">
        <f t="shared" si="31"/>
        <v>7.3568494805508547E-2</v>
      </c>
      <c r="I508" s="47"/>
      <c r="J508" s="47"/>
      <c r="K508" s="106"/>
      <c r="L508" s="67"/>
      <c r="M508" s="67"/>
      <c r="N508" s="67"/>
      <c r="O508" s="67"/>
      <c r="P508" s="67"/>
      <c r="Q508" s="67"/>
      <c r="R508" s="67"/>
      <c r="S508" s="107"/>
    </row>
    <row r="509" spans="1:19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30"/>
        <v>-1380</v>
      </c>
      <c r="H509" s="47">
        <f t="shared" si="31"/>
        <v>-0.14965514249772263</v>
      </c>
      <c r="I509" s="47">
        <f>H509</f>
        <v>-0.14965514249772263</v>
      </c>
      <c r="J509" s="47"/>
      <c r="K509" s="106"/>
      <c r="L509" s="67"/>
      <c r="M509" s="79">
        <f>G509</f>
        <v>-1380</v>
      </c>
      <c r="N509" s="67"/>
      <c r="O509" s="67"/>
      <c r="P509" s="67"/>
      <c r="Q509" s="67"/>
      <c r="R509" s="67"/>
      <c r="S509" s="107"/>
    </row>
    <row r="510" spans="1:19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30"/>
        <v>-410.00000000000045</v>
      </c>
      <c r="H510" s="47">
        <f t="shared" si="31"/>
        <v>-0.11241500329019534</v>
      </c>
      <c r="I510" s="47">
        <f>H510</f>
        <v>-0.11241500329019534</v>
      </c>
      <c r="J510" s="47"/>
      <c r="K510" s="106"/>
      <c r="L510" s="67"/>
      <c r="M510" s="79">
        <f>G510</f>
        <v>-410.00000000000045</v>
      </c>
      <c r="N510" s="67"/>
      <c r="O510" s="67"/>
      <c r="P510" s="67"/>
      <c r="Q510" s="67"/>
      <c r="R510" s="67"/>
      <c r="S510" s="107"/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30"/>
        <v>403.19999999999982</v>
      </c>
      <c r="H511" s="47">
        <f t="shared" si="31"/>
        <v>0.18729096989966545</v>
      </c>
      <c r="I511" s="47"/>
      <c r="J511" s="47"/>
      <c r="K511" s="106"/>
      <c r="L511" s="67"/>
      <c r="M511" s="67"/>
      <c r="N511" s="67"/>
      <c r="O511" s="67"/>
      <c r="P511" s="67"/>
      <c r="Q511" s="67"/>
      <c r="R511" s="67"/>
      <c r="S511" s="107"/>
    </row>
    <row r="512" spans="1:19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30"/>
        <v>-1968.3999999999996</v>
      </c>
      <c r="H512" s="47">
        <f t="shared" si="31"/>
        <v>-0.29673178967679686</v>
      </c>
      <c r="I512" s="47">
        <f>H512</f>
        <v>-0.29673178967679686</v>
      </c>
      <c r="J512" s="47"/>
      <c r="K512" s="106"/>
      <c r="L512" s="67"/>
      <c r="M512" s="67"/>
      <c r="N512" s="67"/>
      <c r="O512" s="67"/>
      <c r="P512" s="79">
        <f>G512</f>
        <v>-1968.3999999999996</v>
      </c>
      <c r="Q512" s="67"/>
      <c r="R512" s="67"/>
      <c r="S512" s="107"/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30"/>
        <v>0.3999999999996362</v>
      </c>
      <c r="H513" s="47">
        <f t="shared" si="31"/>
        <v>5.9014458542289196E-5</v>
      </c>
      <c r="I513" s="47"/>
      <c r="J513" s="47"/>
      <c r="K513" s="106"/>
      <c r="L513" s="67"/>
      <c r="M513" s="67"/>
      <c r="N513" s="67"/>
      <c r="O513" s="67"/>
      <c r="P513" s="67"/>
      <c r="Q513" s="67"/>
      <c r="R513" s="67"/>
      <c r="S513" s="107"/>
    </row>
    <row r="514" spans="1:19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30"/>
        <v>-205.20000000000073</v>
      </c>
      <c r="H514" s="47">
        <f t="shared" si="31"/>
        <v>-3.8949206590236256E-2</v>
      </c>
      <c r="I514" s="47">
        <f>H514</f>
        <v>-3.8949206590236256E-2</v>
      </c>
      <c r="J514" s="47"/>
      <c r="K514" s="108">
        <f>G514</f>
        <v>-205.20000000000073</v>
      </c>
      <c r="L514" s="67"/>
      <c r="M514" s="67"/>
      <c r="N514" s="67"/>
      <c r="O514" s="67"/>
      <c r="P514" s="67"/>
      <c r="Q514" s="67"/>
      <c r="R514" s="67"/>
      <c r="S514" s="107"/>
    </row>
    <row r="515" spans="1:19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30"/>
        <v>-2701.2000000000044</v>
      </c>
      <c r="H515" s="47">
        <f t="shared" si="31"/>
        <v>-0.1620784831393258</v>
      </c>
      <c r="I515" s="47">
        <f>H515</f>
        <v>-0.1620784831393258</v>
      </c>
      <c r="J515" s="47"/>
      <c r="K515" s="106"/>
      <c r="L515" s="67"/>
      <c r="M515" s="67"/>
      <c r="N515" s="79">
        <f>G515</f>
        <v>-2701.2000000000044</v>
      </c>
      <c r="O515" s="67"/>
      <c r="P515" s="67"/>
      <c r="Q515" s="67"/>
      <c r="R515" s="67"/>
      <c r="S515" s="107"/>
    </row>
    <row r="516" spans="1:19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35">F516-E516</f>
        <v>-1074</v>
      </c>
      <c r="H516" s="47">
        <f t="shared" ref="H516:H579" si="36">G516/E516</f>
        <v>-5.1951318615405452E-2</v>
      </c>
      <c r="I516" s="47">
        <f>H516</f>
        <v>-5.1951318615405452E-2</v>
      </c>
      <c r="J516" s="47"/>
      <c r="K516" s="106"/>
      <c r="L516" s="79">
        <f>G516</f>
        <v>-1074</v>
      </c>
      <c r="M516" s="67"/>
      <c r="N516" s="67"/>
      <c r="O516" s="67"/>
      <c r="P516" s="67"/>
      <c r="Q516" s="67"/>
      <c r="R516" s="67"/>
      <c r="S516" s="107"/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35"/>
        <v>6.6000000000003638</v>
      </c>
      <c r="H517" s="47">
        <f t="shared" si="36"/>
        <v>4.3279823733083909E-4</v>
      </c>
      <c r="I517" s="47"/>
      <c r="J517" s="47"/>
      <c r="K517" s="106"/>
      <c r="L517" s="67"/>
      <c r="M517" s="67"/>
      <c r="N517" s="67"/>
      <c r="O517" s="67"/>
      <c r="P517" s="67"/>
      <c r="Q517" s="67"/>
      <c r="R517" s="67"/>
      <c r="S517" s="107"/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35"/>
        <v>368.40000000000509</v>
      </c>
      <c r="H518" s="47">
        <f t="shared" si="36"/>
        <v>2.1032199132222262E-2</v>
      </c>
      <c r="I518" s="47"/>
      <c r="J518" s="47"/>
      <c r="K518" s="106"/>
      <c r="L518" s="67"/>
      <c r="M518" s="67"/>
      <c r="N518" s="67"/>
      <c r="O518" s="67"/>
      <c r="P518" s="67"/>
      <c r="Q518" s="67"/>
      <c r="R518" s="67"/>
      <c r="S518" s="107"/>
    </row>
    <row r="519" spans="1:19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35"/>
        <v>-502.79999999999927</v>
      </c>
      <c r="H519" s="47">
        <f t="shared" si="36"/>
        <v>-5.8787765410157997E-2</v>
      </c>
      <c r="I519" s="47">
        <f>H519</f>
        <v>-5.8787765410157997E-2</v>
      </c>
      <c r="J519" s="47"/>
      <c r="K519" s="106"/>
      <c r="L519" s="79">
        <f>G519</f>
        <v>-502.79999999999927</v>
      </c>
      <c r="M519" s="67"/>
      <c r="N519" s="67"/>
      <c r="O519" s="67"/>
      <c r="P519" s="67"/>
      <c r="Q519" s="67"/>
      <c r="R519" s="67"/>
      <c r="S519" s="107"/>
    </row>
    <row r="520" spans="1:19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35"/>
        <v>-975.19999999999982</v>
      </c>
      <c r="H520" s="47">
        <f t="shared" si="36"/>
        <v>-0.19406192788346729</v>
      </c>
      <c r="I520" s="47">
        <f>H520</f>
        <v>-0.19406192788346729</v>
      </c>
      <c r="J520" s="47"/>
      <c r="K520" s="106"/>
      <c r="L520" s="67"/>
      <c r="M520" s="67"/>
      <c r="N520" s="79">
        <f>G520</f>
        <v>-975.19999999999982</v>
      </c>
      <c r="O520" s="67"/>
      <c r="P520" s="67"/>
      <c r="Q520" s="67"/>
      <c r="R520" s="67"/>
      <c r="S520" s="107"/>
    </row>
    <row r="521" spans="1:19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35"/>
        <v>-1099.2000000000007</v>
      </c>
      <c r="H521" s="47">
        <f t="shared" si="36"/>
        <v>-8.250270205356075E-2</v>
      </c>
      <c r="I521" s="47">
        <f>H521</f>
        <v>-8.250270205356075E-2</v>
      </c>
      <c r="J521" s="47"/>
      <c r="K521" s="106"/>
      <c r="L521" s="79">
        <f>G521</f>
        <v>-1099.2000000000007</v>
      </c>
      <c r="M521" s="67"/>
      <c r="N521" s="67"/>
      <c r="O521" s="67"/>
      <c r="P521" s="67"/>
      <c r="Q521" s="67"/>
      <c r="R521" s="67"/>
      <c r="S521" s="107"/>
    </row>
    <row r="522" spans="1:19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35"/>
        <v>-407.60000000000218</v>
      </c>
      <c r="H522" s="47">
        <f t="shared" si="36"/>
        <v>-4.4874053197111387E-2</v>
      </c>
      <c r="I522" s="47">
        <f>H522</f>
        <v>-4.4874053197111387E-2</v>
      </c>
      <c r="J522" s="47"/>
      <c r="K522" s="108">
        <f>G522</f>
        <v>-407.60000000000218</v>
      </c>
      <c r="L522" s="67"/>
      <c r="M522" s="67"/>
      <c r="N522" s="67"/>
      <c r="O522" s="67"/>
      <c r="P522" s="67"/>
      <c r="Q522" s="67"/>
      <c r="R522" s="67"/>
      <c r="S522" s="107"/>
    </row>
    <row r="523" spans="1:19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35"/>
        <v>-1058.7999999999993</v>
      </c>
      <c r="H523" s="47">
        <f t="shared" si="36"/>
        <v>-0.11638234259584937</v>
      </c>
      <c r="I523" s="47">
        <f>H523</f>
        <v>-0.11638234259584937</v>
      </c>
      <c r="J523" s="47"/>
      <c r="K523" s="106"/>
      <c r="L523" s="67"/>
      <c r="M523" s="79">
        <f>G523</f>
        <v>-1058.7999999999993</v>
      </c>
      <c r="N523" s="67"/>
      <c r="O523" s="67"/>
      <c r="P523" s="67"/>
      <c r="Q523" s="67"/>
      <c r="R523" s="67"/>
      <c r="S523" s="107"/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35"/>
        <v>620.80000000000109</v>
      </c>
      <c r="H524" s="47">
        <f t="shared" si="36"/>
        <v>4.2659630026662343E-2</v>
      </c>
      <c r="I524" s="47"/>
      <c r="J524" s="47"/>
      <c r="K524" s="106"/>
      <c r="L524" s="67"/>
      <c r="M524" s="67"/>
      <c r="N524" s="67"/>
      <c r="O524" s="67"/>
      <c r="P524" s="67"/>
      <c r="Q524" s="67"/>
      <c r="R524" s="67"/>
      <c r="S524" s="107"/>
    </row>
    <row r="525" spans="1:19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35"/>
        <v>-2941.6000000000004</v>
      </c>
      <c r="H525" s="47">
        <f t="shared" si="36"/>
        <v>-0.22761459655204436</v>
      </c>
      <c r="I525" s="47">
        <f>H525</f>
        <v>-0.22761459655204436</v>
      </c>
      <c r="J525" s="47"/>
      <c r="K525" s="106"/>
      <c r="L525" s="67"/>
      <c r="M525" s="67"/>
      <c r="N525" s="67"/>
      <c r="O525" s="79">
        <f>G525</f>
        <v>-2941.6000000000004</v>
      </c>
      <c r="P525" s="67"/>
      <c r="Q525" s="67"/>
      <c r="R525" s="67"/>
      <c r="S525" s="107"/>
    </row>
    <row r="526" spans="1:19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35"/>
        <v>-1122.7999999999956</v>
      </c>
      <c r="H526" s="47">
        <f t="shared" si="36"/>
        <v>-3.5111639251985606E-2</v>
      </c>
      <c r="I526" s="47">
        <f>H526</f>
        <v>-3.5111639251985606E-2</v>
      </c>
      <c r="J526" s="47"/>
      <c r="K526" s="108">
        <f>G526</f>
        <v>-1122.7999999999956</v>
      </c>
      <c r="L526" s="67"/>
      <c r="M526" s="67"/>
      <c r="N526" s="67"/>
      <c r="O526" s="67"/>
      <c r="P526" s="67"/>
      <c r="Q526" s="67"/>
      <c r="R526" s="67"/>
      <c r="S526" s="107"/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35"/>
        <v>456.40000000000146</v>
      </c>
      <c r="H527" s="47">
        <f t="shared" si="36"/>
        <v>2.1548223829578356E-2</v>
      </c>
      <c r="I527" s="47"/>
      <c r="J527" s="47"/>
      <c r="K527" s="106"/>
      <c r="L527" s="67"/>
      <c r="M527" s="67"/>
      <c r="N527" s="67"/>
      <c r="O527" s="67"/>
      <c r="P527" s="67"/>
      <c r="Q527" s="67"/>
      <c r="R527" s="67"/>
      <c r="S527" s="107"/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35"/>
        <v>16.799999999999272</v>
      </c>
      <c r="H528" s="47">
        <f t="shared" si="36"/>
        <v>8.8894532986217483E-4</v>
      </c>
      <c r="I528" s="47"/>
      <c r="J528" s="47"/>
      <c r="K528" s="106"/>
      <c r="L528" s="67"/>
      <c r="M528" s="67"/>
      <c r="N528" s="67"/>
      <c r="O528" s="67"/>
      <c r="P528" s="67"/>
      <c r="Q528" s="67"/>
      <c r="R528" s="67"/>
      <c r="S528" s="107"/>
    </row>
    <row r="529" spans="1:19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35"/>
        <v>-2199.5999999999995</v>
      </c>
      <c r="H529" s="47">
        <f t="shared" si="36"/>
        <v>-0.27741902936131568</v>
      </c>
      <c r="I529" s="47">
        <f>H529</f>
        <v>-0.27741902936131568</v>
      </c>
      <c r="J529" s="47"/>
      <c r="K529" s="106"/>
      <c r="L529" s="67"/>
      <c r="M529" s="67"/>
      <c r="N529" s="67"/>
      <c r="O529" s="67"/>
      <c r="P529" s="79">
        <f>G529</f>
        <v>-2199.5999999999995</v>
      </c>
      <c r="Q529" s="67"/>
      <c r="R529" s="67"/>
      <c r="S529" s="107"/>
    </row>
    <row r="530" spans="1:19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35"/>
        <v>-1134.8000000000002</v>
      </c>
      <c r="H530" s="47">
        <f t="shared" si="36"/>
        <v>-0.15952541610436349</v>
      </c>
      <c r="I530" s="47">
        <f>H530</f>
        <v>-0.15952541610436349</v>
      </c>
      <c r="J530" s="47"/>
      <c r="K530" s="106"/>
      <c r="L530" s="67"/>
      <c r="M530" s="67"/>
      <c r="N530" s="79">
        <f>G530</f>
        <v>-1134.8000000000002</v>
      </c>
      <c r="O530" s="67"/>
      <c r="P530" s="67"/>
      <c r="Q530" s="67"/>
      <c r="R530" s="67"/>
      <c r="S530" s="107"/>
    </row>
    <row r="531" spans="1:19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35"/>
        <v>-426.00000000000045</v>
      </c>
      <c r="H531" s="47">
        <f t="shared" si="36"/>
        <v>-9.6319073889843634E-2</v>
      </c>
      <c r="I531" s="47">
        <f>H531</f>
        <v>-9.6319073889843634E-2</v>
      </c>
      <c r="J531" s="47"/>
      <c r="K531" s="106"/>
      <c r="L531" s="79">
        <f>G531</f>
        <v>-426.00000000000045</v>
      </c>
      <c r="M531" s="67"/>
      <c r="N531" s="67"/>
      <c r="O531" s="67"/>
      <c r="P531" s="67"/>
      <c r="Q531" s="67"/>
      <c r="R531" s="67"/>
      <c r="S531" s="107"/>
    </row>
    <row r="532" spans="1:19" x14ac:dyDescent="0.25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35"/>
        <v>137.99999999999909</v>
      </c>
      <c r="H532" s="47">
        <f t="shared" si="36"/>
        <v>2.2056003068661151E-2</v>
      </c>
      <c r="I532" s="47"/>
      <c r="J532" s="47"/>
      <c r="K532" s="106"/>
      <c r="L532" s="67"/>
      <c r="M532" s="67"/>
      <c r="N532" s="67"/>
      <c r="O532" s="67"/>
      <c r="P532" s="67"/>
      <c r="Q532" s="67"/>
      <c r="R532" s="67"/>
      <c r="S532" s="107"/>
    </row>
    <row r="533" spans="1:19" x14ac:dyDescent="0.25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35"/>
        <v>-1784.7999999999956</v>
      </c>
      <c r="H533" s="47">
        <f t="shared" si="36"/>
        <v>-5.0592437212993807E-2</v>
      </c>
      <c r="I533" s="47">
        <f>H533</f>
        <v>-5.0592437212993807E-2</v>
      </c>
      <c r="J533" s="47"/>
      <c r="K533" s="106"/>
      <c r="L533" s="79">
        <f>G533</f>
        <v>-1784.7999999999956</v>
      </c>
      <c r="M533" s="67"/>
      <c r="N533" s="67"/>
      <c r="O533" s="67"/>
      <c r="P533" s="67"/>
      <c r="Q533" s="67"/>
      <c r="R533" s="67"/>
      <c r="S533" s="107"/>
    </row>
    <row r="534" spans="1:19" x14ac:dyDescent="0.25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35"/>
        <v>-287.60000000000036</v>
      </c>
      <c r="H534" s="47">
        <f t="shared" si="36"/>
        <v>-3.8572961373390606E-2</v>
      </c>
      <c r="I534" s="47">
        <f>H534</f>
        <v>-3.8572961373390606E-2</v>
      </c>
      <c r="J534" s="47"/>
      <c r="K534" s="108">
        <f>G534</f>
        <v>-287.60000000000036</v>
      </c>
      <c r="L534" s="67"/>
      <c r="M534" s="67"/>
      <c r="N534" s="67"/>
      <c r="O534" s="67"/>
      <c r="P534" s="67"/>
      <c r="Q534" s="67"/>
      <c r="R534" s="67"/>
      <c r="S534" s="107"/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35"/>
        <v>368.40000000000055</v>
      </c>
      <c r="H535" s="47">
        <f t="shared" si="36"/>
        <v>6.2020202020202114E-2</v>
      </c>
      <c r="I535" s="47"/>
      <c r="J535" s="47"/>
      <c r="K535" s="106"/>
      <c r="L535" s="67"/>
      <c r="M535" s="67"/>
      <c r="N535" s="67"/>
      <c r="O535" s="67"/>
      <c r="P535" s="67"/>
      <c r="Q535" s="67"/>
      <c r="R535" s="67"/>
      <c r="S535" s="107"/>
    </row>
    <row r="536" spans="1:19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35"/>
        <v>-952.80000000000109</v>
      </c>
      <c r="H536" s="47">
        <f t="shared" si="36"/>
        <v>-8.1928871156359731E-2</v>
      </c>
      <c r="I536" s="47">
        <f>H536</f>
        <v>-8.1928871156359731E-2</v>
      </c>
      <c r="J536" s="47"/>
      <c r="K536" s="106"/>
      <c r="L536" s="79">
        <f>G536</f>
        <v>-952.80000000000109</v>
      </c>
      <c r="M536" s="67"/>
      <c r="N536" s="67"/>
      <c r="O536" s="67"/>
      <c r="P536" s="67"/>
      <c r="Q536" s="67"/>
      <c r="R536" s="67"/>
      <c r="S536" s="107"/>
    </row>
    <row r="537" spans="1:19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35"/>
        <v>-576</v>
      </c>
      <c r="H537" s="47">
        <f t="shared" si="36"/>
        <v>-5.7887120115774245E-2</v>
      </c>
      <c r="I537" s="47">
        <f>H537</f>
        <v>-5.7887120115774245E-2</v>
      </c>
      <c r="J537" s="47"/>
      <c r="K537" s="106"/>
      <c r="L537" s="79">
        <f>G537</f>
        <v>-576</v>
      </c>
      <c r="M537" s="67"/>
      <c r="N537" s="67"/>
      <c r="O537" s="67"/>
      <c r="P537" s="67"/>
      <c r="Q537" s="67"/>
      <c r="R537" s="67"/>
      <c r="S537" s="107"/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35"/>
        <v>260.39999999999964</v>
      </c>
      <c r="H538" s="47">
        <f t="shared" si="36"/>
        <v>3.8012378839191813E-2</v>
      </c>
      <c r="I538" s="47"/>
      <c r="J538" s="47"/>
      <c r="K538" s="106"/>
      <c r="L538" s="67"/>
      <c r="M538" s="67"/>
      <c r="N538" s="67"/>
      <c r="O538" s="67"/>
      <c r="P538" s="67"/>
      <c r="Q538" s="67"/>
      <c r="R538" s="67"/>
      <c r="S538" s="107"/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35"/>
        <v>1.5999999999994543</v>
      </c>
      <c r="H539" s="47">
        <f t="shared" si="36"/>
        <v>2.3518344308552655E-4</v>
      </c>
      <c r="I539" s="47"/>
      <c r="J539" s="47"/>
      <c r="K539" s="106"/>
      <c r="L539" s="67"/>
      <c r="M539" s="67"/>
      <c r="N539" s="67"/>
      <c r="O539" s="67"/>
      <c r="P539" s="67"/>
      <c r="Q539" s="67"/>
      <c r="R539" s="67"/>
      <c r="S539" s="107"/>
    </row>
    <row r="540" spans="1:19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35"/>
        <v>-1960</v>
      </c>
      <c r="H540" s="47">
        <f t="shared" si="36"/>
        <v>-5.7847824803730595E-2</v>
      </c>
      <c r="I540" s="47">
        <f>H540</f>
        <v>-5.7847824803730595E-2</v>
      </c>
      <c r="J540" s="47"/>
      <c r="K540" s="106"/>
      <c r="L540" s="79">
        <f>G540</f>
        <v>-1960</v>
      </c>
      <c r="M540" s="67"/>
      <c r="N540" s="67"/>
      <c r="O540" s="67"/>
      <c r="P540" s="67"/>
      <c r="Q540" s="67"/>
      <c r="R540" s="67"/>
      <c r="S540" s="107"/>
    </row>
    <row r="541" spans="1:19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35"/>
        <v>-624.40000000000873</v>
      </c>
      <c r="H541" s="47">
        <f t="shared" si="36"/>
        <v>-2.6286984490511114E-2</v>
      </c>
      <c r="I541" s="47">
        <f>H541</f>
        <v>-2.6286984490511114E-2</v>
      </c>
      <c r="J541" s="47"/>
      <c r="K541" s="108">
        <f>G541</f>
        <v>-624.40000000000873</v>
      </c>
      <c r="L541" s="67"/>
      <c r="M541" s="67"/>
      <c r="N541" s="67"/>
      <c r="O541" s="67"/>
      <c r="P541" s="67"/>
      <c r="Q541" s="67"/>
      <c r="R541" s="67"/>
      <c r="S541" s="107"/>
    </row>
    <row r="542" spans="1:19" x14ac:dyDescent="0.25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35"/>
        <v>223.19999999999891</v>
      </c>
      <c r="H542" s="47">
        <f t="shared" si="36"/>
        <v>3.0202976995940309E-2</v>
      </c>
      <c r="I542" s="47"/>
      <c r="J542" s="47"/>
      <c r="K542" s="106"/>
      <c r="L542" s="67"/>
      <c r="M542" s="67"/>
      <c r="N542" s="67"/>
      <c r="O542" s="67"/>
      <c r="P542" s="67"/>
      <c r="Q542" s="67"/>
      <c r="R542" s="67"/>
      <c r="S542" s="107"/>
    </row>
    <row r="543" spans="1:19" x14ac:dyDescent="0.25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35"/>
        <v>-3726.7999999999975</v>
      </c>
      <c r="H543" s="47">
        <f t="shared" si="36"/>
        <v>-0.2469191423952507</v>
      </c>
      <c r="I543" s="47">
        <f>H543</f>
        <v>-0.2469191423952507</v>
      </c>
      <c r="J543" s="47"/>
      <c r="K543" s="106"/>
      <c r="L543" s="67"/>
      <c r="M543" s="67"/>
      <c r="N543" s="67"/>
      <c r="O543" s="79">
        <f>G543</f>
        <v>-3726.7999999999975</v>
      </c>
      <c r="P543" s="67"/>
      <c r="Q543" s="67"/>
      <c r="R543" s="67"/>
      <c r="S543" s="107"/>
    </row>
    <row r="544" spans="1:19" x14ac:dyDescent="0.25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35"/>
        <v>-501.19999999999891</v>
      </c>
      <c r="H544" s="47">
        <f t="shared" si="36"/>
        <v>-4.9079514296905491E-2</v>
      </c>
      <c r="I544" s="47">
        <f>H544</f>
        <v>-4.9079514296905491E-2</v>
      </c>
      <c r="J544" s="47"/>
      <c r="K544" s="108">
        <f>G544</f>
        <v>-501.19999999999891</v>
      </c>
      <c r="L544" s="67"/>
      <c r="M544" s="67"/>
      <c r="N544" s="67"/>
      <c r="O544" s="67"/>
      <c r="P544" s="67"/>
      <c r="Q544" s="67"/>
      <c r="R544" s="67"/>
      <c r="S544" s="107"/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35"/>
        <v>486</v>
      </c>
      <c r="H545" s="47">
        <f t="shared" si="36"/>
        <v>5.2168312580506658E-2</v>
      </c>
      <c r="I545" s="47"/>
      <c r="J545" s="47"/>
      <c r="K545" s="106"/>
      <c r="L545" s="67"/>
      <c r="M545" s="67"/>
      <c r="N545" s="67"/>
      <c r="O545" s="67"/>
      <c r="P545" s="67"/>
      <c r="Q545" s="67"/>
      <c r="R545" s="67"/>
      <c r="S545" s="107"/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35"/>
        <v>1089.5999999999985</v>
      </c>
      <c r="H546" s="47">
        <f t="shared" si="36"/>
        <v>4.366574226952849E-2</v>
      </c>
      <c r="I546" s="47"/>
      <c r="J546" s="47"/>
      <c r="K546" s="106"/>
      <c r="L546" s="67"/>
      <c r="M546" s="67"/>
      <c r="N546" s="67"/>
      <c r="O546" s="67"/>
      <c r="P546" s="67"/>
      <c r="Q546" s="67"/>
      <c r="R546" s="67"/>
      <c r="S546" s="107"/>
    </row>
    <row r="547" spans="1:19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35"/>
        <v>-577.20000000000073</v>
      </c>
      <c r="H547" s="47">
        <f t="shared" si="36"/>
        <v>-3.9748781092471742E-2</v>
      </c>
      <c r="I547" s="47">
        <f>H547</f>
        <v>-3.9748781092471742E-2</v>
      </c>
      <c r="J547" s="47"/>
      <c r="K547" s="108">
        <f>G547</f>
        <v>-577.20000000000073</v>
      </c>
      <c r="L547" s="67"/>
      <c r="M547" s="67"/>
      <c r="N547" s="67"/>
      <c r="O547" s="67"/>
      <c r="P547" s="67"/>
      <c r="Q547" s="67"/>
      <c r="R547" s="67"/>
      <c r="S547" s="107"/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35"/>
        <v>1050.4000000000015</v>
      </c>
      <c r="H548" s="47">
        <f t="shared" si="36"/>
        <v>0.10534761503590499</v>
      </c>
      <c r="I548" s="47"/>
      <c r="J548" s="47"/>
      <c r="K548" s="106"/>
      <c r="L548" s="67"/>
      <c r="M548" s="67"/>
      <c r="N548" s="67"/>
      <c r="O548" s="67"/>
      <c r="P548" s="67"/>
      <c r="Q548" s="67"/>
      <c r="R548" s="67"/>
      <c r="S548" s="107"/>
    </row>
    <row r="549" spans="1:19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35"/>
        <v>-5882.4000000000015</v>
      </c>
      <c r="H549" s="47">
        <f t="shared" si="36"/>
        <v>-0.2675082766398662</v>
      </c>
      <c r="I549" s="47">
        <f>H549</f>
        <v>-0.2675082766398662</v>
      </c>
      <c r="J549" s="47"/>
      <c r="K549" s="106"/>
      <c r="L549" s="67"/>
      <c r="M549" s="67"/>
      <c r="N549" s="67"/>
      <c r="O549" s="67"/>
      <c r="P549" s="79">
        <f>G549</f>
        <v>-5882.4000000000015</v>
      </c>
      <c r="Q549" s="67"/>
      <c r="R549" s="67"/>
      <c r="S549" s="107"/>
    </row>
    <row r="550" spans="1:19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35"/>
        <v>-333.19999999999982</v>
      </c>
      <c r="H550" s="47">
        <f t="shared" si="36"/>
        <v>-0.25536480686695268</v>
      </c>
      <c r="I550" s="47">
        <f>H550</f>
        <v>-0.25536480686695268</v>
      </c>
      <c r="J550" s="47"/>
      <c r="K550" s="106"/>
      <c r="L550" s="67"/>
      <c r="M550" s="67"/>
      <c r="N550" s="67"/>
      <c r="O550" s="67"/>
      <c r="P550" s="79">
        <f>G550</f>
        <v>-333.19999999999982</v>
      </c>
      <c r="Q550" s="67"/>
      <c r="R550" s="67"/>
      <c r="S550" s="107"/>
    </row>
    <row r="551" spans="1:19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35"/>
        <v>-5356.4000000000015</v>
      </c>
      <c r="H551" s="47">
        <f t="shared" si="36"/>
        <v>-0.27215267051459235</v>
      </c>
      <c r="I551" s="47">
        <f>H551</f>
        <v>-0.27215267051459235</v>
      </c>
      <c r="J551" s="47"/>
      <c r="K551" s="106"/>
      <c r="L551" s="67"/>
      <c r="M551" s="67"/>
      <c r="N551" s="67"/>
      <c r="O551" s="67"/>
      <c r="P551" s="79">
        <f>G551</f>
        <v>-5356.4000000000015</v>
      </c>
      <c r="Q551" s="67"/>
      <c r="R551" s="67"/>
      <c r="S551" s="107"/>
    </row>
    <row r="552" spans="1:19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35"/>
        <v>-3164.4000000000015</v>
      </c>
      <c r="H552" s="47">
        <f t="shared" si="36"/>
        <v>-0.1897759439620017</v>
      </c>
      <c r="I552" s="47">
        <f>H552</f>
        <v>-0.1897759439620017</v>
      </c>
      <c r="J552" s="47"/>
      <c r="K552" s="106"/>
      <c r="L552" s="67"/>
      <c r="M552" s="67"/>
      <c r="N552" s="79">
        <f>G552</f>
        <v>-3164.4000000000015</v>
      </c>
      <c r="O552" s="67"/>
      <c r="P552" s="67"/>
      <c r="Q552" s="67"/>
      <c r="R552" s="67"/>
      <c r="S552" s="107"/>
    </row>
    <row r="553" spans="1:19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35"/>
        <v>-1220.8000000000002</v>
      </c>
      <c r="H553" s="47">
        <f t="shared" si="36"/>
        <v>-0.24312913247829204</v>
      </c>
      <c r="I553" s="47">
        <f>H553</f>
        <v>-0.24312913247829204</v>
      </c>
      <c r="J553" s="47"/>
      <c r="K553" s="106"/>
      <c r="L553" s="67"/>
      <c r="M553" s="67"/>
      <c r="N553" s="67"/>
      <c r="O553" s="79">
        <f>G553</f>
        <v>-1220.8000000000002</v>
      </c>
      <c r="P553" s="67"/>
      <c r="Q553" s="67"/>
      <c r="R553" s="67"/>
      <c r="S553" s="107"/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35"/>
        <v>62.399999999999636</v>
      </c>
      <c r="H554" s="47">
        <f t="shared" si="36"/>
        <v>5.8497075146242347E-3</v>
      </c>
      <c r="I554" s="47"/>
      <c r="J554" s="47"/>
      <c r="K554" s="106"/>
      <c r="L554" s="67"/>
      <c r="M554" s="67"/>
      <c r="N554" s="67"/>
      <c r="O554" s="67"/>
      <c r="P554" s="67"/>
      <c r="Q554" s="67"/>
      <c r="R554" s="67"/>
      <c r="S554" s="107"/>
    </row>
    <row r="555" spans="1:19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35"/>
        <v>-1068.7999999999956</v>
      </c>
      <c r="H555" s="47">
        <f t="shared" si="36"/>
        <v>-5.4073744282996508E-2</v>
      </c>
      <c r="I555" s="47">
        <f>H555</f>
        <v>-5.4073744282996508E-2</v>
      </c>
      <c r="J555" s="47"/>
      <c r="K555" s="106"/>
      <c r="L555" s="79">
        <f>G555</f>
        <v>-1068.7999999999956</v>
      </c>
      <c r="M555" s="67"/>
      <c r="N555" s="67"/>
      <c r="O555" s="67"/>
      <c r="P555" s="67"/>
      <c r="Q555" s="67"/>
      <c r="R555" s="67"/>
      <c r="S555" s="107"/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35"/>
        <v>107.19999999999982</v>
      </c>
      <c r="H556" s="47">
        <f t="shared" si="36"/>
        <v>1.9656740501686924E-2</v>
      </c>
      <c r="I556" s="47"/>
      <c r="J556" s="47"/>
      <c r="K556" s="106"/>
      <c r="L556" s="67"/>
      <c r="M556" s="67"/>
      <c r="N556" s="67"/>
      <c r="O556" s="67"/>
      <c r="P556" s="67"/>
      <c r="Q556" s="67"/>
      <c r="R556" s="67"/>
      <c r="S556" s="107"/>
    </row>
    <row r="557" spans="1:19" x14ac:dyDescent="0.25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35"/>
        <v>409.60000000000218</v>
      </c>
      <c r="H557" s="47">
        <f t="shared" si="36"/>
        <v>4.9561976671022974E-2</v>
      </c>
      <c r="I557" s="47"/>
      <c r="J557" s="47"/>
      <c r="K557" s="106"/>
      <c r="L557" s="67"/>
      <c r="M557" s="67"/>
      <c r="N557" s="67"/>
      <c r="O557" s="67"/>
      <c r="P557" s="67"/>
      <c r="Q557" s="67"/>
      <c r="R557" s="67"/>
      <c r="S557" s="107"/>
    </row>
    <row r="558" spans="1:19" x14ac:dyDescent="0.25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35"/>
        <v>599.59999999999854</v>
      </c>
      <c r="H558" s="47">
        <f t="shared" si="36"/>
        <v>7.0355768328170282E-2</v>
      </c>
      <c r="I558" s="47"/>
      <c r="J558" s="47"/>
      <c r="K558" s="106"/>
      <c r="L558" s="67"/>
      <c r="M558" s="67"/>
      <c r="N558" s="67"/>
      <c r="O558" s="67"/>
      <c r="P558" s="67"/>
      <c r="Q558" s="67"/>
      <c r="R558" s="67"/>
      <c r="S558" s="107"/>
    </row>
    <row r="559" spans="1:19" x14ac:dyDescent="0.25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35"/>
        <v>-2378.8000000000011</v>
      </c>
      <c r="H559" s="47">
        <f t="shared" si="36"/>
        <v>-0.20697455886959254</v>
      </c>
      <c r="I559" s="47">
        <f>H559</f>
        <v>-0.20697455886959254</v>
      </c>
      <c r="J559" s="47"/>
      <c r="K559" s="106"/>
      <c r="L559" s="67"/>
      <c r="M559" s="67"/>
      <c r="N559" s="67"/>
      <c r="O559" s="79">
        <f>G559</f>
        <v>-2378.8000000000011</v>
      </c>
      <c r="P559" s="67"/>
      <c r="Q559" s="67"/>
      <c r="R559" s="67"/>
      <c r="S559" s="107"/>
    </row>
    <row r="560" spans="1:19" x14ac:dyDescent="0.25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35"/>
        <v>-2155.5999999999985</v>
      </c>
      <c r="H560" s="47">
        <f t="shared" si="36"/>
        <v>-0.11790832512854166</v>
      </c>
      <c r="I560" s="47">
        <f>H560</f>
        <v>-0.11790832512854166</v>
      </c>
      <c r="J560" s="47"/>
      <c r="K560" s="106"/>
      <c r="L560" s="67"/>
      <c r="M560" s="79">
        <f>G560</f>
        <v>-2155.5999999999985</v>
      </c>
      <c r="N560" s="67"/>
      <c r="O560" s="67"/>
      <c r="P560" s="67"/>
      <c r="Q560" s="67"/>
      <c r="R560" s="67"/>
      <c r="S560" s="107"/>
    </row>
    <row r="561" spans="1:19" x14ac:dyDescent="0.25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35"/>
        <v>-188.00000000000182</v>
      </c>
      <c r="H561" s="47">
        <f t="shared" si="36"/>
        <v>-1.366795591357212E-2</v>
      </c>
      <c r="I561" s="47">
        <f>H561</f>
        <v>-1.366795591357212E-2</v>
      </c>
      <c r="J561" s="47"/>
      <c r="K561" s="108">
        <f>G561</f>
        <v>-188.00000000000182</v>
      </c>
      <c r="L561" s="67"/>
      <c r="M561" s="67"/>
      <c r="N561" s="67"/>
      <c r="O561" s="67"/>
      <c r="P561" s="67"/>
      <c r="Q561" s="67"/>
      <c r="R561" s="67"/>
      <c r="S561" s="107"/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35"/>
        <v>422.80000000000109</v>
      </c>
      <c r="H562" s="47">
        <f t="shared" si="36"/>
        <v>5.9053578412201956E-2</v>
      </c>
      <c r="I562" s="47"/>
      <c r="J562" s="47"/>
      <c r="K562" s="106"/>
      <c r="L562" s="67"/>
      <c r="M562" s="67"/>
      <c r="N562" s="67"/>
      <c r="O562" s="67"/>
      <c r="P562" s="67"/>
      <c r="Q562" s="67"/>
      <c r="R562" s="67"/>
      <c r="S562" s="107"/>
    </row>
    <row r="563" spans="1:19" x14ac:dyDescent="0.25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35"/>
        <v>245.99999999999818</v>
      </c>
      <c r="H563" s="47">
        <f t="shared" si="36"/>
        <v>2.388720577953839E-2</v>
      </c>
      <c r="I563" s="47"/>
      <c r="J563" s="47"/>
      <c r="K563" s="106"/>
      <c r="L563" s="67"/>
      <c r="M563" s="67"/>
      <c r="N563" s="67"/>
      <c r="O563" s="67"/>
      <c r="P563" s="67"/>
      <c r="Q563" s="67"/>
      <c r="R563" s="67"/>
      <c r="S563" s="107"/>
    </row>
    <row r="564" spans="1:19" x14ac:dyDescent="0.25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35"/>
        <v>-1759.5999999999985</v>
      </c>
      <c r="H564" s="47">
        <f t="shared" si="36"/>
        <v>-9.5321675442588072E-2</v>
      </c>
      <c r="I564" s="47">
        <f>H564</f>
        <v>-9.5321675442588072E-2</v>
      </c>
      <c r="J564" s="47"/>
      <c r="K564" s="106"/>
      <c r="L564" s="79">
        <f>G564</f>
        <v>-1759.5999999999985</v>
      </c>
      <c r="M564" s="67"/>
      <c r="N564" s="67"/>
      <c r="O564" s="67"/>
      <c r="P564" s="67"/>
      <c r="Q564" s="67"/>
      <c r="R564" s="67"/>
      <c r="S564" s="107"/>
    </row>
    <row r="565" spans="1:19" x14ac:dyDescent="0.25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35"/>
        <v>-166.39999999999964</v>
      </c>
      <c r="H565" s="47">
        <f t="shared" si="36"/>
        <v>-3.6507240017551477E-2</v>
      </c>
      <c r="I565" s="47">
        <f>H565</f>
        <v>-3.6507240017551477E-2</v>
      </c>
      <c r="J565" s="47"/>
      <c r="K565" s="108">
        <f>G565</f>
        <v>-166.39999999999964</v>
      </c>
      <c r="L565" s="67"/>
      <c r="M565" s="67"/>
      <c r="N565" s="67"/>
      <c r="O565" s="67"/>
      <c r="P565" s="67"/>
      <c r="Q565" s="67"/>
      <c r="R565" s="67"/>
      <c r="S565" s="107"/>
    </row>
    <row r="566" spans="1:19" x14ac:dyDescent="0.25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35"/>
        <v>-432.40000000000055</v>
      </c>
      <c r="H566" s="47">
        <f t="shared" si="36"/>
        <v>-7.7658045977011592E-2</v>
      </c>
      <c r="I566" s="47">
        <f>H566</f>
        <v>-7.7658045977011592E-2</v>
      </c>
      <c r="J566" s="47"/>
      <c r="K566" s="106"/>
      <c r="L566" s="79">
        <f>G566</f>
        <v>-432.40000000000055</v>
      </c>
      <c r="M566" s="67"/>
      <c r="N566" s="67"/>
      <c r="O566" s="67"/>
      <c r="P566" s="67"/>
      <c r="Q566" s="67"/>
      <c r="R566" s="67"/>
      <c r="S566" s="107"/>
    </row>
    <row r="567" spans="1:19" x14ac:dyDescent="0.25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35"/>
        <v>-74.400000000000546</v>
      </c>
      <c r="H567" s="47">
        <f t="shared" si="36"/>
        <v>-1.7749785284855553E-2</v>
      </c>
      <c r="I567" s="47">
        <f>H567</f>
        <v>-1.7749785284855553E-2</v>
      </c>
      <c r="J567" s="47"/>
      <c r="K567" s="108">
        <f>G567</f>
        <v>-74.400000000000546</v>
      </c>
      <c r="L567" s="67"/>
      <c r="M567" s="67"/>
      <c r="N567" s="67"/>
      <c r="O567" s="67"/>
      <c r="P567" s="67"/>
      <c r="Q567" s="67"/>
      <c r="R567" s="67"/>
      <c r="S567" s="107"/>
    </row>
    <row r="568" spans="1:19" x14ac:dyDescent="0.25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35"/>
        <v>-379.19999999999982</v>
      </c>
      <c r="H568" s="47">
        <f t="shared" si="36"/>
        <v>-0.15129269071177778</v>
      </c>
      <c r="I568" s="47">
        <f>H568</f>
        <v>-0.15129269071177778</v>
      </c>
      <c r="J568" s="47"/>
      <c r="K568" s="106"/>
      <c r="L568" s="67"/>
      <c r="M568" s="67"/>
      <c r="N568" s="79">
        <f>G568</f>
        <v>-379.19999999999982</v>
      </c>
      <c r="O568" s="67"/>
      <c r="P568" s="67"/>
      <c r="Q568" s="67"/>
      <c r="R568" s="67"/>
      <c r="S568" s="107"/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35"/>
        <v>241.60000000000082</v>
      </c>
      <c r="H569" s="47">
        <f t="shared" si="36"/>
        <v>6.2500000000000208E-2</v>
      </c>
      <c r="I569" s="47"/>
      <c r="J569" s="47"/>
      <c r="K569" s="106"/>
      <c r="L569" s="67"/>
      <c r="M569" s="67"/>
      <c r="N569" s="67"/>
      <c r="O569" s="67"/>
      <c r="P569" s="67"/>
      <c r="Q569" s="67"/>
      <c r="R569" s="67"/>
      <c r="S569" s="107"/>
    </row>
    <row r="570" spans="1:19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35"/>
        <v>-454.80000000000018</v>
      </c>
      <c r="H570" s="47">
        <f t="shared" si="36"/>
        <v>-0.13015109890109897</v>
      </c>
      <c r="I570" s="47">
        <f>H570</f>
        <v>-0.13015109890109897</v>
      </c>
      <c r="J570" s="47"/>
      <c r="K570" s="106"/>
      <c r="L570" s="67"/>
      <c r="M570" s="79">
        <f>G570</f>
        <v>-454.80000000000018</v>
      </c>
      <c r="N570" s="67"/>
      <c r="O570" s="67"/>
      <c r="P570" s="67"/>
      <c r="Q570" s="67"/>
      <c r="R570" s="67"/>
      <c r="S570" s="107"/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35"/>
        <v>533.99999999999909</v>
      </c>
      <c r="H571" s="47">
        <f t="shared" si="36"/>
        <v>0.11796412476804784</v>
      </c>
      <c r="I571" s="47"/>
      <c r="J571" s="47"/>
      <c r="K571" s="106"/>
      <c r="L571" s="67"/>
      <c r="M571" s="67"/>
      <c r="N571" s="67"/>
      <c r="O571" s="67"/>
      <c r="P571" s="67"/>
      <c r="Q571" s="67"/>
      <c r="R571" s="67"/>
      <c r="S571" s="107"/>
    </row>
    <row r="572" spans="1:19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35"/>
        <v>-3108.8000000000029</v>
      </c>
      <c r="H572" s="47">
        <f t="shared" si="36"/>
        <v>-0.14035974860940559</v>
      </c>
      <c r="I572" s="47">
        <f>H572</f>
        <v>-0.14035974860940559</v>
      </c>
      <c r="J572" s="47"/>
      <c r="K572" s="106"/>
      <c r="L572" s="67"/>
      <c r="M572" s="79">
        <f>G572</f>
        <v>-3108.8000000000029</v>
      </c>
      <c r="N572" s="67"/>
      <c r="O572" s="67"/>
      <c r="P572" s="67"/>
      <c r="Q572" s="67"/>
      <c r="R572" s="67"/>
      <c r="S572" s="107"/>
    </row>
    <row r="573" spans="1:19" x14ac:dyDescent="0.25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35"/>
        <v>257.60000000000218</v>
      </c>
      <c r="H573" s="47">
        <f t="shared" si="36"/>
        <v>1.3990875515967966E-2</v>
      </c>
      <c r="I573" s="47"/>
      <c r="J573" s="47"/>
      <c r="K573" s="106"/>
      <c r="L573" s="67"/>
      <c r="M573" s="67"/>
      <c r="N573" s="67"/>
      <c r="O573" s="67"/>
      <c r="P573" s="67"/>
      <c r="Q573" s="67"/>
      <c r="R573" s="67"/>
      <c r="S573" s="107"/>
    </row>
    <row r="574" spans="1:19" x14ac:dyDescent="0.25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35"/>
        <v>-1306</v>
      </c>
      <c r="H574" s="47">
        <f t="shared" si="36"/>
        <v>-0.16826427540713254</v>
      </c>
      <c r="I574" s="47">
        <f t="shared" ref="I574:I581" si="37">H574</f>
        <v>-0.16826427540713254</v>
      </c>
      <c r="J574" s="47"/>
      <c r="K574" s="106"/>
      <c r="L574" s="67"/>
      <c r="M574" s="67"/>
      <c r="N574" s="79">
        <f>G574</f>
        <v>-1306</v>
      </c>
      <c r="O574" s="67"/>
      <c r="P574" s="67"/>
      <c r="Q574" s="67"/>
      <c r="R574" s="67"/>
      <c r="S574" s="107"/>
    </row>
    <row r="575" spans="1:19" x14ac:dyDescent="0.25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35"/>
        <v>-225.60000000000036</v>
      </c>
      <c r="H575" s="47">
        <f t="shared" si="36"/>
        <v>-3.7801608579088535E-2</v>
      </c>
      <c r="I575" s="47">
        <f t="shared" si="37"/>
        <v>-3.7801608579088535E-2</v>
      </c>
      <c r="J575" s="47"/>
      <c r="K575" s="108">
        <f>G575</f>
        <v>-225.60000000000036</v>
      </c>
      <c r="L575" s="67"/>
      <c r="M575" s="67"/>
      <c r="N575" s="67"/>
      <c r="O575" s="67"/>
      <c r="P575" s="67"/>
      <c r="Q575" s="67"/>
      <c r="R575" s="67"/>
      <c r="S575" s="107"/>
    </row>
    <row r="576" spans="1:19" x14ac:dyDescent="0.25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35"/>
        <v>-1161.6000000000013</v>
      </c>
      <c r="H576" s="47">
        <f t="shared" si="36"/>
        <v>-0.14530898173630236</v>
      </c>
      <c r="I576" s="47">
        <f t="shared" si="37"/>
        <v>-0.14530898173630236</v>
      </c>
      <c r="J576" s="47"/>
      <c r="K576" s="106"/>
      <c r="L576" s="67"/>
      <c r="M576" s="79">
        <f>G576</f>
        <v>-1161.6000000000013</v>
      </c>
      <c r="N576" s="67"/>
      <c r="O576" s="67"/>
      <c r="P576" s="67"/>
      <c r="Q576" s="67"/>
      <c r="R576" s="67"/>
      <c r="S576" s="107"/>
    </row>
    <row r="577" spans="1:19" x14ac:dyDescent="0.25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35"/>
        <v>-241.59999999999991</v>
      </c>
      <c r="H577" s="47">
        <f t="shared" si="36"/>
        <v>-9.5238095238095191E-2</v>
      </c>
      <c r="I577" s="47">
        <f t="shared" si="37"/>
        <v>-9.5238095238095191E-2</v>
      </c>
      <c r="J577" s="47"/>
      <c r="K577" s="106"/>
      <c r="L577" s="79">
        <f>G577</f>
        <v>-241.59999999999991</v>
      </c>
      <c r="M577" s="67"/>
      <c r="N577" s="67"/>
      <c r="O577" s="67"/>
      <c r="P577" s="67"/>
      <c r="Q577" s="67"/>
      <c r="R577" s="67"/>
      <c r="S577" s="107"/>
    </row>
    <row r="578" spans="1:19" x14ac:dyDescent="0.25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35"/>
        <v>-409.20000000000027</v>
      </c>
      <c r="H578" s="47">
        <f t="shared" si="36"/>
        <v>-0.10319782104307483</v>
      </c>
      <c r="I578" s="47">
        <f t="shared" si="37"/>
        <v>-0.10319782104307483</v>
      </c>
      <c r="J578" s="47"/>
      <c r="K578" s="106"/>
      <c r="L578" s="67"/>
      <c r="M578" s="79">
        <f>G578</f>
        <v>-409.20000000000027</v>
      </c>
      <c r="N578" s="67"/>
      <c r="O578" s="67"/>
      <c r="P578" s="67"/>
      <c r="Q578" s="67"/>
      <c r="R578" s="67"/>
      <c r="S578" s="107"/>
    </row>
    <row r="579" spans="1:19" x14ac:dyDescent="0.25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35"/>
        <v>-938</v>
      </c>
      <c r="H579" s="47">
        <f t="shared" si="36"/>
        <v>-4.7869843019576613E-2</v>
      </c>
      <c r="I579" s="47">
        <f t="shared" si="37"/>
        <v>-4.7869843019576613E-2</v>
      </c>
      <c r="J579" s="47"/>
      <c r="K579" s="108">
        <f>G579</f>
        <v>-938</v>
      </c>
      <c r="L579" s="67"/>
      <c r="M579" s="67"/>
      <c r="N579" s="67"/>
      <c r="O579" s="67"/>
      <c r="P579" s="67"/>
      <c r="Q579" s="67"/>
      <c r="R579" s="67"/>
      <c r="S579" s="107"/>
    </row>
    <row r="580" spans="1:19" x14ac:dyDescent="0.25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38">F580-E580</f>
        <v>-4344.799999999992</v>
      </c>
      <c r="H580" s="47">
        <f t="shared" ref="H580:H643" si="39">G580/E580</f>
        <v>-0.11874801849766572</v>
      </c>
      <c r="I580" s="47">
        <f t="shared" si="37"/>
        <v>-0.11874801849766572</v>
      </c>
      <c r="J580" s="47"/>
      <c r="K580" s="106"/>
      <c r="L580" s="67"/>
      <c r="M580" s="79">
        <f>G580</f>
        <v>-4344.799999999992</v>
      </c>
      <c r="N580" s="67"/>
      <c r="O580" s="67"/>
      <c r="P580" s="67"/>
      <c r="Q580" s="67"/>
      <c r="R580" s="67"/>
      <c r="S580" s="107"/>
    </row>
    <row r="581" spans="1:19" x14ac:dyDescent="0.25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38"/>
        <v>-4084</v>
      </c>
      <c r="H581" s="47">
        <f t="shared" si="39"/>
        <v>-0.30300332383665712</v>
      </c>
      <c r="I581" s="47">
        <f t="shared" si="37"/>
        <v>-0.30300332383665712</v>
      </c>
      <c r="J581" s="47"/>
      <c r="K581" s="106"/>
      <c r="L581" s="67"/>
      <c r="M581" s="67"/>
      <c r="N581" s="67"/>
      <c r="O581" s="67"/>
      <c r="P581" s="67"/>
      <c r="Q581" s="79">
        <f>G581</f>
        <v>-4084</v>
      </c>
      <c r="R581" s="67"/>
      <c r="S581" s="107"/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38"/>
        <v>607.60000000000218</v>
      </c>
      <c r="H582" s="47">
        <f t="shared" si="39"/>
        <v>5.0880953976016802E-2</v>
      </c>
      <c r="I582" s="47"/>
      <c r="J582" s="47"/>
      <c r="K582" s="106"/>
      <c r="L582" s="67"/>
      <c r="M582" s="67"/>
      <c r="N582" s="67"/>
      <c r="O582" s="67"/>
      <c r="P582" s="67"/>
      <c r="Q582" s="67"/>
      <c r="R582" s="67"/>
      <c r="S582" s="107"/>
    </row>
    <row r="583" spans="1:19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38"/>
        <v>-30.400000000000091</v>
      </c>
      <c r="H583" s="47">
        <f t="shared" si="39"/>
        <v>-2.7397260273972688E-2</v>
      </c>
      <c r="I583" s="47">
        <f>H583</f>
        <v>-2.7397260273972688E-2</v>
      </c>
      <c r="J583" s="47"/>
      <c r="K583" s="108">
        <f>G583</f>
        <v>-30.400000000000091</v>
      </c>
      <c r="L583" s="67"/>
      <c r="M583" s="67"/>
      <c r="N583" s="67"/>
      <c r="O583" s="67"/>
      <c r="P583" s="67"/>
      <c r="Q583" s="67"/>
      <c r="R583" s="67"/>
      <c r="S583" s="107"/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38"/>
        <v>386.80000000000291</v>
      </c>
      <c r="H584" s="47">
        <f t="shared" si="39"/>
        <v>1.3378157770952758E-2</v>
      </c>
      <c r="I584" s="47"/>
      <c r="J584" s="47"/>
      <c r="K584" s="106"/>
      <c r="L584" s="67"/>
      <c r="M584" s="67"/>
      <c r="N584" s="67"/>
      <c r="O584" s="67"/>
      <c r="P584" s="67"/>
      <c r="Q584" s="67"/>
      <c r="R584" s="67"/>
      <c r="S584" s="107"/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38"/>
        <v>2537.6000000000022</v>
      </c>
      <c r="H585" s="47">
        <f t="shared" si="39"/>
        <v>0.14023298481398808</v>
      </c>
      <c r="I585" s="47"/>
      <c r="J585" s="47"/>
      <c r="K585" s="106"/>
      <c r="L585" s="67"/>
      <c r="M585" s="67"/>
      <c r="N585" s="67"/>
      <c r="O585" s="67"/>
      <c r="P585" s="67"/>
      <c r="Q585" s="67"/>
      <c r="R585" s="67"/>
      <c r="S585" s="107"/>
    </row>
    <row r="586" spans="1:19" x14ac:dyDescent="0.25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38"/>
        <v>279.20000000000073</v>
      </c>
      <c r="H586" s="47">
        <f t="shared" si="39"/>
        <v>4.7197241192778544E-2</v>
      </c>
      <c r="I586" s="47"/>
      <c r="J586" s="47"/>
      <c r="K586" s="106"/>
      <c r="L586" s="67"/>
      <c r="M586" s="67"/>
      <c r="N586" s="67"/>
      <c r="O586" s="67"/>
      <c r="P586" s="67"/>
      <c r="Q586" s="67"/>
      <c r="R586" s="67"/>
      <c r="S586" s="107"/>
    </row>
    <row r="587" spans="1:19" x14ac:dyDescent="0.25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38"/>
        <v>-2538.3999999999996</v>
      </c>
      <c r="H587" s="47">
        <f t="shared" si="39"/>
        <v>-0.17344958591849563</v>
      </c>
      <c r="I587" s="47">
        <f>H587</f>
        <v>-0.17344958591849563</v>
      </c>
      <c r="J587" s="47"/>
      <c r="K587" s="106"/>
      <c r="L587" s="67"/>
      <c r="M587" s="67"/>
      <c r="N587" s="79">
        <f>G587</f>
        <v>-2538.3999999999996</v>
      </c>
      <c r="O587" s="67"/>
      <c r="P587" s="67"/>
      <c r="Q587" s="67"/>
      <c r="R587" s="67"/>
      <c r="S587" s="107"/>
    </row>
    <row r="588" spans="1:19" x14ac:dyDescent="0.25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38"/>
        <v>-2473.5999999999985</v>
      </c>
      <c r="H588" s="47">
        <f t="shared" si="39"/>
        <v>-0.15893086610125923</v>
      </c>
      <c r="I588" s="47">
        <f>H588</f>
        <v>-0.15893086610125923</v>
      </c>
      <c r="J588" s="47"/>
      <c r="K588" s="106"/>
      <c r="L588" s="67"/>
      <c r="M588" s="67"/>
      <c r="N588" s="79">
        <f>G588</f>
        <v>-2473.5999999999985</v>
      </c>
      <c r="O588" s="67"/>
      <c r="P588" s="67"/>
      <c r="Q588" s="67"/>
      <c r="R588" s="67"/>
      <c r="S588" s="107"/>
    </row>
    <row r="589" spans="1:19" x14ac:dyDescent="0.25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38"/>
        <v>-90.799999999999272</v>
      </c>
      <c r="H589" s="47">
        <f t="shared" si="39"/>
        <v>-1.8218298555377061E-2</v>
      </c>
      <c r="I589" s="47">
        <f>H589</f>
        <v>-1.8218298555377061E-2</v>
      </c>
      <c r="J589" s="47"/>
      <c r="K589" s="108">
        <f>G589</f>
        <v>-90.799999999999272</v>
      </c>
      <c r="L589" s="67"/>
      <c r="M589" s="67"/>
      <c r="N589" s="67"/>
      <c r="O589" s="67"/>
      <c r="P589" s="67"/>
      <c r="Q589" s="67"/>
      <c r="R589" s="67"/>
      <c r="S589" s="107"/>
    </row>
    <row r="590" spans="1:19" x14ac:dyDescent="0.25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38"/>
        <v>-133.19999999999982</v>
      </c>
      <c r="H590" s="47">
        <f t="shared" si="39"/>
        <v>-3.004059539918805E-2</v>
      </c>
      <c r="I590" s="47">
        <f>H590</f>
        <v>-3.004059539918805E-2</v>
      </c>
      <c r="J590" s="47"/>
      <c r="K590" s="108">
        <f>G590</f>
        <v>-133.19999999999982</v>
      </c>
      <c r="L590" s="67"/>
      <c r="M590" s="67"/>
      <c r="N590" s="67"/>
      <c r="O590" s="67"/>
      <c r="P590" s="67"/>
      <c r="Q590" s="67"/>
      <c r="R590" s="67"/>
      <c r="S590" s="107"/>
    </row>
    <row r="591" spans="1:19" x14ac:dyDescent="0.25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38"/>
        <v>-1471.2000000000007</v>
      </c>
      <c r="H591" s="47">
        <f t="shared" si="39"/>
        <v>-9.2425993868422415E-2</v>
      </c>
      <c r="I591" s="47">
        <f>H591</f>
        <v>-9.2425993868422415E-2</v>
      </c>
      <c r="J591" s="47"/>
      <c r="K591" s="106"/>
      <c r="L591" s="79">
        <f>G591</f>
        <v>-1471.2000000000007</v>
      </c>
      <c r="M591" s="67"/>
      <c r="N591" s="67"/>
      <c r="O591" s="67"/>
      <c r="P591" s="67"/>
      <c r="Q591" s="67"/>
      <c r="R591" s="67"/>
      <c r="S591" s="107"/>
    </row>
    <row r="592" spans="1:19" x14ac:dyDescent="0.25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38"/>
        <v>328.80000000000018</v>
      </c>
      <c r="H592" s="47">
        <f t="shared" si="39"/>
        <v>6.5165688917076289E-2</v>
      </c>
      <c r="I592" s="47"/>
      <c r="J592" s="47"/>
      <c r="K592" s="106"/>
      <c r="L592" s="67"/>
      <c r="M592" s="67"/>
      <c r="N592" s="67"/>
      <c r="O592" s="67"/>
      <c r="P592" s="67"/>
      <c r="Q592" s="67"/>
      <c r="R592" s="67"/>
      <c r="S592" s="107"/>
    </row>
    <row r="593" spans="1:19" x14ac:dyDescent="0.25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38"/>
        <v>-862.39999999999964</v>
      </c>
      <c r="H593" s="47">
        <f t="shared" si="39"/>
        <v>-0.18813263525305401</v>
      </c>
      <c r="I593" s="47">
        <f>H593</f>
        <v>-0.18813263525305401</v>
      </c>
      <c r="J593" s="47"/>
      <c r="K593" s="106"/>
      <c r="L593" s="67"/>
      <c r="M593" s="67"/>
      <c r="N593" s="79">
        <f>G593</f>
        <v>-862.39999999999964</v>
      </c>
      <c r="O593" s="67"/>
      <c r="P593" s="67"/>
      <c r="Q593" s="67"/>
      <c r="R593" s="67"/>
      <c r="S593" s="107"/>
    </row>
    <row r="594" spans="1:19" x14ac:dyDescent="0.25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38"/>
        <v>-2021.6000000000022</v>
      </c>
      <c r="H594" s="47">
        <f t="shared" si="39"/>
        <v>-0.12567762470781332</v>
      </c>
      <c r="I594" s="47">
        <f>H594</f>
        <v>-0.12567762470781332</v>
      </c>
      <c r="J594" s="47"/>
      <c r="K594" s="106"/>
      <c r="L594" s="67"/>
      <c r="M594" s="79">
        <f>G594</f>
        <v>-2021.6000000000022</v>
      </c>
      <c r="N594" s="67"/>
      <c r="O594" s="67"/>
      <c r="P594" s="67"/>
      <c r="Q594" s="67"/>
      <c r="R594" s="67"/>
      <c r="S594" s="107"/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38"/>
        <v>1225.2000000000007</v>
      </c>
      <c r="H595" s="47">
        <f t="shared" si="39"/>
        <v>5.4467858095492164E-2</v>
      </c>
      <c r="I595" s="47"/>
      <c r="J595" s="47"/>
      <c r="K595" s="106"/>
      <c r="L595" s="67"/>
      <c r="M595" s="67"/>
      <c r="N595" s="67"/>
      <c r="O595" s="67"/>
      <c r="P595" s="67"/>
      <c r="Q595" s="67"/>
      <c r="R595" s="67"/>
      <c r="S595" s="107"/>
    </row>
    <row r="596" spans="1:19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38"/>
        <v>-5040.3999999999978</v>
      </c>
      <c r="H596" s="47">
        <f t="shared" si="39"/>
        <v>-0.21867624600860744</v>
      </c>
      <c r="I596" s="47">
        <f t="shared" ref="I596:I603" si="40">H596</f>
        <v>-0.21867624600860744</v>
      </c>
      <c r="J596" s="47"/>
      <c r="K596" s="106"/>
      <c r="L596" s="67"/>
      <c r="M596" s="67"/>
      <c r="N596" s="67"/>
      <c r="O596" s="79">
        <f>G596</f>
        <v>-5040.3999999999978</v>
      </c>
      <c r="P596" s="67"/>
      <c r="Q596" s="67"/>
      <c r="R596" s="67"/>
      <c r="S596" s="107"/>
    </row>
    <row r="597" spans="1:19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38"/>
        <v>-578.00000000000182</v>
      </c>
      <c r="H597" s="47">
        <f t="shared" si="39"/>
        <v>-3.9666200005490253E-2</v>
      </c>
      <c r="I597" s="47">
        <f t="shared" si="40"/>
        <v>-3.9666200005490253E-2</v>
      </c>
      <c r="J597" s="47"/>
      <c r="K597" s="108">
        <f>G597</f>
        <v>-578.00000000000182</v>
      </c>
      <c r="L597" s="67"/>
      <c r="M597" s="67"/>
      <c r="N597" s="67"/>
      <c r="O597" s="67"/>
      <c r="P597" s="67"/>
      <c r="Q597" s="67"/>
      <c r="R597" s="67"/>
      <c r="S597" s="107"/>
    </row>
    <row r="598" spans="1:19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38"/>
        <v>-1739.9999999999982</v>
      </c>
      <c r="H598" s="47">
        <f t="shared" si="39"/>
        <v>-0.15090543259557329</v>
      </c>
      <c r="I598" s="47">
        <f t="shared" si="40"/>
        <v>-0.15090543259557329</v>
      </c>
      <c r="J598" s="47"/>
      <c r="K598" s="106"/>
      <c r="L598" s="67"/>
      <c r="M598" s="67"/>
      <c r="N598" s="79">
        <f>G598</f>
        <v>-1739.9999999999982</v>
      </c>
      <c r="O598" s="67"/>
      <c r="P598" s="67"/>
      <c r="Q598" s="67"/>
      <c r="R598" s="67"/>
      <c r="S598" s="107"/>
    </row>
    <row r="599" spans="1:19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38"/>
        <v>-1991.1999999999971</v>
      </c>
      <c r="H599" s="47">
        <f t="shared" si="39"/>
        <v>-0.11292591080259501</v>
      </c>
      <c r="I599" s="47">
        <f t="shared" si="40"/>
        <v>-0.11292591080259501</v>
      </c>
      <c r="J599" s="47"/>
      <c r="K599" s="106"/>
      <c r="L599" s="67"/>
      <c r="M599" s="79">
        <f>G599</f>
        <v>-1991.1999999999971</v>
      </c>
      <c r="N599" s="67"/>
      <c r="O599" s="67"/>
      <c r="P599" s="67"/>
      <c r="Q599" s="67"/>
      <c r="R599" s="67"/>
      <c r="S599" s="107"/>
    </row>
    <row r="600" spans="1:19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38"/>
        <v>-151.59999999999945</v>
      </c>
      <c r="H600" s="47">
        <f t="shared" si="39"/>
        <v>-4.3759381133818116E-2</v>
      </c>
      <c r="I600" s="47">
        <f t="shared" si="40"/>
        <v>-4.3759381133818116E-2</v>
      </c>
      <c r="J600" s="47"/>
      <c r="K600" s="108">
        <f>G600</f>
        <v>-151.59999999999945</v>
      </c>
      <c r="L600" s="67"/>
      <c r="M600" s="67"/>
      <c r="N600" s="67"/>
      <c r="O600" s="67"/>
      <c r="P600" s="67"/>
      <c r="Q600" s="67"/>
      <c r="R600" s="67"/>
      <c r="S600" s="107"/>
    </row>
    <row r="601" spans="1:19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38"/>
        <v>-1168</v>
      </c>
      <c r="H601" s="47">
        <f t="shared" si="39"/>
        <v>-0.19331347236014565</v>
      </c>
      <c r="I601" s="47">
        <f t="shared" si="40"/>
        <v>-0.19331347236014565</v>
      </c>
      <c r="J601" s="47"/>
      <c r="K601" s="106"/>
      <c r="L601" s="67"/>
      <c r="M601" s="67"/>
      <c r="N601" s="79">
        <f>G601</f>
        <v>-1168</v>
      </c>
      <c r="O601" s="67"/>
      <c r="P601" s="67"/>
      <c r="Q601" s="67"/>
      <c r="R601" s="67"/>
      <c r="S601" s="107"/>
    </row>
    <row r="602" spans="1:19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38"/>
        <v>-504.79999999999927</v>
      </c>
      <c r="H602" s="47">
        <f t="shared" si="39"/>
        <v>-7.3240090534501673E-2</v>
      </c>
      <c r="I602" s="47">
        <f t="shared" si="40"/>
        <v>-7.3240090534501673E-2</v>
      </c>
      <c r="J602" s="47"/>
      <c r="K602" s="106"/>
      <c r="L602" s="79">
        <f>G602</f>
        <v>-504.79999999999927</v>
      </c>
      <c r="M602" s="67"/>
      <c r="N602" s="67"/>
      <c r="O602" s="67"/>
      <c r="P602" s="67"/>
      <c r="Q602" s="67"/>
      <c r="R602" s="67"/>
      <c r="S602" s="107"/>
    </row>
    <row r="603" spans="1:19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38"/>
        <v>-2504.4000000000015</v>
      </c>
      <c r="H603" s="47">
        <f t="shared" si="39"/>
        <v>-0.11347119270710627</v>
      </c>
      <c r="I603" s="47">
        <f t="shared" si="40"/>
        <v>-0.11347119270710627</v>
      </c>
      <c r="J603" s="47"/>
      <c r="K603" s="106"/>
      <c r="L603" s="67"/>
      <c r="M603" s="79">
        <f>G603</f>
        <v>-2504.4000000000015</v>
      </c>
      <c r="N603" s="67"/>
      <c r="O603" s="67"/>
      <c r="P603" s="67"/>
      <c r="Q603" s="67"/>
      <c r="R603" s="67"/>
      <c r="S603" s="107"/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38"/>
        <v>3282.4000000000015</v>
      </c>
      <c r="H604" s="47">
        <f t="shared" si="39"/>
        <v>0.36516553933784285</v>
      </c>
      <c r="I604" s="47"/>
      <c r="J604" s="47"/>
      <c r="K604" s="106"/>
      <c r="L604" s="67"/>
      <c r="M604" s="67"/>
      <c r="N604" s="67"/>
      <c r="O604" s="67"/>
      <c r="P604" s="67"/>
      <c r="Q604" s="67"/>
      <c r="R604" s="67"/>
      <c r="S604" s="107"/>
    </row>
    <row r="605" spans="1:19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38"/>
        <v>-511.60000000000218</v>
      </c>
      <c r="H605" s="47">
        <f t="shared" si="39"/>
        <v>-4.3912655359472821E-2</v>
      </c>
      <c r="I605" s="47">
        <f>H605</f>
        <v>-4.3912655359472821E-2</v>
      </c>
      <c r="J605" s="47"/>
      <c r="K605" s="108">
        <f>G605</f>
        <v>-511.60000000000218</v>
      </c>
      <c r="L605" s="67"/>
      <c r="M605" s="67"/>
      <c r="N605" s="67"/>
      <c r="O605" s="67"/>
      <c r="P605" s="67"/>
      <c r="Q605" s="67"/>
      <c r="R605" s="67"/>
      <c r="S605" s="107"/>
    </row>
    <row r="606" spans="1:19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38"/>
        <v>-3887.2000000000007</v>
      </c>
      <c r="H606" s="47">
        <f t="shared" si="39"/>
        <v>-0.15209089770877679</v>
      </c>
      <c r="I606" s="47">
        <f>H606</f>
        <v>-0.15209089770877679</v>
      </c>
      <c r="J606" s="47"/>
      <c r="K606" s="106"/>
      <c r="L606" s="67"/>
      <c r="M606" s="67"/>
      <c r="N606" s="79">
        <f>G606</f>
        <v>-3887.2000000000007</v>
      </c>
      <c r="O606" s="67"/>
      <c r="P606" s="67"/>
      <c r="Q606" s="67"/>
      <c r="R606" s="67"/>
      <c r="S606" s="107"/>
    </row>
    <row r="607" spans="1:19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38"/>
        <v>-849.59999999999854</v>
      </c>
      <c r="H607" s="47">
        <f t="shared" si="39"/>
        <v>-4.1516810007818539E-2</v>
      </c>
      <c r="I607" s="47">
        <f>H607</f>
        <v>-4.1516810007818539E-2</v>
      </c>
      <c r="J607" s="47"/>
      <c r="K607" s="108">
        <f>G607</f>
        <v>-849.59999999999854</v>
      </c>
      <c r="L607" s="67"/>
      <c r="M607" s="67"/>
      <c r="N607" s="67"/>
      <c r="O607" s="67"/>
      <c r="P607" s="67"/>
      <c r="Q607" s="67"/>
      <c r="R607" s="67"/>
      <c r="S607" s="107"/>
    </row>
    <row r="608" spans="1:19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38"/>
        <v>-225.20000000000255</v>
      </c>
      <c r="H608" s="47">
        <f t="shared" si="39"/>
        <v>-1.7178251052663889E-2</v>
      </c>
      <c r="I608" s="47">
        <f>H608</f>
        <v>-1.7178251052663889E-2</v>
      </c>
      <c r="J608" s="47"/>
      <c r="K608" s="108">
        <f>G608</f>
        <v>-225.20000000000255</v>
      </c>
      <c r="L608" s="67"/>
      <c r="M608" s="67"/>
      <c r="N608" s="67"/>
      <c r="O608" s="67"/>
      <c r="P608" s="67"/>
      <c r="Q608" s="67"/>
      <c r="R608" s="67"/>
      <c r="S608" s="107"/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38"/>
        <v>43.599999999999454</v>
      </c>
      <c r="H609" s="47">
        <f t="shared" si="39"/>
        <v>6.6281544542413267E-3</v>
      </c>
      <c r="I609" s="47"/>
      <c r="J609" s="47"/>
      <c r="K609" s="106"/>
      <c r="L609" s="67"/>
      <c r="M609" s="67"/>
      <c r="N609" s="67"/>
      <c r="O609" s="67"/>
      <c r="P609" s="67"/>
      <c r="Q609" s="67"/>
      <c r="R609" s="67"/>
      <c r="S609" s="107"/>
    </row>
    <row r="610" spans="1:19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38"/>
        <v>-121.59999999999945</v>
      </c>
      <c r="H610" s="47">
        <f t="shared" si="39"/>
        <v>-1.6988934838493272E-2</v>
      </c>
      <c r="I610" s="47">
        <f t="shared" ref="I610:I618" si="41">H610</f>
        <v>-1.6988934838493272E-2</v>
      </c>
      <c r="J610" s="47"/>
      <c r="K610" s="108">
        <f>G610</f>
        <v>-121.59999999999945</v>
      </c>
      <c r="L610" s="67"/>
      <c r="M610" s="67"/>
      <c r="N610" s="67"/>
      <c r="O610" s="67"/>
      <c r="P610" s="67"/>
      <c r="Q610" s="67"/>
      <c r="R610" s="67"/>
      <c r="S610" s="107"/>
    </row>
    <row r="611" spans="1:19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38"/>
        <v>-848.79999999999927</v>
      </c>
      <c r="H611" s="47">
        <f t="shared" si="39"/>
        <v>-3.2616046726098955E-2</v>
      </c>
      <c r="I611" s="47">
        <f t="shared" si="41"/>
        <v>-3.2616046726098955E-2</v>
      </c>
      <c r="J611" s="47"/>
      <c r="K611" s="108">
        <f>G611</f>
        <v>-848.79999999999927</v>
      </c>
      <c r="L611" s="67"/>
      <c r="M611" s="67"/>
      <c r="N611" s="67"/>
      <c r="O611" s="67"/>
      <c r="P611" s="67"/>
      <c r="Q611" s="67"/>
      <c r="R611" s="67"/>
      <c r="S611" s="107"/>
    </row>
    <row r="612" spans="1:19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38"/>
        <v>-1246.7999999999993</v>
      </c>
      <c r="H612" s="47">
        <f t="shared" si="39"/>
        <v>-0.11556857365318299</v>
      </c>
      <c r="I612" s="47">
        <f t="shared" si="41"/>
        <v>-0.11556857365318299</v>
      </c>
      <c r="J612" s="47"/>
      <c r="K612" s="106"/>
      <c r="L612" s="67"/>
      <c r="M612" s="79">
        <f>G612</f>
        <v>-1246.7999999999993</v>
      </c>
      <c r="N612" s="67"/>
      <c r="O612" s="67"/>
      <c r="P612" s="67"/>
      <c r="Q612" s="67"/>
      <c r="R612" s="67"/>
      <c r="S612" s="107"/>
    </row>
    <row r="613" spans="1:19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38"/>
        <v>-1339.9999999999964</v>
      </c>
      <c r="H613" s="47">
        <f t="shared" si="39"/>
        <v>-8.6060730617068065E-2</v>
      </c>
      <c r="I613" s="47">
        <f t="shared" si="41"/>
        <v>-8.6060730617068065E-2</v>
      </c>
      <c r="J613" s="47"/>
      <c r="K613" s="106"/>
      <c r="L613" s="79">
        <f>G613</f>
        <v>-1339.9999999999964</v>
      </c>
      <c r="M613" s="67"/>
      <c r="N613" s="67"/>
      <c r="O613" s="67"/>
      <c r="P613" s="67"/>
      <c r="Q613" s="67"/>
      <c r="R613" s="67"/>
      <c r="S613" s="107"/>
    </row>
    <row r="614" spans="1:19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38"/>
        <v>-605.20000000000073</v>
      </c>
      <c r="H614" s="47">
        <f t="shared" si="39"/>
        <v>-6.3726729003453872E-2</v>
      </c>
      <c r="I614" s="47">
        <f t="shared" si="41"/>
        <v>-6.3726729003453872E-2</v>
      </c>
      <c r="J614" s="47"/>
      <c r="K614" s="106"/>
      <c r="L614" s="79">
        <f>G614</f>
        <v>-605.20000000000073</v>
      </c>
      <c r="M614" s="67"/>
      <c r="N614" s="67"/>
      <c r="O614" s="67"/>
      <c r="P614" s="67"/>
      <c r="Q614" s="67"/>
      <c r="R614" s="67"/>
      <c r="S614" s="107"/>
    </row>
    <row r="615" spans="1:19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38"/>
        <v>-1119.6000000000004</v>
      </c>
      <c r="H615" s="47">
        <f t="shared" si="39"/>
        <v>-9.1722375147463661E-2</v>
      </c>
      <c r="I615" s="47">
        <f t="shared" si="41"/>
        <v>-9.1722375147463661E-2</v>
      </c>
      <c r="J615" s="47"/>
      <c r="K615" s="106"/>
      <c r="L615" s="79">
        <f>G615</f>
        <v>-1119.6000000000004</v>
      </c>
      <c r="M615" s="67"/>
      <c r="N615" s="67"/>
      <c r="O615" s="67"/>
      <c r="P615" s="67"/>
      <c r="Q615" s="67"/>
      <c r="R615" s="67"/>
      <c r="S615" s="107"/>
    </row>
    <row r="616" spans="1:19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38"/>
        <v>-1210.4000000000015</v>
      </c>
      <c r="H616" s="47">
        <f t="shared" si="39"/>
        <v>-0.11653700993607037</v>
      </c>
      <c r="I616" s="47">
        <f t="shared" si="41"/>
        <v>-0.11653700993607037</v>
      </c>
      <c r="J616" s="47"/>
      <c r="K616" s="106"/>
      <c r="L616" s="67"/>
      <c r="M616" s="79">
        <f>G616</f>
        <v>-1210.4000000000015</v>
      </c>
      <c r="N616" s="67"/>
      <c r="O616" s="67"/>
      <c r="P616" s="67"/>
      <c r="Q616" s="67"/>
      <c r="R616" s="67"/>
      <c r="S616" s="107"/>
    </row>
    <row r="617" spans="1:19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38"/>
        <v>-1458.3999999999996</v>
      </c>
      <c r="H617" s="47">
        <f t="shared" si="39"/>
        <v>-0.21714013459591444</v>
      </c>
      <c r="I617" s="47">
        <f t="shared" si="41"/>
        <v>-0.21714013459591444</v>
      </c>
      <c r="J617" s="47"/>
      <c r="K617" s="106"/>
      <c r="L617" s="67"/>
      <c r="M617" s="67"/>
      <c r="N617" s="67"/>
      <c r="O617" s="79">
        <f>G617</f>
        <v>-1458.3999999999996</v>
      </c>
      <c r="P617" s="67"/>
      <c r="Q617" s="67"/>
      <c r="R617" s="67"/>
      <c r="S617" s="107"/>
    </row>
    <row r="618" spans="1:19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38"/>
        <v>-594.80000000000109</v>
      </c>
      <c r="H618" s="47">
        <f t="shared" si="39"/>
        <v>-7.0954812234575684E-2</v>
      </c>
      <c r="I618" s="47">
        <f t="shared" si="41"/>
        <v>-7.0954812234575684E-2</v>
      </c>
      <c r="J618" s="47"/>
      <c r="K618" s="106"/>
      <c r="L618" s="79">
        <f>G618</f>
        <v>-594.80000000000109</v>
      </c>
      <c r="M618" s="67"/>
      <c r="N618" s="67"/>
      <c r="O618" s="67"/>
      <c r="P618" s="67"/>
      <c r="Q618" s="67"/>
      <c r="R618" s="67"/>
      <c r="S618" s="107"/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38"/>
        <v>103.59999999999854</v>
      </c>
      <c r="H619" s="47">
        <f t="shared" si="39"/>
        <v>8.5357413571497988E-3</v>
      </c>
      <c r="I619" s="47"/>
      <c r="J619" s="47"/>
      <c r="K619" s="106"/>
      <c r="L619" s="67"/>
      <c r="M619" s="67"/>
      <c r="N619" s="67"/>
      <c r="O619" s="67"/>
      <c r="P619" s="67"/>
      <c r="Q619" s="67"/>
      <c r="R619" s="67"/>
      <c r="S619" s="107"/>
    </row>
    <row r="620" spans="1:19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38"/>
        <v>-1214</v>
      </c>
      <c r="H620" s="47">
        <f t="shared" si="39"/>
        <v>-7.9828506799231966E-2</v>
      </c>
      <c r="I620" s="47">
        <f>H620</f>
        <v>-7.9828506799231966E-2</v>
      </c>
      <c r="J620" s="47"/>
      <c r="K620" s="106"/>
      <c r="L620" s="79">
        <f>G620</f>
        <v>-1214</v>
      </c>
      <c r="M620" s="67"/>
      <c r="N620" s="67"/>
      <c r="O620" s="67"/>
      <c r="P620" s="67"/>
      <c r="Q620" s="67"/>
      <c r="R620" s="67"/>
      <c r="S620" s="107"/>
    </row>
    <row r="621" spans="1:19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38"/>
        <v>-890.39999999999782</v>
      </c>
      <c r="H621" s="47">
        <f t="shared" si="39"/>
        <v>-3.6196887653056162E-2</v>
      </c>
      <c r="I621" s="47">
        <f>H621</f>
        <v>-3.6196887653056162E-2</v>
      </c>
      <c r="J621" s="47"/>
      <c r="K621" s="108">
        <f>G621</f>
        <v>-890.39999999999782</v>
      </c>
      <c r="L621" s="67"/>
      <c r="M621" s="67"/>
      <c r="N621" s="67"/>
      <c r="O621" s="67"/>
      <c r="P621" s="67"/>
      <c r="Q621" s="67"/>
      <c r="R621" s="67"/>
      <c r="S621" s="107"/>
    </row>
    <row r="622" spans="1:19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38"/>
        <v>-1137.6000000000022</v>
      </c>
      <c r="H622" s="47">
        <f t="shared" si="39"/>
        <v>-7.8247950255874235E-2</v>
      </c>
      <c r="I622" s="47">
        <f>H622</f>
        <v>-7.8247950255874235E-2</v>
      </c>
      <c r="J622" s="47"/>
      <c r="K622" s="106"/>
      <c r="L622" s="79">
        <f>G622</f>
        <v>-1137.6000000000022</v>
      </c>
      <c r="M622" s="67"/>
      <c r="N622" s="67"/>
      <c r="O622" s="67"/>
      <c r="P622" s="67"/>
      <c r="Q622" s="67"/>
      <c r="R622" s="67"/>
      <c r="S622" s="107"/>
    </row>
    <row r="623" spans="1:19" x14ac:dyDescent="0.25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38"/>
        <v>264.80000000000291</v>
      </c>
      <c r="H623" s="47">
        <f t="shared" si="39"/>
        <v>2.6975265881586215E-2</v>
      </c>
      <c r="I623" s="47"/>
      <c r="J623" s="47"/>
      <c r="K623" s="106"/>
      <c r="L623" s="67"/>
      <c r="M623" s="67"/>
      <c r="N623" s="67"/>
      <c r="O623" s="67"/>
      <c r="P623" s="67"/>
      <c r="Q623" s="67"/>
      <c r="R623" s="67"/>
      <c r="S623" s="107"/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38"/>
        <v>462.80000000000018</v>
      </c>
      <c r="H624" s="47">
        <f t="shared" si="39"/>
        <v>6.5278718122320042E-2</v>
      </c>
      <c r="I624" s="47"/>
      <c r="J624" s="47"/>
      <c r="K624" s="106"/>
      <c r="L624" s="67"/>
      <c r="M624" s="67"/>
      <c r="N624" s="67"/>
      <c r="O624" s="67"/>
      <c r="P624" s="67"/>
      <c r="Q624" s="67"/>
      <c r="R624" s="67"/>
      <c r="S624" s="107"/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38"/>
        <v>96.800000000000182</v>
      </c>
      <c r="H625" s="47">
        <f t="shared" si="39"/>
        <v>1.47885602542166E-2</v>
      </c>
      <c r="I625" s="47"/>
      <c r="J625" s="47"/>
      <c r="K625" s="106"/>
      <c r="L625" s="67"/>
      <c r="M625" s="67"/>
      <c r="N625" s="67"/>
      <c r="O625" s="67"/>
      <c r="P625" s="67"/>
      <c r="Q625" s="67"/>
      <c r="R625" s="67"/>
      <c r="S625" s="107"/>
    </row>
    <row r="626" spans="1:19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38"/>
        <v>-30</v>
      </c>
      <c r="H626" s="47">
        <f t="shared" si="39"/>
        <v>-2.973358705994291E-3</v>
      </c>
      <c r="I626" s="47">
        <f t="shared" ref="I626:I633" si="42">H626</f>
        <v>-2.973358705994291E-3</v>
      </c>
      <c r="J626" s="47"/>
      <c r="K626" s="108">
        <f>G626</f>
        <v>-30</v>
      </c>
      <c r="L626" s="67"/>
      <c r="M626" s="67"/>
      <c r="N626" s="67"/>
      <c r="O626" s="67"/>
      <c r="P626" s="67"/>
      <c r="Q626" s="67"/>
      <c r="R626" s="67"/>
      <c r="S626" s="107"/>
    </row>
    <row r="627" spans="1:19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38"/>
        <v>-439.59999999999945</v>
      </c>
      <c r="H627" s="47">
        <f t="shared" si="39"/>
        <v>-7.5346222405045848E-2</v>
      </c>
      <c r="I627" s="47">
        <f t="shared" si="42"/>
        <v>-7.5346222405045848E-2</v>
      </c>
      <c r="J627" s="47"/>
      <c r="K627" s="106"/>
      <c r="L627" s="79">
        <f>G627</f>
        <v>-439.59999999999945</v>
      </c>
      <c r="M627" s="67"/>
      <c r="N627" s="67"/>
      <c r="O627" s="67"/>
      <c r="P627" s="67"/>
      <c r="Q627" s="67"/>
      <c r="R627" s="67"/>
      <c r="S627" s="107"/>
    </row>
    <row r="628" spans="1:19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38"/>
        <v>-1440</v>
      </c>
      <c r="H628" s="47">
        <f t="shared" si="39"/>
        <v>-0.19038553069966682</v>
      </c>
      <c r="I628" s="47">
        <f t="shared" si="42"/>
        <v>-0.19038553069966682</v>
      </c>
      <c r="J628" s="47"/>
      <c r="K628" s="106"/>
      <c r="L628" s="67"/>
      <c r="M628" s="67"/>
      <c r="N628" s="79">
        <f>G628</f>
        <v>-1440</v>
      </c>
      <c r="O628" s="67"/>
      <c r="P628" s="67"/>
      <c r="Q628" s="67"/>
      <c r="R628" s="67"/>
      <c r="S628" s="107"/>
    </row>
    <row r="629" spans="1:19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38"/>
        <v>-453.59999999999854</v>
      </c>
      <c r="H629" s="47">
        <f t="shared" si="39"/>
        <v>-5.5612770339855642E-2</v>
      </c>
      <c r="I629" s="47">
        <f t="shared" si="42"/>
        <v>-5.5612770339855642E-2</v>
      </c>
      <c r="J629" s="47"/>
      <c r="K629" s="106"/>
      <c r="L629" s="79">
        <f>G629</f>
        <v>-453.59999999999854</v>
      </c>
      <c r="M629" s="67"/>
      <c r="N629" s="67"/>
      <c r="O629" s="67"/>
      <c r="P629" s="67"/>
      <c r="Q629" s="67"/>
      <c r="R629" s="67"/>
      <c r="S629" s="107"/>
    </row>
    <row r="630" spans="1:19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38"/>
        <v>-197.19999999999982</v>
      </c>
      <c r="H630" s="47">
        <f t="shared" si="39"/>
        <v>-4.1769041769041733E-2</v>
      </c>
      <c r="I630" s="47">
        <f t="shared" si="42"/>
        <v>-4.1769041769041733E-2</v>
      </c>
      <c r="J630" s="47"/>
      <c r="K630" s="108">
        <f>G630</f>
        <v>-197.19999999999982</v>
      </c>
      <c r="L630" s="67"/>
      <c r="M630" s="67"/>
      <c r="N630" s="67"/>
      <c r="O630" s="67"/>
      <c r="P630" s="67"/>
      <c r="Q630" s="67"/>
      <c r="R630" s="67"/>
      <c r="S630" s="107"/>
    </row>
    <row r="631" spans="1:19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38"/>
        <v>-17.199999999999818</v>
      </c>
      <c r="H631" s="47">
        <f t="shared" si="39"/>
        <v>-3.3778476040848032E-3</v>
      </c>
      <c r="I631" s="47">
        <f t="shared" si="42"/>
        <v>-3.3778476040848032E-3</v>
      </c>
      <c r="J631" s="47"/>
      <c r="K631" s="108">
        <f>G631</f>
        <v>-17.199999999999818</v>
      </c>
      <c r="L631" s="67"/>
      <c r="M631" s="67"/>
      <c r="N631" s="67"/>
      <c r="O631" s="67"/>
      <c r="P631" s="67"/>
      <c r="Q631" s="67"/>
      <c r="R631" s="67"/>
      <c r="S631" s="107"/>
    </row>
    <row r="632" spans="1:19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38"/>
        <v>-1686.8000000000011</v>
      </c>
      <c r="H632" s="47">
        <f t="shared" si="39"/>
        <v>-0.28947007138934666</v>
      </c>
      <c r="I632" s="47">
        <f t="shared" si="42"/>
        <v>-0.28947007138934666</v>
      </c>
      <c r="J632" s="47"/>
      <c r="K632" s="106"/>
      <c r="L632" s="67"/>
      <c r="M632" s="67"/>
      <c r="N632" s="67"/>
      <c r="O632" s="67"/>
      <c r="P632" s="79">
        <f>G632</f>
        <v>-1686.8000000000011</v>
      </c>
      <c r="Q632" s="67"/>
      <c r="R632" s="67"/>
      <c r="S632" s="107"/>
    </row>
    <row r="633" spans="1:19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38"/>
        <v>-1306.3999999999987</v>
      </c>
      <c r="H633" s="47">
        <f t="shared" si="39"/>
        <v>-0.15091724042327051</v>
      </c>
      <c r="I633" s="47">
        <f t="shared" si="42"/>
        <v>-0.15091724042327051</v>
      </c>
      <c r="J633" s="47"/>
      <c r="K633" s="106"/>
      <c r="L633" s="67"/>
      <c r="M633" s="67"/>
      <c r="N633" s="79">
        <f>G633</f>
        <v>-1306.3999999999987</v>
      </c>
      <c r="O633" s="67"/>
      <c r="P633" s="67"/>
      <c r="Q633" s="67"/>
      <c r="R633" s="67"/>
      <c r="S633" s="107"/>
    </row>
    <row r="634" spans="1:19" x14ac:dyDescent="0.25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38"/>
        <v>162.00000000000091</v>
      </c>
      <c r="H634" s="47">
        <f t="shared" si="39"/>
        <v>3.6861745699463204E-2</v>
      </c>
      <c r="I634" s="47"/>
      <c r="J634" s="47"/>
      <c r="K634" s="106"/>
      <c r="L634" s="67"/>
      <c r="M634" s="67"/>
      <c r="N634" s="67"/>
      <c r="O634" s="67"/>
      <c r="P634" s="67"/>
      <c r="Q634" s="67"/>
      <c r="R634" s="67"/>
      <c r="S634" s="107"/>
    </row>
    <row r="635" spans="1:19" x14ac:dyDescent="0.25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38"/>
        <v>-394</v>
      </c>
      <c r="H635" s="47">
        <f t="shared" si="39"/>
        <v>-8.4491336421341573E-2</v>
      </c>
      <c r="I635" s="47">
        <f>H635</f>
        <v>-8.4491336421341573E-2</v>
      </c>
      <c r="J635" s="47"/>
      <c r="K635" s="106"/>
      <c r="L635" s="79">
        <f>G635</f>
        <v>-394</v>
      </c>
      <c r="M635" s="67"/>
      <c r="N635" s="67"/>
      <c r="O635" s="67"/>
      <c r="P635" s="67"/>
      <c r="Q635" s="67"/>
      <c r="R635" s="67"/>
      <c r="S635" s="107"/>
    </row>
    <row r="636" spans="1:19" x14ac:dyDescent="0.25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38"/>
        <v>-1428.3999999999996</v>
      </c>
      <c r="H636" s="47">
        <f t="shared" si="39"/>
        <v>-0.12736740735456714</v>
      </c>
      <c r="I636" s="47">
        <f>H636</f>
        <v>-0.12736740735456714</v>
      </c>
      <c r="J636" s="47"/>
      <c r="K636" s="106"/>
      <c r="L636" s="67"/>
      <c r="M636" s="79">
        <f>G636</f>
        <v>-1428.3999999999996</v>
      </c>
      <c r="N636" s="67"/>
      <c r="O636" s="67"/>
      <c r="P636" s="67"/>
      <c r="Q636" s="67"/>
      <c r="R636" s="67"/>
      <c r="S636" s="107"/>
    </row>
    <row r="637" spans="1:19" x14ac:dyDescent="0.25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38"/>
        <v>-2522.7999999999993</v>
      </c>
      <c r="H637" s="47">
        <f t="shared" si="39"/>
        <v>-0.18184701438745202</v>
      </c>
      <c r="I637" s="47">
        <f>H637</f>
        <v>-0.18184701438745202</v>
      </c>
      <c r="J637" s="47"/>
      <c r="K637" s="106"/>
      <c r="L637" s="67"/>
      <c r="M637" s="67"/>
      <c r="N637" s="79">
        <f>G637</f>
        <v>-2522.7999999999993</v>
      </c>
      <c r="O637" s="67"/>
      <c r="P637" s="67"/>
      <c r="Q637" s="67"/>
      <c r="R637" s="67"/>
      <c r="S637" s="107"/>
    </row>
    <row r="638" spans="1:19" x14ac:dyDescent="0.25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38"/>
        <v>-335.19999999999891</v>
      </c>
      <c r="H638" s="47">
        <f t="shared" si="39"/>
        <v>-5.641957853632245E-2</v>
      </c>
      <c r="I638" s="47">
        <f>H638</f>
        <v>-5.641957853632245E-2</v>
      </c>
      <c r="J638" s="47"/>
      <c r="K638" s="106"/>
      <c r="L638" s="79">
        <f>G638</f>
        <v>-335.19999999999891</v>
      </c>
      <c r="M638" s="67"/>
      <c r="N638" s="67"/>
      <c r="O638" s="67"/>
      <c r="P638" s="67"/>
      <c r="Q638" s="67"/>
      <c r="R638" s="67"/>
      <c r="S638" s="107"/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38"/>
        <v>631.20000000000073</v>
      </c>
      <c r="H639" s="47">
        <f t="shared" si="39"/>
        <v>8.00771338678576E-2</v>
      </c>
      <c r="I639" s="47"/>
      <c r="J639" s="47"/>
      <c r="K639" s="106"/>
      <c r="L639" s="67"/>
      <c r="M639" s="67"/>
      <c r="N639" s="67"/>
      <c r="O639" s="67"/>
      <c r="P639" s="67"/>
      <c r="Q639" s="67"/>
      <c r="R639" s="67"/>
      <c r="S639" s="107"/>
    </row>
    <row r="640" spans="1:19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38"/>
        <v>-5041.6000000000004</v>
      </c>
      <c r="H640" s="47">
        <f t="shared" si="39"/>
        <v>-0.26973121040917653</v>
      </c>
      <c r="I640" s="47">
        <f t="shared" ref="I640:I651" si="43">H640</f>
        <v>-0.26973121040917653</v>
      </c>
      <c r="J640" s="47"/>
      <c r="K640" s="106"/>
      <c r="L640" s="67"/>
      <c r="M640" s="67"/>
      <c r="N640" s="67"/>
      <c r="O640" s="67"/>
      <c r="P640" s="79">
        <f>G640</f>
        <v>-5041.6000000000004</v>
      </c>
      <c r="Q640" s="67"/>
      <c r="R640" s="67"/>
      <c r="S640" s="107"/>
    </row>
    <row r="641" spans="1:19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38"/>
        <v>-841.20000000000073</v>
      </c>
      <c r="H641" s="47">
        <f t="shared" si="39"/>
        <v>-7.3598376146146907E-2</v>
      </c>
      <c r="I641" s="47">
        <f t="shared" si="43"/>
        <v>-7.3598376146146907E-2</v>
      </c>
      <c r="J641" s="47"/>
      <c r="K641" s="106"/>
      <c r="L641" s="79">
        <f>G641</f>
        <v>-841.20000000000073</v>
      </c>
      <c r="M641" s="67"/>
      <c r="N641" s="67"/>
      <c r="O641" s="67"/>
      <c r="P641" s="67"/>
      <c r="Q641" s="67"/>
      <c r="R641" s="67"/>
      <c r="S641" s="107"/>
    </row>
    <row r="642" spans="1:19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38"/>
        <v>-1181.6000000000022</v>
      </c>
      <c r="H642" s="47">
        <f t="shared" si="39"/>
        <v>-5.6199227593554502E-2</v>
      </c>
      <c r="I642" s="47">
        <f t="shared" si="43"/>
        <v>-5.6199227593554502E-2</v>
      </c>
      <c r="J642" s="47"/>
      <c r="K642" s="106"/>
      <c r="L642" s="79">
        <f>G642</f>
        <v>-1181.6000000000022</v>
      </c>
      <c r="M642" s="67"/>
      <c r="N642" s="67"/>
      <c r="O642" s="67"/>
      <c r="P642" s="67"/>
      <c r="Q642" s="67"/>
      <c r="R642" s="67"/>
      <c r="S642" s="107"/>
    </row>
    <row r="643" spans="1:19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38"/>
        <v>-4920.8000000000029</v>
      </c>
      <c r="H643" s="47">
        <f t="shared" si="39"/>
        <v>-0.1051390087772527</v>
      </c>
      <c r="I643" s="47">
        <f t="shared" si="43"/>
        <v>-0.1051390087772527</v>
      </c>
      <c r="J643" s="47"/>
      <c r="K643" s="106"/>
      <c r="L643" s="67"/>
      <c r="M643" s="79">
        <f>G643</f>
        <v>-4920.8000000000029</v>
      </c>
      <c r="N643" s="67"/>
      <c r="O643" s="67"/>
      <c r="P643" s="67"/>
      <c r="Q643" s="67"/>
      <c r="R643" s="67"/>
      <c r="S643" s="107"/>
    </row>
    <row r="644" spans="1:19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44">F644-E644</f>
        <v>-1723.2000000000007</v>
      </c>
      <c r="H644" s="47">
        <f t="shared" ref="H644:H707" si="45">G644/E644</f>
        <v>-0.12594649904984656</v>
      </c>
      <c r="I644" s="47">
        <f t="shared" si="43"/>
        <v>-0.12594649904984656</v>
      </c>
      <c r="J644" s="47"/>
      <c r="K644" s="106"/>
      <c r="L644" s="67"/>
      <c r="M644" s="79">
        <f>G644</f>
        <v>-1723.2000000000007</v>
      </c>
      <c r="N644" s="67"/>
      <c r="O644" s="67"/>
      <c r="P644" s="67"/>
      <c r="Q644" s="67"/>
      <c r="R644" s="67"/>
      <c r="S644" s="107"/>
    </row>
    <row r="645" spans="1:19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44"/>
        <v>-2866.4000000000015</v>
      </c>
      <c r="H645" s="47">
        <f t="shared" si="45"/>
        <v>-0.20924460536689354</v>
      </c>
      <c r="I645" s="47">
        <f t="shared" si="43"/>
        <v>-0.20924460536689354</v>
      </c>
      <c r="J645" s="47"/>
      <c r="K645" s="106"/>
      <c r="L645" s="67"/>
      <c r="M645" s="67"/>
      <c r="N645" s="67"/>
      <c r="O645" s="79">
        <f>G645</f>
        <v>-2866.4000000000015</v>
      </c>
      <c r="P645" s="67"/>
      <c r="Q645" s="67"/>
      <c r="R645" s="67"/>
      <c r="S645" s="107"/>
    </row>
    <row r="646" spans="1:19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44"/>
        <v>-2549.6000000000022</v>
      </c>
      <c r="H646" s="47">
        <f t="shared" si="45"/>
        <v>-0.17457274320771266</v>
      </c>
      <c r="I646" s="47">
        <f t="shared" si="43"/>
        <v>-0.17457274320771266</v>
      </c>
      <c r="J646" s="47"/>
      <c r="K646" s="106"/>
      <c r="L646" s="67"/>
      <c r="M646" s="67"/>
      <c r="N646" s="79">
        <f>G646</f>
        <v>-2549.6000000000022</v>
      </c>
      <c r="O646" s="67"/>
      <c r="P646" s="67"/>
      <c r="Q646" s="67"/>
      <c r="R646" s="67"/>
      <c r="S646" s="107"/>
    </row>
    <row r="647" spans="1:19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44"/>
        <v>-1185.1999999999989</v>
      </c>
      <c r="H647" s="47">
        <f t="shared" si="45"/>
        <v>-0.11798200207055815</v>
      </c>
      <c r="I647" s="47">
        <f t="shared" si="43"/>
        <v>-0.11798200207055815</v>
      </c>
      <c r="J647" s="47"/>
      <c r="K647" s="106"/>
      <c r="L647" s="67"/>
      <c r="M647" s="79">
        <f>G647</f>
        <v>-1185.1999999999989</v>
      </c>
      <c r="N647" s="67"/>
      <c r="O647" s="67"/>
      <c r="P647" s="67"/>
      <c r="Q647" s="67"/>
      <c r="R647" s="67"/>
      <c r="S647" s="107"/>
    </row>
    <row r="648" spans="1:19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44"/>
        <v>-2004.3999999999996</v>
      </c>
      <c r="H648" s="47">
        <f t="shared" si="45"/>
        <v>-0.27196743554952507</v>
      </c>
      <c r="I648" s="47">
        <f t="shared" si="43"/>
        <v>-0.27196743554952507</v>
      </c>
      <c r="J648" s="47"/>
      <c r="K648" s="106"/>
      <c r="L648" s="67"/>
      <c r="M648" s="67"/>
      <c r="N648" s="67"/>
      <c r="O648" s="67"/>
      <c r="P648" s="79">
        <f>G648</f>
        <v>-2004.3999999999996</v>
      </c>
      <c r="Q648" s="67"/>
      <c r="R648" s="67"/>
      <c r="S648" s="107"/>
    </row>
    <row r="649" spans="1:19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44"/>
        <v>-1245.2000000000007</v>
      </c>
      <c r="H649" s="47">
        <f t="shared" si="45"/>
        <v>-6.7945695826785432E-2</v>
      </c>
      <c r="I649" s="47">
        <f t="shared" si="43"/>
        <v>-6.7945695826785432E-2</v>
      </c>
      <c r="J649" s="47"/>
      <c r="K649" s="106"/>
      <c r="L649" s="79">
        <f>G649</f>
        <v>-1245.2000000000007</v>
      </c>
      <c r="M649" s="67"/>
      <c r="N649" s="67"/>
      <c r="O649" s="67"/>
      <c r="P649" s="67"/>
      <c r="Q649" s="67"/>
      <c r="R649" s="67"/>
      <c r="S649" s="107"/>
    </row>
    <row r="650" spans="1:19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44"/>
        <v>-470</v>
      </c>
      <c r="H650" s="47">
        <f t="shared" si="45"/>
        <v>-0.11675278219395867</v>
      </c>
      <c r="I650" s="47">
        <f t="shared" si="43"/>
        <v>-0.11675278219395867</v>
      </c>
      <c r="J650" s="47"/>
      <c r="K650" s="106"/>
      <c r="L650" s="67"/>
      <c r="M650" s="79">
        <f>G650</f>
        <v>-470</v>
      </c>
      <c r="N650" s="67"/>
      <c r="O650" s="67"/>
      <c r="P650" s="67"/>
      <c r="Q650" s="67"/>
      <c r="R650" s="67"/>
      <c r="S650" s="107"/>
    </row>
    <row r="651" spans="1:19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44"/>
        <v>-820</v>
      </c>
      <c r="H651" s="47">
        <f t="shared" si="45"/>
        <v>-7.947584709622392E-2</v>
      </c>
      <c r="I651" s="47">
        <f t="shared" si="43"/>
        <v>-7.947584709622392E-2</v>
      </c>
      <c r="J651" s="47"/>
      <c r="K651" s="106"/>
      <c r="L651" s="79">
        <f>G651</f>
        <v>-820</v>
      </c>
      <c r="M651" s="67"/>
      <c r="N651" s="67"/>
      <c r="O651" s="67"/>
      <c r="P651" s="67"/>
      <c r="Q651" s="67"/>
      <c r="R651" s="67"/>
      <c r="S651" s="107"/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44"/>
        <v>1678.8000000000002</v>
      </c>
      <c r="H652" s="47">
        <f t="shared" si="45"/>
        <v>0.57714521452145218</v>
      </c>
      <c r="I652" s="47"/>
      <c r="J652" s="47"/>
      <c r="K652" s="106"/>
      <c r="L652" s="67"/>
      <c r="M652" s="67"/>
      <c r="N652" s="67"/>
      <c r="O652" s="67"/>
      <c r="P652" s="67"/>
      <c r="Q652" s="67"/>
      <c r="R652" s="67"/>
      <c r="S652" s="107"/>
    </row>
    <row r="653" spans="1:19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44"/>
        <v>-527.19999999999891</v>
      </c>
      <c r="H653" s="47">
        <f t="shared" si="45"/>
        <v>-4.0109555690809415E-2</v>
      </c>
      <c r="I653" s="47">
        <f>H653</f>
        <v>-4.0109555690809415E-2</v>
      </c>
      <c r="J653" s="47"/>
      <c r="K653" s="108">
        <f>G653</f>
        <v>-527.19999999999891</v>
      </c>
      <c r="L653" s="67"/>
      <c r="M653" s="67"/>
      <c r="N653" s="67"/>
      <c r="O653" s="67"/>
      <c r="P653" s="67"/>
      <c r="Q653" s="67"/>
      <c r="R653" s="67"/>
      <c r="S653" s="107"/>
    </row>
    <row r="654" spans="1:19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44"/>
        <v>-409.19999999999891</v>
      </c>
      <c r="H654" s="47">
        <f t="shared" si="45"/>
        <v>-7.1254440342689795E-2</v>
      </c>
      <c r="I654" s="47">
        <f>H654</f>
        <v>-7.1254440342689795E-2</v>
      </c>
      <c r="J654" s="47"/>
      <c r="K654" s="106"/>
      <c r="L654" s="79">
        <f>G654</f>
        <v>-409.19999999999891</v>
      </c>
      <c r="M654" s="67"/>
      <c r="N654" s="67"/>
      <c r="O654" s="67"/>
      <c r="P654" s="67"/>
      <c r="Q654" s="67"/>
      <c r="R654" s="67"/>
      <c r="S654" s="107"/>
    </row>
    <row r="655" spans="1:19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44"/>
        <v>-591.19999999999982</v>
      </c>
      <c r="H655" s="47">
        <f t="shared" si="45"/>
        <v>-8.5710971932266261E-2</v>
      </c>
      <c r="I655" s="47">
        <f>H655</f>
        <v>-8.5710971932266261E-2</v>
      </c>
      <c r="J655" s="47"/>
      <c r="K655" s="106"/>
      <c r="L655" s="79">
        <f>G655</f>
        <v>-591.19999999999982</v>
      </c>
      <c r="M655" s="67"/>
      <c r="N655" s="67"/>
      <c r="O655" s="67"/>
      <c r="P655" s="67"/>
      <c r="Q655" s="67"/>
      <c r="R655" s="67"/>
      <c r="S655" s="107"/>
    </row>
    <row r="656" spans="1:19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44"/>
        <v>-909.59999999999854</v>
      </c>
      <c r="H656" s="47">
        <f t="shared" si="45"/>
        <v>-9.1953093408815051E-2</v>
      </c>
      <c r="I656" s="47">
        <f>H656</f>
        <v>-9.1953093408815051E-2</v>
      </c>
      <c r="J656" s="47"/>
      <c r="K656" s="106"/>
      <c r="L656" s="79">
        <f>G656</f>
        <v>-909.59999999999854</v>
      </c>
      <c r="M656" s="67"/>
      <c r="N656" s="67"/>
      <c r="O656" s="67"/>
      <c r="P656" s="67"/>
      <c r="Q656" s="67"/>
      <c r="R656" s="67"/>
      <c r="S656" s="107"/>
    </row>
    <row r="657" spans="1:19" x14ac:dyDescent="0.25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44"/>
        <v>580.39999999999782</v>
      </c>
      <c r="H657" s="47">
        <f t="shared" si="45"/>
        <v>3.4500796538031585E-2</v>
      </c>
      <c r="I657" s="47"/>
      <c r="J657" s="47"/>
      <c r="K657" s="106"/>
      <c r="L657" s="67"/>
      <c r="M657" s="67"/>
      <c r="N657" s="67"/>
      <c r="O657" s="67"/>
      <c r="P657" s="67"/>
      <c r="Q657" s="67"/>
      <c r="R657" s="67"/>
      <c r="S657" s="107"/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44"/>
        <v>321.59999999999945</v>
      </c>
      <c r="H658" s="47">
        <f t="shared" si="45"/>
        <v>7.637503562268437E-2</v>
      </c>
      <c r="I658" s="47"/>
      <c r="J658" s="47"/>
      <c r="K658" s="106"/>
      <c r="L658" s="67"/>
      <c r="M658" s="67"/>
      <c r="N658" s="67"/>
      <c r="O658" s="67"/>
      <c r="P658" s="67"/>
      <c r="Q658" s="67"/>
      <c r="R658" s="67"/>
      <c r="S658" s="107"/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44"/>
        <v>641.19999999999891</v>
      </c>
      <c r="H659" s="47">
        <f t="shared" si="45"/>
        <v>4.5525545994149472E-2</v>
      </c>
      <c r="I659" s="47"/>
      <c r="J659" s="47"/>
      <c r="K659" s="106"/>
      <c r="L659" s="67"/>
      <c r="M659" s="67"/>
      <c r="N659" s="67"/>
      <c r="O659" s="67"/>
      <c r="P659" s="67"/>
      <c r="Q659" s="67"/>
      <c r="R659" s="67"/>
      <c r="S659" s="107"/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44"/>
        <v>262.39999999999418</v>
      </c>
      <c r="H660" s="47">
        <f t="shared" si="45"/>
        <v>8.8287148567350628E-3</v>
      </c>
      <c r="I660" s="47"/>
      <c r="J660" s="47"/>
      <c r="K660" s="106"/>
      <c r="L660" s="67"/>
      <c r="M660" s="67"/>
      <c r="N660" s="67"/>
      <c r="O660" s="67"/>
      <c r="P660" s="67"/>
      <c r="Q660" s="67"/>
      <c r="R660" s="67"/>
      <c r="S660" s="107"/>
    </row>
    <row r="661" spans="1:19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44"/>
        <v>-2032.4000000000015</v>
      </c>
      <c r="H661" s="47">
        <f t="shared" si="45"/>
        <v>-0.10830917462482953</v>
      </c>
      <c r="I661" s="47">
        <f t="shared" ref="I661:I667" si="46">H661</f>
        <v>-0.10830917462482953</v>
      </c>
      <c r="J661" s="47"/>
      <c r="K661" s="106"/>
      <c r="L661" s="67"/>
      <c r="M661" s="79">
        <f>G661</f>
        <v>-2032.4000000000015</v>
      </c>
      <c r="N661" s="67"/>
      <c r="O661" s="67"/>
      <c r="P661" s="67"/>
      <c r="Q661" s="67"/>
      <c r="R661" s="67"/>
      <c r="S661" s="107"/>
    </row>
    <row r="662" spans="1:19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44"/>
        <v>-4878.3999999999978</v>
      </c>
      <c r="H662" s="47">
        <f t="shared" si="45"/>
        <v>-0.28205365402405169</v>
      </c>
      <c r="I662" s="47">
        <f t="shared" si="46"/>
        <v>-0.28205365402405169</v>
      </c>
      <c r="J662" s="47"/>
      <c r="K662" s="106"/>
      <c r="L662" s="67"/>
      <c r="M662" s="67"/>
      <c r="N662" s="67"/>
      <c r="O662" s="67"/>
      <c r="P662" s="79">
        <f>G662</f>
        <v>-4878.3999999999978</v>
      </c>
      <c r="Q662" s="67"/>
      <c r="R662" s="67"/>
      <c r="S662" s="107"/>
    </row>
    <row r="663" spans="1:19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44"/>
        <v>-3080.4000000000015</v>
      </c>
      <c r="H663" s="47">
        <f t="shared" si="45"/>
        <v>-0.14841581868640155</v>
      </c>
      <c r="I663" s="47">
        <f t="shared" si="46"/>
        <v>-0.14841581868640155</v>
      </c>
      <c r="J663" s="47"/>
      <c r="K663" s="106"/>
      <c r="L663" s="67"/>
      <c r="M663" s="79">
        <f>G663</f>
        <v>-3080.4000000000015</v>
      </c>
      <c r="N663" s="67"/>
      <c r="O663" s="67"/>
      <c r="P663" s="67"/>
      <c r="Q663" s="67"/>
      <c r="R663" s="67"/>
      <c r="S663" s="107"/>
    </row>
    <row r="664" spans="1:19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44"/>
        <v>-1490</v>
      </c>
      <c r="H664" s="47">
        <f t="shared" si="45"/>
        <v>-0.16016683149159394</v>
      </c>
      <c r="I664" s="47">
        <f t="shared" si="46"/>
        <v>-0.16016683149159394</v>
      </c>
      <c r="J664" s="47"/>
      <c r="K664" s="106"/>
      <c r="L664" s="67"/>
      <c r="M664" s="67"/>
      <c r="N664" s="79">
        <f>G664</f>
        <v>-1490</v>
      </c>
      <c r="O664" s="67"/>
      <c r="P664" s="67"/>
      <c r="Q664" s="67"/>
      <c r="R664" s="67"/>
      <c r="S664" s="107"/>
    </row>
    <row r="665" spans="1:19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44"/>
        <v>-5271.2000000000007</v>
      </c>
      <c r="H665" s="47">
        <f t="shared" si="45"/>
        <v>-0.16582358122561974</v>
      </c>
      <c r="I665" s="47">
        <f t="shared" si="46"/>
        <v>-0.16582358122561974</v>
      </c>
      <c r="J665" s="47"/>
      <c r="K665" s="106"/>
      <c r="L665" s="67"/>
      <c r="M665" s="67"/>
      <c r="N665" s="79">
        <f>G665</f>
        <v>-5271.2000000000007</v>
      </c>
      <c r="O665" s="67"/>
      <c r="P665" s="67"/>
      <c r="Q665" s="67"/>
      <c r="R665" s="67"/>
      <c r="S665" s="107"/>
    </row>
    <row r="666" spans="1:19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44"/>
        <v>-1156.4000000000015</v>
      </c>
      <c r="H666" s="47">
        <f t="shared" si="45"/>
        <v>-6.3436684001492188E-2</v>
      </c>
      <c r="I666" s="47">
        <f t="shared" si="46"/>
        <v>-6.3436684001492188E-2</v>
      </c>
      <c r="J666" s="47"/>
      <c r="K666" s="106"/>
      <c r="L666" s="79">
        <f>G666</f>
        <v>-1156.4000000000015</v>
      </c>
      <c r="M666" s="67"/>
      <c r="N666" s="67"/>
      <c r="O666" s="67"/>
      <c r="P666" s="67"/>
      <c r="Q666" s="67"/>
      <c r="R666" s="67"/>
      <c r="S666" s="107"/>
    </row>
    <row r="667" spans="1:19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44"/>
        <v>-885.19999999999709</v>
      </c>
      <c r="H667" s="47">
        <f t="shared" si="45"/>
        <v>-5.4737935640258056E-2</v>
      </c>
      <c r="I667" s="47">
        <f t="shared" si="46"/>
        <v>-5.4737935640258056E-2</v>
      </c>
      <c r="J667" s="47"/>
      <c r="K667" s="106"/>
      <c r="L667" s="79">
        <f>G667</f>
        <v>-885.19999999999709</v>
      </c>
      <c r="M667" s="67"/>
      <c r="N667" s="67"/>
      <c r="O667" s="67"/>
      <c r="P667" s="67"/>
      <c r="Q667" s="67"/>
      <c r="R667" s="67"/>
      <c r="S667" s="107"/>
    </row>
    <row r="668" spans="1:19" x14ac:dyDescent="0.25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44"/>
        <v>651.20000000000255</v>
      </c>
      <c r="H668" s="47">
        <f t="shared" si="45"/>
        <v>3.9942098677592831E-2</v>
      </c>
      <c r="I668" s="47"/>
      <c r="J668" s="47"/>
      <c r="K668" s="106"/>
      <c r="L668" s="67"/>
      <c r="M668" s="67"/>
      <c r="N668" s="67"/>
      <c r="O668" s="67"/>
      <c r="P668" s="67"/>
      <c r="Q668" s="67"/>
      <c r="R668" s="67"/>
      <c r="S668" s="107"/>
    </row>
    <row r="669" spans="1:19" x14ac:dyDescent="0.25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44"/>
        <v>-1963.5999999999985</v>
      </c>
      <c r="H669" s="47">
        <f t="shared" si="45"/>
        <v>-0.15854918932885462</v>
      </c>
      <c r="I669" s="47">
        <f t="shared" ref="I669:I674" si="47">H669</f>
        <v>-0.15854918932885462</v>
      </c>
      <c r="J669" s="47"/>
      <c r="K669" s="106"/>
      <c r="L669" s="67"/>
      <c r="M669" s="67"/>
      <c r="N669" s="79">
        <f>G669</f>
        <v>-1963.5999999999985</v>
      </c>
      <c r="O669" s="67"/>
      <c r="P669" s="67"/>
      <c r="Q669" s="67"/>
      <c r="R669" s="67"/>
      <c r="S669" s="107"/>
    </row>
    <row r="670" spans="1:19" x14ac:dyDescent="0.25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44"/>
        <v>-486.40000000000146</v>
      </c>
      <c r="H670" s="47">
        <f t="shared" si="45"/>
        <v>-5.2752592078434926E-2</v>
      </c>
      <c r="I670" s="47">
        <f t="shared" si="47"/>
        <v>-5.2752592078434926E-2</v>
      </c>
      <c r="J670" s="47"/>
      <c r="K670" s="106"/>
      <c r="L670" s="79">
        <f>G670</f>
        <v>-486.40000000000146</v>
      </c>
      <c r="M670" s="67"/>
      <c r="N670" s="67"/>
      <c r="O670" s="67"/>
      <c r="P670" s="67"/>
      <c r="Q670" s="67"/>
      <c r="R670" s="67"/>
      <c r="S670" s="107"/>
    </row>
    <row r="671" spans="1:19" x14ac:dyDescent="0.25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44"/>
        <v>-532.39999999999964</v>
      </c>
      <c r="H671" s="47">
        <f t="shared" si="45"/>
        <v>-5.2760930748800859E-2</v>
      </c>
      <c r="I671" s="47">
        <f t="shared" si="47"/>
        <v>-5.2760930748800859E-2</v>
      </c>
      <c r="J671" s="47"/>
      <c r="K671" s="106"/>
      <c r="L671" s="79">
        <f>G671</f>
        <v>-532.39999999999964</v>
      </c>
      <c r="M671" s="67"/>
      <c r="N671" s="67"/>
      <c r="O671" s="67"/>
      <c r="P671" s="67"/>
      <c r="Q671" s="67"/>
      <c r="R671" s="67"/>
      <c r="S671" s="107"/>
    </row>
    <row r="672" spans="1:19" x14ac:dyDescent="0.25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44"/>
        <v>-3644</v>
      </c>
      <c r="H672" s="47">
        <f t="shared" si="45"/>
        <v>-0.2464026831115439</v>
      </c>
      <c r="I672" s="47">
        <f t="shared" si="47"/>
        <v>-0.2464026831115439</v>
      </c>
      <c r="J672" s="47"/>
      <c r="K672" s="106"/>
      <c r="L672" s="67"/>
      <c r="M672" s="67"/>
      <c r="N672" s="67"/>
      <c r="O672" s="79">
        <f>G672</f>
        <v>-3644</v>
      </c>
      <c r="P672" s="67"/>
      <c r="Q672" s="67"/>
      <c r="R672" s="67"/>
      <c r="S672" s="107"/>
    </row>
    <row r="673" spans="1:19" x14ac:dyDescent="0.25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44"/>
        <v>-970.80000000000109</v>
      </c>
      <c r="H673" s="47">
        <f t="shared" si="45"/>
        <v>-0.15248806232721807</v>
      </c>
      <c r="I673" s="47">
        <f t="shared" si="47"/>
        <v>-0.15248806232721807</v>
      </c>
      <c r="J673" s="47"/>
      <c r="K673" s="106"/>
      <c r="L673" s="67"/>
      <c r="M673" s="67"/>
      <c r="N673" s="79">
        <f>G673</f>
        <v>-970.80000000000109</v>
      </c>
      <c r="O673" s="67"/>
      <c r="P673" s="67"/>
      <c r="Q673" s="67"/>
      <c r="R673" s="67"/>
      <c r="S673" s="107"/>
    </row>
    <row r="674" spans="1:19" x14ac:dyDescent="0.25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44"/>
        <v>-1094.4000000000001</v>
      </c>
      <c r="H674" s="47">
        <f t="shared" si="45"/>
        <v>-0.37505140507196716</v>
      </c>
      <c r="I674" s="47">
        <f t="shared" si="47"/>
        <v>-0.37505140507196716</v>
      </c>
      <c r="J674" s="47"/>
      <c r="K674" s="106"/>
      <c r="L674" s="67"/>
      <c r="M674" s="67"/>
      <c r="N674" s="67"/>
      <c r="O674" s="67"/>
      <c r="P674" s="67"/>
      <c r="Q674" s="67"/>
      <c r="R674" s="79">
        <f>G674</f>
        <v>-1094.4000000000001</v>
      </c>
      <c r="S674" s="107"/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44"/>
        <v>258.79999999999973</v>
      </c>
      <c r="H675" s="47">
        <f t="shared" si="45"/>
        <v>9.2060330108138771E-2</v>
      </c>
      <c r="I675" s="47"/>
      <c r="J675" s="47"/>
      <c r="K675" s="106"/>
      <c r="L675" s="67"/>
      <c r="M675" s="67"/>
      <c r="N675" s="67"/>
      <c r="O675" s="67"/>
      <c r="P675" s="67"/>
      <c r="Q675" s="67"/>
      <c r="R675" s="67"/>
      <c r="S675" s="107"/>
    </row>
    <row r="676" spans="1:19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44"/>
        <v>-1318.4000000000005</v>
      </c>
      <c r="H676" s="47">
        <f t="shared" si="45"/>
        <v>-0.17016882647529563</v>
      </c>
      <c r="I676" s="47">
        <f>H676</f>
        <v>-0.17016882647529563</v>
      </c>
      <c r="J676" s="47"/>
      <c r="K676" s="106"/>
      <c r="L676" s="67"/>
      <c r="M676" s="67"/>
      <c r="N676" s="79">
        <f>G676</f>
        <v>-1318.4000000000005</v>
      </c>
      <c r="O676" s="67"/>
      <c r="P676" s="67"/>
      <c r="Q676" s="67"/>
      <c r="R676" s="67"/>
      <c r="S676" s="107"/>
    </row>
    <row r="677" spans="1:19" x14ac:dyDescent="0.25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44"/>
        <v>620.79999999999927</v>
      </c>
      <c r="H677" s="47">
        <f t="shared" si="45"/>
        <v>1.9317418037888005E-2</v>
      </c>
      <c r="I677" s="47"/>
      <c r="J677" s="47"/>
      <c r="K677" s="106"/>
      <c r="L677" s="67"/>
      <c r="M677" s="67"/>
      <c r="N677" s="67"/>
      <c r="O677" s="67"/>
      <c r="P677" s="67"/>
      <c r="Q677" s="67"/>
      <c r="R677" s="67"/>
      <c r="S677" s="107"/>
    </row>
    <row r="678" spans="1:19" x14ac:dyDescent="0.25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44"/>
        <v>-257.20000000000073</v>
      </c>
      <c r="H678" s="47">
        <f t="shared" si="45"/>
        <v>-1.906258338027339E-2</v>
      </c>
      <c r="I678" s="47">
        <f>H678</f>
        <v>-1.906258338027339E-2</v>
      </c>
      <c r="J678" s="47"/>
      <c r="K678" s="108">
        <f>G678</f>
        <v>-257.20000000000073</v>
      </c>
      <c r="L678" s="67"/>
      <c r="M678" s="67"/>
      <c r="N678" s="67"/>
      <c r="O678" s="67"/>
      <c r="P678" s="67"/>
      <c r="Q678" s="67"/>
      <c r="R678" s="67"/>
      <c r="S678" s="107"/>
    </row>
    <row r="679" spans="1:19" x14ac:dyDescent="0.25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44"/>
        <v>-5011.2000000000007</v>
      </c>
      <c r="H679" s="47">
        <f t="shared" si="45"/>
        <v>-0.2025971505732814</v>
      </c>
      <c r="I679" s="47">
        <f>H679</f>
        <v>-0.2025971505732814</v>
      </c>
      <c r="J679" s="47"/>
      <c r="K679" s="106"/>
      <c r="L679" s="67"/>
      <c r="M679" s="67"/>
      <c r="N679" s="67"/>
      <c r="O679" s="79">
        <f>G679</f>
        <v>-5011.2000000000007</v>
      </c>
      <c r="P679" s="67"/>
      <c r="Q679" s="67"/>
      <c r="R679" s="67"/>
      <c r="S679" s="107"/>
    </row>
    <row r="680" spans="1:19" x14ac:dyDescent="0.25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44"/>
        <v>-988.39999999999964</v>
      </c>
      <c r="H680" s="47">
        <f t="shared" si="45"/>
        <v>-0.27321981424148595</v>
      </c>
      <c r="I680" s="47">
        <f>H680</f>
        <v>-0.27321981424148595</v>
      </c>
      <c r="J680" s="47"/>
      <c r="K680" s="106"/>
      <c r="L680" s="67"/>
      <c r="M680" s="67"/>
      <c r="N680" s="67"/>
      <c r="O680" s="67"/>
      <c r="P680" s="79">
        <f>G680</f>
        <v>-988.39999999999964</v>
      </c>
      <c r="Q680" s="67"/>
      <c r="R680" s="67"/>
      <c r="S680" s="107"/>
    </row>
    <row r="681" spans="1:19" x14ac:dyDescent="0.25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44"/>
        <v>-3.0399999999995089</v>
      </c>
      <c r="H681" s="47">
        <f t="shared" si="45"/>
        <v>-1.5649452269168051E-3</v>
      </c>
      <c r="I681" s="47">
        <f>H681</f>
        <v>-1.5649452269168051E-3</v>
      </c>
      <c r="J681" s="47"/>
      <c r="K681" s="108">
        <f>G681</f>
        <v>-3.0399999999995089</v>
      </c>
      <c r="L681" s="67"/>
      <c r="M681" s="67"/>
      <c r="N681" s="67"/>
      <c r="O681" s="67"/>
      <c r="P681" s="67"/>
      <c r="Q681" s="67"/>
      <c r="R681" s="67"/>
      <c r="S681" s="107"/>
    </row>
    <row r="682" spans="1:19" x14ac:dyDescent="0.25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44"/>
        <v>-136.79999999999995</v>
      </c>
      <c r="H682" s="47">
        <f t="shared" si="45"/>
        <v>-0.13043478260869562</v>
      </c>
      <c r="I682" s="47">
        <f>H682</f>
        <v>-0.13043478260869562</v>
      </c>
      <c r="J682" s="47"/>
      <c r="K682" s="106"/>
      <c r="L682" s="67"/>
      <c r="M682" s="79">
        <f>G682</f>
        <v>-136.79999999999995</v>
      </c>
      <c r="N682" s="67"/>
      <c r="O682" s="67"/>
      <c r="P682" s="67"/>
      <c r="Q682" s="67"/>
      <c r="R682" s="67"/>
      <c r="S682" s="107"/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44"/>
        <v>152.40000000000009</v>
      </c>
      <c r="H683" s="47">
        <f t="shared" si="45"/>
        <v>7.3737178246564797E-2</v>
      </c>
      <c r="I683" s="47"/>
      <c r="J683" s="47"/>
      <c r="K683" s="106"/>
      <c r="L683" s="67"/>
      <c r="M683" s="67"/>
      <c r="N683" s="67"/>
      <c r="O683" s="67"/>
      <c r="P683" s="67"/>
      <c r="Q683" s="67"/>
      <c r="R683" s="67"/>
      <c r="S683" s="107"/>
    </row>
    <row r="684" spans="1:19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44"/>
        <v>-527.19999999999709</v>
      </c>
      <c r="H684" s="47">
        <f t="shared" si="45"/>
        <v>-3.5624510095412946E-2</v>
      </c>
      <c r="I684" s="47">
        <f t="shared" ref="I684:I694" si="48">H684</f>
        <v>-3.5624510095412946E-2</v>
      </c>
      <c r="J684" s="47"/>
      <c r="K684" s="108">
        <f>G684</f>
        <v>-527.19999999999709</v>
      </c>
      <c r="L684" s="67"/>
      <c r="M684" s="67"/>
      <c r="N684" s="67"/>
      <c r="O684" s="67"/>
      <c r="P684" s="67"/>
      <c r="Q684" s="67"/>
      <c r="R684" s="67"/>
      <c r="S684" s="107"/>
    </row>
    <row r="685" spans="1:19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44"/>
        <v>-4926.8000000000029</v>
      </c>
      <c r="H685" s="47">
        <f t="shared" si="45"/>
        <v>-0.16540878813923512</v>
      </c>
      <c r="I685" s="47">
        <f t="shared" si="48"/>
        <v>-0.16540878813923512</v>
      </c>
      <c r="J685" s="47"/>
      <c r="K685" s="106"/>
      <c r="L685" s="67"/>
      <c r="M685" s="67"/>
      <c r="N685" s="79">
        <f>G685</f>
        <v>-4926.8000000000029</v>
      </c>
      <c r="O685" s="67"/>
      <c r="P685" s="67"/>
      <c r="Q685" s="67"/>
      <c r="R685" s="67"/>
      <c r="S685" s="107"/>
    </row>
    <row r="686" spans="1:19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44"/>
        <v>-288</v>
      </c>
      <c r="H686" s="47">
        <f t="shared" si="45"/>
        <v>-0.25280898876404495</v>
      </c>
      <c r="I686" s="47">
        <f t="shared" si="48"/>
        <v>-0.25280898876404495</v>
      </c>
      <c r="J686" s="47"/>
      <c r="K686" s="106"/>
      <c r="L686" s="67"/>
      <c r="M686" s="67"/>
      <c r="N686" s="67"/>
      <c r="O686" s="67"/>
      <c r="P686" s="79">
        <f>G686</f>
        <v>-288</v>
      </c>
      <c r="Q686" s="67"/>
      <c r="R686" s="67"/>
      <c r="S686" s="107"/>
    </row>
    <row r="687" spans="1:19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44"/>
        <v>-910.39999999999964</v>
      </c>
      <c r="H687" s="47">
        <f t="shared" si="45"/>
        <v>-0.36544637122671791</v>
      </c>
      <c r="I687" s="47">
        <f t="shared" si="48"/>
        <v>-0.36544637122671791</v>
      </c>
      <c r="J687" s="47"/>
      <c r="K687" s="106"/>
      <c r="L687" s="67"/>
      <c r="M687" s="67"/>
      <c r="N687" s="67"/>
      <c r="O687" s="67"/>
      <c r="P687" s="67"/>
      <c r="Q687" s="67"/>
      <c r="R687" s="79">
        <f>G687</f>
        <v>-910.39999999999964</v>
      </c>
      <c r="S687" s="107"/>
    </row>
    <row r="688" spans="1:19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44"/>
        <v>-2992.0000000000018</v>
      </c>
      <c r="H688" s="47">
        <f t="shared" si="45"/>
        <v>-0.21528277449992814</v>
      </c>
      <c r="I688" s="47">
        <f t="shared" si="48"/>
        <v>-0.21528277449992814</v>
      </c>
      <c r="J688" s="47"/>
      <c r="K688" s="106"/>
      <c r="L688" s="67"/>
      <c r="M688" s="67"/>
      <c r="N688" s="67"/>
      <c r="O688" s="79">
        <f>G688</f>
        <v>-2992.0000000000018</v>
      </c>
      <c r="P688" s="67"/>
      <c r="Q688" s="67"/>
      <c r="R688" s="67"/>
      <c r="S688" s="107"/>
    </row>
    <row r="689" spans="1:19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44"/>
        <v>-140</v>
      </c>
      <c r="H689" s="47">
        <f t="shared" si="45"/>
        <v>-6.6979236436704621E-3</v>
      </c>
      <c r="I689" s="47">
        <f t="shared" si="48"/>
        <v>-6.6979236436704621E-3</v>
      </c>
      <c r="J689" s="47"/>
      <c r="K689" s="108">
        <f>G689</f>
        <v>-140</v>
      </c>
      <c r="L689" s="67"/>
      <c r="M689" s="67"/>
      <c r="N689" s="67"/>
      <c r="O689" s="67"/>
      <c r="P689" s="67"/>
      <c r="Q689" s="67"/>
      <c r="R689" s="67"/>
      <c r="S689" s="107"/>
    </row>
    <row r="690" spans="1:19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44"/>
        <v>-671.60000000000218</v>
      </c>
      <c r="H690" s="47">
        <f t="shared" si="45"/>
        <v>-4.4328862604287818E-2</v>
      </c>
      <c r="I690" s="47">
        <f t="shared" si="48"/>
        <v>-4.4328862604287818E-2</v>
      </c>
      <c r="J690" s="47"/>
      <c r="K690" s="108">
        <f>G690</f>
        <v>-671.60000000000218</v>
      </c>
      <c r="L690" s="67"/>
      <c r="M690" s="67"/>
      <c r="N690" s="67"/>
      <c r="O690" s="67"/>
      <c r="P690" s="67"/>
      <c r="Q690" s="67"/>
      <c r="R690" s="67"/>
      <c r="S690" s="107"/>
    </row>
    <row r="691" spans="1:19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44"/>
        <v>-577.19999999999982</v>
      </c>
      <c r="H691" s="47">
        <f t="shared" si="45"/>
        <v>-0.17749077490774903</v>
      </c>
      <c r="I691" s="47">
        <f t="shared" si="48"/>
        <v>-0.17749077490774903</v>
      </c>
      <c r="J691" s="47"/>
      <c r="K691" s="106"/>
      <c r="L691" s="67"/>
      <c r="M691" s="67"/>
      <c r="N691" s="79">
        <f>G691</f>
        <v>-577.19999999999982</v>
      </c>
      <c r="O691" s="67"/>
      <c r="P691" s="67"/>
      <c r="Q691" s="67"/>
      <c r="R691" s="67"/>
      <c r="S691" s="107"/>
    </row>
    <row r="692" spans="1:19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44"/>
        <v>-620.39999999999964</v>
      </c>
      <c r="H692" s="47">
        <f t="shared" si="45"/>
        <v>-4.5485204844716819E-2</v>
      </c>
      <c r="I692" s="47">
        <f t="shared" si="48"/>
        <v>-4.5485204844716819E-2</v>
      </c>
      <c r="J692" s="47"/>
      <c r="K692" s="108">
        <f>G692</f>
        <v>-620.39999999999964</v>
      </c>
      <c r="L692" s="67"/>
      <c r="M692" s="67"/>
      <c r="N692" s="67"/>
      <c r="O692" s="67"/>
      <c r="P692" s="67"/>
      <c r="Q692" s="67"/>
      <c r="R692" s="67"/>
      <c r="S692" s="107"/>
    </row>
    <row r="693" spans="1:19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44"/>
        <v>-2196</v>
      </c>
      <c r="H693" s="47">
        <f t="shared" si="45"/>
        <v>-6.4060676779463241E-2</v>
      </c>
      <c r="I693" s="47">
        <f t="shared" si="48"/>
        <v>-6.4060676779463241E-2</v>
      </c>
      <c r="J693" s="47"/>
      <c r="K693" s="106"/>
      <c r="L693" s="79">
        <f>G693</f>
        <v>-2196</v>
      </c>
      <c r="M693" s="67"/>
      <c r="N693" s="67"/>
      <c r="O693" s="67"/>
      <c r="P693" s="67"/>
      <c r="Q693" s="67"/>
      <c r="R693" s="67"/>
      <c r="S693" s="107"/>
    </row>
    <row r="694" spans="1:19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44"/>
        <v>-3058.4000000000015</v>
      </c>
      <c r="H694" s="47">
        <f t="shared" si="45"/>
        <v>-0.10444784438008856</v>
      </c>
      <c r="I694" s="47">
        <f t="shared" si="48"/>
        <v>-0.10444784438008856</v>
      </c>
      <c r="J694" s="47"/>
      <c r="K694" s="106"/>
      <c r="L694" s="67"/>
      <c r="M694" s="79">
        <f>G694</f>
        <v>-3058.4000000000015</v>
      </c>
      <c r="N694" s="67"/>
      <c r="O694" s="67"/>
      <c r="P694" s="67"/>
      <c r="Q694" s="67"/>
      <c r="R694" s="67"/>
      <c r="S694" s="107"/>
    </row>
    <row r="695" spans="1:19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44"/>
        <v>0</v>
      </c>
      <c r="H695" s="47">
        <f t="shared" si="45"/>
        <v>0</v>
      </c>
      <c r="I695" s="47"/>
      <c r="J695" s="47"/>
      <c r="K695" s="108">
        <f>G695</f>
        <v>0</v>
      </c>
      <c r="L695" s="67"/>
      <c r="M695" s="67"/>
      <c r="N695" s="67"/>
      <c r="O695" s="67"/>
      <c r="P695" s="67"/>
      <c r="Q695" s="67"/>
      <c r="R695" s="67"/>
      <c r="S695" s="107"/>
    </row>
    <row r="696" spans="1:19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44"/>
        <v>-319.59999999999991</v>
      </c>
      <c r="H696" s="47">
        <f t="shared" si="45"/>
        <v>-0.21238702817650182</v>
      </c>
      <c r="I696" s="47">
        <f t="shared" ref="I696:I709" si="49">H696</f>
        <v>-0.21238702817650182</v>
      </c>
      <c r="J696" s="47"/>
      <c r="K696" s="106"/>
      <c r="L696" s="67"/>
      <c r="M696" s="67"/>
      <c r="N696" s="67"/>
      <c r="O696" s="79">
        <f>G696</f>
        <v>-319.59999999999991</v>
      </c>
      <c r="P696" s="67"/>
      <c r="Q696" s="67"/>
      <c r="R696" s="67"/>
      <c r="S696" s="107"/>
    </row>
    <row r="697" spans="1:19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44"/>
        <v>-2596.4000000000015</v>
      </c>
      <c r="H697" s="47">
        <f t="shared" si="45"/>
        <v>-0.11832367202595799</v>
      </c>
      <c r="I697" s="47">
        <f t="shared" si="49"/>
        <v>-0.11832367202595799</v>
      </c>
      <c r="J697" s="47"/>
      <c r="K697" s="106"/>
      <c r="L697" s="67"/>
      <c r="M697" s="79">
        <f>G697</f>
        <v>-2596.4000000000015</v>
      </c>
      <c r="N697" s="67"/>
      <c r="O697" s="67"/>
      <c r="P697" s="67"/>
      <c r="Q697" s="67"/>
      <c r="R697" s="67"/>
      <c r="S697" s="107"/>
    </row>
    <row r="698" spans="1:19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44"/>
        <v>-1546.8000000000011</v>
      </c>
      <c r="H698" s="47">
        <f t="shared" si="45"/>
        <v>-0.15735503560529004</v>
      </c>
      <c r="I698" s="47">
        <f t="shared" si="49"/>
        <v>-0.15735503560529004</v>
      </c>
      <c r="J698" s="47"/>
      <c r="K698" s="106"/>
      <c r="L698" s="67"/>
      <c r="M698" s="67"/>
      <c r="N698" s="79">
        <f>G698</f>
        <v>-1546.8000000000011</v>
      </c>
      <c r="O698" s="67"/>
      <c r="P698" s="67"/>
      <c r="Q698" s="67"/>
      <c r="R698" s="67"/>
      <c r="S698" s="107"/>
    </row>
    <row r="699" spans="1:19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44"/>
        <v>-112.48000000000002</v>
      </c>
      <c r="H699" s="47">
        <f t="shared" si="45"/>
        <v>-4.9531459170013392E-2</v>
      </c>
      <c r="I699" s="47">
        <f t="shared" si="49"/>
        <v>-4.9531459170013392E-2</v>
      </c>
      <c r="J699" s="47"/>
      <c r="K699" s="108">
        <f>G699</f>
        <v>-112.48000000000002</v>
      </c>
      <c r="L699" s="67"/>
      <c r="M699" s="67"/>
      <c r="N699" s="67"/>
      <c r="O699" s="67"/>
      <c r="P699" s="67"/>
      <c r="Q699" s="67"/>
      <c r="R699" s="67"/>
      <c r="S699" s="107"/>
    </row>
    <row r="700" spans="1:19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44"/>
        <v>-606.40000000000009</v>
      </c>
      <c r="H700" s="47">
        <f t="shared" si="45"/>
        <v>-0.13128951242747036</v>
      </c>
      <c r="I700" s="47">
        <f t="shared" si="49"/>
        <v>-0.13128951242747036</v>
      </c>
      <c r="J700" s="47"/>
      <c r="K700" s="106"/>
      <c r="L700" s="67"/>
      <c r="M700" s="79">
        <f>G700</f>
        <v>-606.40000000000009</v>
      </c>
      <c r="N700" s="67"/>
      <c r="O700" s="67"/>
      <c r="P700" s="67"/>
      <c r="Q700" s="67"/>
      <c r="R700" s="67"/>
      <c r="S700" s="107"/>
    </row>
    <row r="701" spans="1:19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44"/>
        <v>-4144</v>
      </c>
      <c r="H701" s="47">
        <f t="shared" si="45"/>
        <v>-0.14633388420413296</v>
      </c>
      <c r="I701" s="47">
        <f t="shared" si="49"/>
        <v>-0.14633388420413296</v>
      </c>
      <c r="J701" s="47"/>
      <c r="K701" s="106"/>
      <c r="L701" s="67"/>
      <c r="M701" s="79">
        <f>G701</f>
        <v>-4144</v>
      </c>
      <c r="N701" s="67"/>
      <c r="O701" s="67"/>
      <c r="P701" s="67"/>
      <c r="Q701" s="67"/>
      <c r="R701" s="67"/>
      <c r="S701" s="107"/>
    </row>
    <row r="702" spans="1:19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44"/>
        <v>-320</v>
      </c>
      <c r="H702" s="47">
        <f t="shared" si="45"/>
        <v>-6.156213928434013E-2</v>
      </c>
      <c r="I702" s="47">
        <f t="shared" si="49"/>
        <v>-6.156213928434013E-2</v>
      </c>
      <c r="J702" s="47"/>
      <c r="K702" s="106"/>
      <c r="L702" s="79">
        <f>G702</f>
        <v>-320</v>
      </c>
      <c r="M702" s="67"/>
      <c r="N702" s="67"/>
      <c r="O702" s="67"/>
      <c r="P702" s="67"/>
      <c r="Q702" s="67"/>
      <c r="R702" s="67"/>
      <c r="S702" s="107"/>
    </row>
    <row r="703" spans="1:19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44"/>
        <v>-576.80000000000018</v>
      </c>
      <c r="H703" s="47">
        <f t="shared" si="45"/>
        <v>-0.19079121460703893</v>
      </c>
      <c r="I703" s="47">
        <f t="shared" si="49"/>
        <v>-0.19079121460703893</v>
      </c>
      <c r="J703" s="47"/>
      <c r="K703" s="106"/>
      <c r="L703" s="67"/>
      <c r="M703" s="67"/>
      <c r="N703" s="79">
        <f>G703</f>
        <v>-576.80000000000018</v>
      </c>
      <c r="O703" s="67"/>
      <c r="P703" s="67"/>
      <c r="Q703" s="67"/>
      <c r="R703" s="67"/>
      <c r="S703" s="107"/>
    </row>
    <row r="704" spans="1:19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44"/>
        <v>-577.20000000000027</v>
      </c>
      <c r="H704" s="47">
        <f t="shared" si="45"/>
        <v>-0.14719983678465781</v>
      </c>
      <c r="I704" s="47">
        <f t="shared" si="49"/>
        <v>-0.14719983678465781</v>
      </c>
      <c r="J704" s="47"/>
      <c r="K704" s="106"/>
      <c r="L704" s="67"/>
      <c r="M704" s="79">
        <f>G704</f>
        <v>-577.20000000000027</v>
      </c>
      <c r="N704" s="67"/>
      <c r="O704" s="67"/>
      <c r="P704" s="67"/>
      <c r="Q704" s="67"/>
      <c r="R704" s="67"/>
      <c r="S704" s="107"/>
    </row>
    <row r="705" spans="1:19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44"/>
        <v>-4314.0000000000036</v>
      </c>
      <c r="H705" s="47">
        <f t="shared" si="45"/>
        <v>-0.17379463710197254</v>
      </c>
      <c r="I705" s="47">
        <f t="shared" si="49"/>
        <v>-0.17379463710197254</v>
      </c>
      <c r="J705" s="47"/>
      <c r="K705" s="106"/>
      <c r="L705" s="67"/>
      <c r="M705" s="67"/>
      <c r="N705" s="79">
        <f>G705</f>
        <v>-4314.0000000000036</v>
      </c>
      <c r="O705" s="67"/>
      <c r="P705" s="67"/>
      <c r="Q705" s="67"/>
      <c r="R705" s="67"/>
      <c r="S705" s="107"/>
    </row>
    <row r="706" spans="1:19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44"/>
        <v>-970.39999999999964</v>
      </c>
      <c r="H706" s="47">
        <f t="shared" si="45"/>
        <v>-0.10106227869193914</v>
      </c>
      <c r="I706" s="47">
        <f t="shared" si="49"/>
        <v>-0.10106227869193914</v>
      </c>
      <c r="J706" s="47"/>
      <c r="K706" s="106"/>
      <c r="L706" s="67"/>
      <c r="M706" s="79">
        <f>G706</f>
        <v>-970.39999999999964</v>
      </c>
      <c r="N706" s="67"/>
      <c r="O706" s="67"/>
      <c r="P706" s="67"/>
      <c r="Q706" s="67"/>
      <c r="R706" s="67"/>
      <c r="S706" s="107"/>
    </row>
    <row r="707" spans="1:19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44"/>
        <v>-1154</v>
      </c>
      <c r="H707" s="47">
        <f t="shared" si="45"/>
        <v>-0.11976917967452673</v>
      </c>
      <c r="I707" s="47">
        <f t="shared" si="49"/>
        <v>-0.11976917967452673</v>
      </c>
      <c r="J707" s="47"/>
      <c r="K707" s="106"/>
      <c r="L707" s="67"/>
      <c r="M707" s="79">
        <f>G707</f>
        <v>-1154</v>
      </c>
      <c r="N707" s="67"/>
      <c r="O707" s="67"/>
      <c r="P707" s="67"/>
      <c r="Q707" s="67"/>
      <c r="R707" s="67"/>
      <c r="S707" s="107"/>
    </row>
    <row r="708" spans="1:19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50">F708-E708</f>
        <v>-4060.0000000000036</v>
      </c>
      <c r="H708" s="47">
        <f t="shared" ref="H708:H771" si="51">G708/E708</f>
        <v>-0.18050862528899181</v>
      </c>
      <c r="I708" s="47">
        <f t="shared" si="49"/>
        <v>-0.18050862528899181</v>
      </c>
      <c r="J708" s="47"/>
      <c r="K708" s="106"/>
      <c r="L708" s="67"/>
      <c r="M708" s="67"/>
      <c r="N708" s="79">
        <f>G708</f>
        <v>-4060.0000000000036</v>
      </c>
      <c r="O708" s="67"/>
      <c r="P708" s="67"/>
      <c r="Q708" s="67"/>
      <c r="R708" s="67"/>
      <c r="S708" s="107"/>
    </row>
    <row r="709" spans="1:19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50"/>
        <v>-1472.7999999999993</v>
      </c>
      <c r="H709" s="47">
        <f t="shared" si="51"/>
        <v>-0.20491985752448788</v>
      </c>
      <c r="I709" s="47">
        <f t="shared" si="49"/>
        <v>-0.20491985752448788</v>
      </c>
      <c r="J709" s="47"/>
      <c r="K709" s="106"/>
      <c r="L709" s="67"/>
      <c r="M709" s="67"/>
      <c r="N709" s="67"/>
      <c r="O709" s="79">
        <f>G709</f>
        <v>-1472.7999999999993</v>
      </c>
      <c r="P709" s="67"/>
      <c r="Q709" s="67"/>
      <c r="R709" s="67"/>
      <c r="S709" s="107"/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50"/>
        <v>288</v>
      </c>
      <c r="H710" s="47">
        <f t="shared" si="51"/>
        <v>4.006677796327212E-2</v>
      </c>
      <c r="I710" s="47"/>
      <c r="J710" s="47"/>
      <c r="K710" s="106"/>
      <c r="L710" s="67"/>
      <c r="M710" s="67"/>
      <c r="N710" s="67"/>
      <c r="O710" s="67"/>
      <c r="P710" s="67"/>
      <c r="Q710" s="67"/>
      <c r="R710" s="67"/>
      <c r="S710" s="107"/>
    </row>
    <row r="711" spans="1:19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50"/>
        <v>-2156</v>
      </c>
      <c r="H711" s="47">
        <f t="shared" si="51"/>
        <v>-6.8905564859440327E-2</v>
      </c>
      <c r="I711" s="47">
        <f>H711</f>
        <v>-6.8905564859440327E-2</v>
      </c>
      <c r="J711" s="47"/>
      <c r="K711" s="106"/>
      <c r="L711" s="79">
        <f>G711</f>
        <v>-2156</v>
      </c>
      <c r="M711" s="67"/>
      <c r="N711" s="67"/>
      <c r="O711" s="67"/>
      <c r="P711" s="67"/>
      <c r="Q711" s="67"/>
      <c r="R711" s="67"/>
      <c r="S711" s="107"/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50"/>
        <v>702.80000000000291</v>
      </c>
      <c r="H712" s="47">
        <f t="shared" si="51"/>
        <v>1.7509068441822533E-2</v>
      </c>
      <c r="I712" s="47"/>
      <c r="J712" s="47"/>
      <c r="K712" s="106"/>
      <c r="L712" s="67"/>
      <c r="M712" s="67"/>
      <c r="N712" s="67"/>
      <c r="O712" s="67"/>
      <c r="P712" s="67"/>
      <c r="Q712" s="67"/>
      <c r="R712" s="67"/>
      <c r="S712" s="107"/>
    </row>
    <row r="713" spans="1:19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50"/>
        <v>-1624.8000000000002</v>
      </c>
      <c r="H713" s="47">
        <f t="shared" si="51"/>
        <v>-0.41448979591836732</v>
      </c>
      <c r="I713" s="47">
        <f t="shared" ref="I713:I724" si="52">H713</f>
        <v>-0.41448979591836732</v>
      </c>
      <c r="J713" s="47"/>
      <c r="K713" s="106"/>
      <c r="L713" s="67"/>
      <c r="M713" s="67"/>
      <c r="N713" s="67"/>
      <c r="O713" s="67"/>
      <c r="P713" s="67"/>
      <c r="Q713" s="67"/>
      <c r="R713" s="67"/>
      <c r="S713" s="109">
        <f>G713</f>
        <v>-1624.8000000000002</v>
      </c>
    </row>
    <row r="714" spans="1:19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50"/>
        <v>-682.40000000000009</v>
      </c>
      <c r="H714" s="47">
        <f t="shared" si="51"/>
        <v>-0.15926064227035103</v>
      </c>
      <c r="I714" s="47">
        <f t="shared" si="52"/>
        <v>-0.15926064227035103</v>
      </c>
      <c r="J714" s="47"/>
      <c r="K714" s="106"/>
      <c r="L714" s="67"/>
      <c r="M714" s="67"/>
      <c r="N714" s="79">
        <f>G714</f>
        <v>-682.40000000000009</v>
      </c>
      <c r="O714" s="67"/>
      <c r="P714" s="67"/>
      <c r="Q714" s="67"/>
      <c r="R714" s="67"/>
      <c r="S714" s="107"/>
    </row>
    <row r="715" spans="1:19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50"/>
        <v>-212</v>
      </c>
      <c r="H715" s="47">
        <f t="shared" si="51"/>
        <v>-3.7008588785699327E-2</v>
      </c>
      <c r="I715" s="47">
        <f t="shared" si="52"/>
        <v>-3.7008588785699327E-2</v>
      </c>
      <c r="J715" s="47"/>
      <c r="K715" s="108">
        <f>G715</f>
        <v>-212</v>
      </c>
      <c r="L715" s="67"/>
      <c r="M715" s="67"/>
      <c r="N715" s="67"/>
      <c r="O715" s="67"/>
      <c r="P715" s="67"/>
      <c r="Q715" s="67"/>
      <c r="R715" s="67"/>
      <c r="S715" s="107"/>
    </row>
    <row r="716" spans="1:19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50"/>
        <v>-379.59999999999945</v>
      </c>
      <c r="H716" s="47">
        <f t="shared" si="51"/>
        <v>-0.12874779541446191</v>
      </c>
      <c r="I716" s="47">
        <f t="shared" si="52"/>
        <v>-0.12874779541446191</v>
      </c>
      <c r="J716" s="47"/>
      <c r="K716" s="106"/>
      <c r="L716" s="67"/>
      <c r="M716" s="79">
        <f>G716</f>
        <v>-379.59999999999945</v>
      </c>
      <c r="N716" s="67"/>
      <c r="O716" s="67"/>
      <c r="P716" s="67"/>
      <c r="Q716" s="67"/>
      <c r="R716" s="67"/>
      <c r="S716" s="107"/>
    </row>
    <row r="717" spans="1:19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50"/>
        <v>-1822.4000000000005</v>
      </c>
      <c r="H717" s="47">
        <f t="shared" si="51"/>
        <v>-0.33318707035249384</v>
      </c>
      <c r="I717" s="47">
        <f t="shared" si="52"/>
        <v>-0.33318707035249384</v>
      </c>
      <c r="J717" s="47"/>
      <c r="K717" s="106"/>
      <c r="L717" s="67"/>
      <c r="M717" s="67"/>
      <c r="N717" s="67"/>
      <c r="O717" s="67"/>
      <c r="P717" s="67"/>
      <c r="Q717" s="79">
        <f>G717</f>
        <v>-1822.4000000000005</v>
      </c>
      <c r="R717" s="67"/>
      <c r="S717" s="107"/>
    </row>
    <row r="718" spans="1:19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50"/>
        <v>-683.59999999999945</v>
      </c>
      <c r="H718" s="47">
        <f t="shared" si="51"/>
        <v>-0.21216635630043437</v>
      </c>
      <c r="I718" s="47">
        <f t="shared" si="52"/>
        <v>-0.21216635630043437</v>
      </c>
      <c r="J718" s="47"/>
      <c r="K718" s="106"/>
      <c r="L718" s="67"/>
      <c r="M718" s="67"/>
      <c r="N718" s="67"/>
      <c r="O718" s="79">
        <f>G718</f>
        <v>-683.59999999999945</v>
      </c>
      <c r="P718" s="67"/>
      <c r="Q718" s="67"/>
      <c r="R718" s="67"/>
      <c r="S718" s="107"/>
    </row>
    <row r="719" spans="1:19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50"/>
        <v>-987.60000000000014</v>
      </c>
      <c r="H719" s="47">
        <f t="shared" si="51"/>
        <v>-0.40870716768746901</v>
      </c>
      <c r="I719" s="47">
        <f t="shared" si="52"/>
        <v>-0.40870716768746901</v>
      </c>
      <c r="J719" s="47"/>
      <c r="K719" s="106"/>
      <c r="L719" s="67"/>
      <c r="M719" s="67"/>
      <c r="N719" s="67"/>
      <c r="O719" s="67"/>
      <c r="P719" s="67"/>
      <c r="Q719" s="67"/>
      <c r="R719" s="67"/>
      <c r="S719" s="109">
        <f>G719</f>
        <v>-987.60000000000014</v>
      </c>
    </row>
    <row r="720" spans="1:19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50"/>
        <v>-2110.4</v>
      </c>
      <c r="H720" s="47">
        <f t="shared" si="51"/>
        <v>-0.54696247149077337</v>
      </c>
      <c r="I720" s="47">
        <f t="shared" si="52"/>
        <v>-0.54696247149077337</v>
      </c>
      <c r="J720" s="47"/>
      <c r="K720" s="106"/>
      <c r="L720" s="67"/>
      <c r="M720" s="67"/>
      <c r="N720" s="67"/>
      <c r="O720" s="67"/>
      <c r="P720" s="67"/>
      <c r="Q720" s="67"/>
      <c r="R720" s="67"/>
      <c r="S720" s="109">
        <f>G720</f>
        <v>-2110.4</v>
      </c>
    </row>
    <row r="721" spans="1:19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50"/>
        <v>-1396.7999999999997</v>
      </c>
      <c r="H721" s="47">
        <f t="shared" si="51"/>
        <v>-0.36489028213166136</v>
      </c>
      <c r="I721" s="47">
        <f t="shared" si="52"/>
        <v>-0.36489028213166136</v>
      </c>
      <c r="J721" s="47"/>
      <c r="K721" s="106"/>
      <c r="L721" s="67"/>
      <c r="M721" s="67"/>
      <c r="N721" s="67"/>
      <c r="O721" s="67"/>
      <c r="P721" s="67"/>
      <c r="Q721" s="67"/>
      <c r="R721" s="79">
        <f>G721</f>
        <v>-1396.7999999999997</v>
      </c>
      <c r="S721" s="107"/>
    </row>
    <row r="722" spans="1:19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50"/>
        <v>-516.39999999999964</v>
      </c>
      <c r="H722" s="47">
        <f t="shared" si="51"/>
        <v>-0.12268364534828463</v>
      </c>
      <c r="I722" s="47">
        <f t="shared" si="52"/>
        <v>-0.12268364534828463</v>
      </c>
      <c r="J722" s="47"/>
      <c r="K722" s="106"/>
      <c r="L722" s="67"/>
      <c r="M722" s="79">
        <f>G722</f>
        <v>-516.39999999999964</v>
      </c>
      <c r="N722" s="67"/>
      <c r="O722" s="67"/>
      <c r="P722" s="67"/>
      <c r="Q722" s="67"/>
      <c r="R722" s="67"/>
      <c r="S722" s="107"/>
    </row>
    <row r="723" spans="1:19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50"/>
        <v>-303.60000000000014</v>
      </c>
      <c r="H723" s="47">
        <f t="shared" si="51"/>
        <v>-0.25615929800877502</v>
      </c>
      <c r="I723" s="47">
        <f t="shared" si="52"/>
        <v>-0.25615929800877502</v>
      </c>
      <c r="J723" s="47"/>
      <c r="K723" s="106"/>
      <c r="L723" s="67"/>
      <c r="M723" s="67"/>
      <c r="N723" s="67"/>
      <c r="O723" s="67"/>
      <c r="P723" s="79">
        <f>G723</f>
        <v>-303.60000000000014</v>
      </c>
      <c r="Q723" s="67"/>
      <c r="R723" s="67"/>
      <c r="S723" s="107"/>
    </row>
    <row r="724" spans="1:19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50"/>
        <v>-549.60000000000218</v>
      </c>
      <c r="H724" s="47">
        <f t="shared" si="51"/>
        <v>-2.659749511217804E-2</v>
      </c>
      <c r="I724" s="47">
        <f t="shared" si="52"/>
        <v>-2.659749511217804E-2</v>
      </c>
      <c r="J724" s="47"/>
      <c r="K724" s="108">
        <f>G724</f>
        <v>-549.60000000000218</v>
      </c>
      <c r="L724" s="67"/>
      <c r="M724" s="67"/>
      <c r="N724" s="67"/>
      <c r="O724" s="67"/>
      <c r="P724" s="67"/>
      <c r="Q724" s="67"/>
      <c r="R724" s="67"/>
      <c r="S724" s="107"/>
    </row>
    <row r="725" spans="1:19" x14ac:dyDescent="0.25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50"/>
        <v>198.39999999999964</v>
      </c>
      <c r="H725" s="47">
        <f t="shared" si="51"/>
        <v>3.8060159607120864E-2</v>
      </c>
      <c r="I725" s="47"/>
      <c r="J725" s="47"/>
      <c r="K725" s="106"/>
      <c r="L725" s="67"/>
      <c r="M725" s="67"/>
      <c r="N725" s="67"/>
      <c r="O725" s="67"/>
      <c r="P725" s="67"/>
      <c r="Q725" s="67"/>
      <c r="R725" s="67"/>
      <c r="S725" s="107"/>
    </row>
    <row r="726" spans="1:19" x14ac:dyDescent="0.25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50"/>
        <v>-698.39999999999964</v>
      </c>
      <c r="H726" s="47">
        <f t="shared" si="51"/>
        <v>-0.31273508866200955</v>
      </c>
      <c r="I726" s="47">
        <f>H726</f>
        <v>-0.31273508866200955</v>
      </c>
      <c r="J726" s="47"/>
      <c r="K726" s="106"/>
      <c r="L726" s="67"/>
      <c r="M726" s="67"/>
      <c r="N726" s="67"/>
      <c r="O726" s="67"/>
      <c r="P726" s="67"/>
      <c r="Q726" s="79">
        <f>G726</f>
        <v>-698.39999999999964</v>
      </c>
      <c r="R726" s="67"/>
      <c r="S726" s="107"/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50"/>
        <v>212.00000000000045</v>
      </c>
      <c r="H727" s="47">
        <f t="shared" si="51"/>
        <v>6.5480602915740191E-2</v>
      </c>
      <c r="I727" s="47"/>
      <c r="J727" s="47"/>
      <c r="K727" s="106"/>
      <c r="L727" s="67"/>
      <c r="M727" s="67"/>
      <c r="N727" s="67"/>
      <c r="O727" s="67"/>
      <c r="P727" s="67"/>
      <c r="Q727" s="67"/>
      <c r="R727" s="67"/>
      <c r="S727" s="107"/>
    </row>
    <row r="728" spans="1:19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50"/>
        <v>-973.99999999999818</v>
      </c>
      <c r="H728" s="47">
        <f t="shared" si="51"/>
        <v>-7.196902524088182E-2</v>
      </c>
      <c r="I728" s="47">
        <f t="shared" ref="I728:I734" si="53">H728</f>
        <v>-7.196902524088182E-2</v>
      </c>
      <c r="J728" s="47"/>
      <c r="K728" s="106"/>
      <c r="L728" s="79">
        <f>G728</f>
        <v>-973.99999999999818</v>
      </c>
      <c r="M728" s="67"/>
      <c r="N728" s="67"/>
      <c r="O728" s="67"/>
      <c r="P728" s="67"/>
      <c r="Q728" s="67"/>
      <c r="R728" s="67"/>
      <c r="S728" s="107"/>
    </row>
    <row r="729" spans="1:19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50"/>
        <v>-652.39999999999986</v>
      </c>
      <c r="H729" s="47">
        <f t="shared" si="51"/>
        <v>-0.26676480209355574</v>
      </c>
      <c r="I729" s="47">
        <f t="shared" si="53"/>
        <v>-0.26676480209355574</v>
      </c>
      <c r="J729" s="47"/>
      <c r="K729" s="106"/>
      <c r="L729" s="67"/>
      <c r="M729" s="67"/>
      <c r="N729" s="67"/>
      <c r="O729" s="67"/>
      <c r="P729" s="79">
        <f>G729</f>
        <v>-652.39999999999986</v>
      </c>
      <c r="Q729" s="67"/>
      <c r="R729" s="67"/>
      <c r="S729" s="107"/>
    </row>
    <row r="730" spans="1:19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50"/>
        <v>-3459.9999999999964</v>
      </c>
      <c r="H730" s="47">
        <f t="shared" si="51"/>
        <v>-0.1753034878300872</v>
      </c>
      <c r="I730" s="47">
        <f t="shared" si="53"/>
        <v>-0.1753034878300872</v>
      </c>
      <c r="J730" s="47"/>
      <c r="K730" s="106"/>
      <c r="L730" s="67"/>
      <c r="M730" s="67"/>
      <c r="N730" s="79">
        <f>G730</f>
        <v>-3459.9999999999964</v>
      </c>
      <c r="O730" s="67"/>
      <c r="P730" s="67"/>
      <c r="Q730" s="67"/>
      <c r="R730" s="67"/>
      <c r="S730" s="107"/>
    </row>
    <row r="731" spans="1:19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50"/>
        <v>-321.20000000000073</v>
      </c>
      <c r="H731" s="47">
        <f t="shared" si="51"/>
        <v>-4.7809002143367571E-2</v>
      </c>
      <c r="I731" s="47">
        <f t="shared" si="53"/>
        <v>-4.7809002143367571E-2</v>
      </c>
      <c r="J731" s="47"/>
      <c r="K731" s="108">
        <f>G731</f>
        <v>-321.20000000000073</v>
      </c>
      <c r="L731" s="67"/>
      <c r="M731" s="67"/>
      <c r="N731" s="67"/>
      <c r="O731" s="67"/>
      <c r="P731" s="67"/>
      <c r="Q731" s="67"/>
      <c r="R731" s="67"/>
      <c r="S731" s="107"/>
    </row>
    <row r="732" spans="1:19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50"/>
        <v>-592.80000000000018</v>
      </c>
      <c r="H732" s="47">
        <f t="shared" si="51"/>
        <v>-0.24687656171914046</v>
      </c>
      <c r="I732" s="47">
        <f t="shared" si="53"/>
        <v>-0.24687656171914046</v>
      </c>
      <c r="J732" s="47"/>
      <c r="K732" s="106"/>
      <c r="L732" s="67"/>
      <c r="M732" s="67"/>
      <c r="N732" s="67"/>
      <c r="O732" s="79">
        <f>G732</f>
        <v>-592.80000000000018</v>
      </c>
      <c r="P732" s="67"/>
      <c r="Q732" s="67"/>
      <c r="R732" s="67"/>
      <c r="S732" s="107"/>
    </row>
    <row r="733" spans="1:19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50"/>
        <v>-151.99999999999955</v>
      </c>
      <c r="H733" s="47">
        <f t="shared" si="51"/>
        <v>-5.5865921787709334E-2</v>
      </c>
      <c r="I733" s="47">
        <f t="shared" si="53"/>
        <v>-5.5865921787709334E-2</v>
      </c>
      <c r="J733" s="47"/>
      <c r="K733" s="106"/>
      <c r="L733" s="79">
        <f>G733</f>
        <v>-151.99999999999955</v>
      </c>
      <c r="M733" s="67"/>
      <c r="N733" s="67"/>
      <c r="O733" s="67"/>
      <c r="P733" s="67"/>
      <c r="Q733" s="67"/>
      <c r="R733" s="67"/>
      <c r="S733" s="107"/>
    </row>
    <row r="734" spans="1:19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50"/>
        <v>-1245.6000000000008</v>
      </c>
      <c r="H734" s="47">
        <f t="shared" si="51"/>
        <v>-0.37599613619898592</v>
      </c>
      <c r="I734" s="47">
        <f t="shared" si="53"/>
        <v>-0.37599613619898592</v>
      </c>
      <c r="J734" s="47"/>
      <c r="K734" s="106"/>
      <c r="L734" s="67"/>
      <c r="M734" s="67"/>
      <c r="N734" s="67"/>
      <c r="O734" s="67"/>
      <c r="P734" s="67"/>
      <c r="Q734" s="67"/>
      <c r="R734" s="79">
        <f>G734</f>
        <v>-1245.6000000000008</v>
      </c>
      <c r="S734" s="107"/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50"/>
        <v>554.79999999999927</v>
      </c>
      <c r="H735" s="47">
        <f t="shared" si="51"/>
        <v>4.7722268097990579E-2</v>
      </c>
      <c r="I735" s="47"/>
      <c r="J735" s="47"/>
      <c r="K735" s="106"/>
      <c r="L735" s="67"/>
      <c r="M735" s="67"/>
      <c r="N735" s="67"/>
      <c r="O735" s="67"/>
      <c r="P735" s="67"/>
      <c r="Q735" s="67"/>
      <c r="R735" s="67"/>
      <c r="S735" s="107"/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50"/>
        <v>987.19999999999982</v>
      </c>
      <c r="H736" s="47">
        <f t="shared" si="51"/>
        <v>0.2271304988036075</v>
      </c>
      <c r="I736" s="47"/>
      <c r="J736" s="47"/>
      <c r="K736" s="106"/>
      <c r="L736" s="67"/>
      <c r="M736" s="67"/>
      <c r="N736" s="67"/>
      <c r="O736" s="67"/>
      <c r="P736" s="67"/>
      <c r="Q736" s="67"/>
      <c r="R736" s="67"/>
      <c r="S736" s="107"/>
    </row>
    <row r="737" spans="1:19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50"/>
        <v>-196.80000000000018</v>
      </c>
      <c r="H737" s="47">
        <f t="shared" si="51"/>
        <v>-8.044473512099419E-2</v>
      </c>
      <c r="I737" s="47">
        <f>H737</f>
        <v>-8.044473512099419E-2</v>
      </c>
      <c r="J737" s="47"/>
      <c r="K737" s="106"/>
      <c r="L737" s="79">
        <f>G737</f>
        <v>-196.80000000000018</v>
      </c>
      <c r="M737" s="67"/>
      <c r="N737" s="67"/>
      <c r="O737" s="67"/>
      <c r="P737" s="67"/>
      <c r="Q737" s="67"/>
      <c r="R737" s="67"/>
      <c r="S737" s="107"/>
    </row>
    <row r="738" spans="1:19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50"/>
        <v>-455.59999999999945</v>
      </c>
      <c r="H738" s="47">
        <f t="shared" si="51"/>
        <v>-0.12338858195211773</v>
      </c>
      <c r="I738" s="47">
        <f>H738</f>
        <v>-0.12338858195211773</v>
      </c>
      <c r="J738" s="47"/>
      <c r="K738" s="106"/>
      <c r="L738" s="67"/>
      <c r="M738" s="79">
        <f>G738</f>
        <v>-455.59999999999945</v>
      </c>
      <c r="N738" s="67"/>
      <c r="O738" s="67"/>
      <c r="P738" s="67"/>
      <c r="Q738" s="67"/>
      <c r="R738" s="67"/>
      <c r="S738" s="107"/>
    </row>
    <row r="739" spans="1:19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50"/>
        <v>-956</v>
      </c>
      <c r="H739" s="47">
        <f t="shared" si="51"/>
        <v>-0.30998702983138782</v>
      </c>
      <c r="I739" s="47">
        <f>H739</f>
        <v>-0.30998702983138782</v>
      </c>
      <c r="J739" s="47"/>
      <c r="K739" s="106"/>
      <c r="L739" s="67"/>
      <c r="M739" s="67"/>
      <c r="N739" s="67"/>
      <c r="O739" s="67"/>
      <c r="P739" s="67"/>
      <c r="Q739" s="79">
        <f>G739</f>
        <v>-956</v>
      </c>
      <c r="R739" s="67"/>
      <c r="S739" s="107"/>
    </row>
    <row r="740" spans="1:19" x14ac:dyDescent="0.25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50"/>
        <v>197.60000000000036</v>
      </c>
      <c r="H740" s="47">
        <f t="shared" si="51"/>
        <v>4.2622950819672212E-2</v>
      </c>
      <c r="I740" s="47"/>
      <c r="J740" s="47"/>
      <c r="K740" s="106"/>
      <c r="L740" s="67"/>
      <c r="M740" s="67"/>
      <c r="N740" s="67"/>
      <c r="O740" s="67"/>
      <c r="P740" s="67"/>
      <c r="Q740" s="67"/>
      <c r="R740" s="67"/>
      <c r="S740" s="107"/>
    </row>
    <row r="741" spans="1:19" x14ac:dyDescent="0.25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50"/>
        <v>-320.40000000000055</v>
      </c>
      <c r="H741" s="47">
        <f t="shared" si="51"/>
        <v>-6.9129196513334018E-2</v>
      </c>
      <c r="I741" s="47">
        <f>H741</f>
        <v>-6.9129196513334018E-2</v>
      </c>
      <c r="J741" s="47"/>
      <c r="K741" s="106"/>
      <c r="L741" s="79">
        <f>G741</f>
        <v>-320.40000000000055</v>
      </c>
      <c r="M741" s="67"/>
      <c r="N741" s="67"/>
      <c r="O741" s="67"/>
      <c r="P741" s="67"/>
      <c r="Q741" s="67"/>
      <c r="R741" s="67"/>
      <c r="S741" s="107"/>
    </row>
    <row r="742" spans="1:19" x14ac:dyDescent="0.25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50"/>
        <v>-439.99999999999977</v>
      </c>
      <c r="H742" s="47">
        <f t="shared" si="51"/>
        <v>-0.23737591713422518</v>
      </c>
      <c r="I742" s="47">
        <f>H742</f>
        <v>-0.23737591713422518</v>
      </c>
      <c r="J742" s="47"/>
      <c r="K742" s="106"/>
      <c r="L742" s="67"/>
      <c r="M742" s="67"/>
      <c r="N742" s="67"/>
      <c r="O742" s="79">
        <f>G742</f>
        <v>-439.99999999999977</v>
      </c>
      <c r="P742" s="67"/>
      <c r="Q742" s="67"/>
      <c r="R742" s="67"/>
      <c r="S742" s="107"/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50"/>
        <v>1796</v>
      </c>
      <c r="H743" s="47">
        <f t="shared" si="51"/>
        <v>5.3634354655677001E-2</v>
      </c>
      <c r="I743" s="47"/>
      <c r="J743" s="47"/>
      <c r="K743" s="106"/>
      <c r="L743" s="67"/>
      <c r="M743" s="67"/>
      <c r="N743" s="67"/>
      <c r="O743" s="67"/>
      <c r="P743" s="67"/>
      <c r="Q743" s="67"/>
      <c r="R743" s="67"/>
      <c r="S743" s="107"/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50"/>
        <v>166.39999999999986</v>
      </c>
      <c r="H744" s="47">
        <f t="shared" si="51"/>
        <v>0.11652661064425761</v>
      </c>
      <c r="I744" s="47"/>
      <c r="J744" s="47"/>
      <c r="K744" s="106"/>
      <c r="L744" s="67"/>
      <c r="M744" s="67"/>
      <c r="N744" s="67"/>
      <c r="O744" s="67"/>
      <c r="P744" s="67"/>
      <c r="Q744" s="67"/>
      <c r="R744" s="67"/>
      <c r="S744" s="107"/>
    </row>
    <row r="745" spans="1:19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50"/>
        <v>-197.20000000000073</v>
      </c>
      <c r="H745" s="47">
        <f t="shared" si="51"/>
        <v>-3.127378837858423E-2</v>
      </c>
      <c r="I745" s="47">
        <f>H745</f>
        <v>-3.127378837858423E-2</v>
      </c>
      <c r="J745" s="47"/>
      <c r="K745" s="108">
        <f>G745</f>
        <v>-197.20000000000073</v>
      </c>
      <c r="L745" s="67"/>
      <c r="M745" s="67"/>
      <c r="N745" s="67"/>
      <c r="O745" s="67"/>
      <c r="P745" s="67"/>
      <c r="Q745" s="67"/>
      <c r="R745" s="67"/>
      <c r="S745" s="107"/>
    </row>
    <row r="746" spans="1:19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50"/>
        <v>-974.79999999999563</v>
      </c>
      <c r="H746" s="47">
        <f t="shared" si="51"/>
        <v>-5.0303430623787088E-2</v>
      </c>
      <c r="I746" s="47">
        <f>H746</f>
        <v>-5.0303430623787088E-2</v>
      </c>
      <c r="J746" s="47"/>
      <c r="K746" s="106"/>
      <c r="L746" s="79">
        <f>G746</f>
        <v>-974.79999999999563</v>
      </c>
      <c r="M746" s="67"/>
      <c r="N746" s="67"/>
      <c r="O746" s="67"/>
      <c r="P746" s="67"/>
      <c r="Q746" s="67"/>
      <c r="R746" s="67"/>
      <c r="S746" s="107"/>
    </row>
    <row r="747" spans="1:19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50"/>
        <v>-713.59999999999991</v>
      </c>
      <c r="H747" s="47">
        <f t="shared" si="51"/>
        <v>-0.18200367271985307</v>
      </c>
      <c r="I747" s="47">
        <f>H747</f>
        <v>-0.18200367271985307</v>
      </c>
      <c r="J747" s="47"/>
      <c r="K747" s="106"/>
      <c r="L747" s="67"/>
      <c r="M747" s="67"/>
      <c r="N747" s="79">
        <f>G747</f>
        <v>-713.59999999999991</v>
      </c>
      <c r="O747" s="67"/>
      <c r="P747" s="67"/>
      <c r="Q747" s="67"/>
      <c r="R747" s="67"/>
      <c r="S747" s="107"/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50"/>
        <v>688.40000000000873</v>
      </c>
      <c r="H748" s="47">
        <f t="shared" si="51"/>
        <v>1.5168341265644475E-2</v>
      </c>
      <c r="I748" s="47"/>
      <c r="J748" s="47"/>
      <c r="K748" s="106"/>
      <c r="L748" s="67"/>
      <c r="M748" s="67"/>
      <c r="N748" s="67"/>
      <c r="O748" s="67"/>
      <c r="P748" s="67"/>
      <c r="Q748" s="67"/>
      <c r="R748" s="67"/>
      <c r="S748" s="107"/>
    </row>
    <row r="749" spans="1:19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50"/>
        <v>-363.59999999999991</v>
      </c>
      <c r="H749" s="47">
        <f t="shared" si="51"/>
        <v>-0.14333017975402076</v>
      </c>
      <c r="I749" s="47">
        <f>H749</f>
        <v>-0.14333017975402076</v>
      </c>
      <c r="J749" s="47"/>
      <c r="K749" s="106"/>
      <c r="L749" s="67"/>
      <c r="M749" s="79">
        <f>G749</f>
        <v>-363.59999999999991</v>
      </c>
      <c r="N749" s="67"/>
      <c r="O749" s="67"/>
      <c r="P749" s="67"/>
      <c r="Q749" s="67"/>
      <c r="R749" s="67"/>
      <c r="S749" s="107"/>
    </row>
    <row r="750" spans="1:19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50"/>
        <v>-1078.8000000000011</v>
      </c>
      <c r="H750" s="47">
        <f t="shared" si="51"/>
        <v>-0.18679872558526128</v>
      </c>
      <c r="I750" s="47">
        <f>H750</f>
        <v>-0.18679872558526128</v>
      </c>
      <c r="J750" s="47"/>
      <c r="K750" s="106"/>
      <c r="L750" s="67"/>
      <c r="M750" s="67"/>
      <c r="N750" s="79">
        <f>G750</f>
        <v>-1078.8000000000011</v>
      </c>
      <c r="O750" s="67"/>
      <c r="P750" s="67"/>
      <c r="Q750" s="67"/>
      <c r="R750" s="67"/>
      <c r="S750" s="107"/>
    </row>
    <row r="751" spans="1:19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50"/>
        <v>-713.99999999999909</v>
      </c>
      <c r="H751" s="47">
        <f t="shared" si="51"/>
        <v>-0.17091152815013386</v>
      </c>
      <c r="I751" s="47">
        <f>H751</f>
        <v>-0.17091152815013386</v>
      </c>
      <c r="J751" s="47"/>
      <c r="K751" s="106"/>
      <c r="L751" s="67"/>
      <c r="M751" s="67"/>
      <c r="N751" s="79">
        <f>G751</f>
        <v>-713.99999999999909</v>
      </c>
      <c r="O751" s="67"/>
      <c r="P751" s="67"/>
      <c r="Q751" s="67"/>
      <c r="R751" s="67"/>
      <c r="S751" s="107"/>
    </row>
    <row r="752" spans="1:19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50"/>
        <v>-502.80000000000018</v>
      </c>
      <c r="H752" s="47">
        <f t="shared" si="51"/>
        <v>-0.11946398023189511</v>
      </c>
      <c r="I752" s="47">
        <f>H752</f>
        <v>-0.11946398023189511</v>
      </c>
      <c r="J752" s="47"/>
      <c r="K752" s="106"/>
      <c r="L752" s="67"/>
      <c r="M752" s="79">
        <f>G752</f>
        <v>-502.80000000000018</v>
      </c>
      <c r="N752" s="67"/>
      <c r="O752" s="67"/>
      <c r="P752" s="67"/>
      <c r="Q752" s="67"/>
      <c r="R752" s="67"/>
      <c r="S752" s="107"/>
    </row>
    <row r="753" spans="1:19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50"/>
        <v>-2452.8000000000029</v>
      </c>
      <c r="H753" s="47">
        <f t="shared" si="51"/>
        <v>-0.10928338471957383</v>
      </c>
      <c r="I753" s="47">
        <f>H753</f>
        <v>-0.10928338471957383</v>
      </c>
      <c r="J753" s="47"/>
      <c r="K753" s="106"/>
      <c r="L753" s="67"/>
      <c r="M753" s="79">
        <f>G753</f>
        <v>-2452.8000000000029</v>
      </c>
      <c r="N753" s="67"/>
      <c r="O753" s="67"/>
      <c r="P753" s="67"/>
      <c r="Q753" s="67"/>
      <c r="R753" s="67"/>
      <c r="S753" s="107"/>
    </row>
    <row r="754" spans="1:19" x14ac:dyDescent="0.25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50"/>
        <v>15.199999999999818</v>
      </c>
      <c r="H754" s="47">
        <f t="shared" si="51"/>
        <v>6.8990559186636784E-3</v>
      </c>
      <c r="I754" s="47"/>
      <c r="J754" s="47"/>
      <c r="K754" s="106"/>
      <c r="L754" s="67"/>
      <c r="M754" s="67"/>
      <c r="N754" s="67"/>
      <c r="O754" s="67"/>
      <c r="P754" s="67"/>
      <c r="Q754" s="67"/>
      <c r="R754" s="67"/>
      <c r="S754" s="107"/>
    </row>
    <row r="755" spans="1:19" x14ac:dyDescent="0.25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50"/>
        <v>-395.59999999999991</v>
      </c>
      <c r="H755" s="47">
        <f t="shared" si="51"/>
        <v>-0.14794315632011965</v>
      </c>
      <c r="I755" s="47">
        <f>H755</f>
        <v>-0.14794315632011965</v>
      </c>
      <c r="J755" s="47"/>
      <c r="K755" s="106"/>
      <c r="L755" s="67"/>
      <c r="M755" s="79">
        <f>G755</f>
        <v>-395.59999999999991</v>
      </c>
      <c r="N755" s="67"/>
      <c r="O755" s="67"/>
      <c r="P755" s="67"/>
      <c r="Q755" s="67"/>
      <c r="R755" s="67"/>
      <c r="S755" s="107"/>
    </row>
    <row r="756" spans="1:19" x14ac:dyDescent="0.25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50"/>
        <v>-668.00000000000045</v>
      </c>
      <c r="H756" s="47">
        <f t="shared" si="51"/>
        <v>-0.22895530573073772</v>
      </c>
      <c r="I756" s="47">
        <f>H756</f>
        <v>-0.22895530573073772</v>
      </c>
      <c r="J756" s="47"/>
      <c r="K756" s="106"/>
      <c r="L756" s="67"/>
      <c r="M756" s="67"/>
      <c r="N756" s="67"/>
      <c r="O756" s="79">
        <f>G756</f>
        <v>-668.00000000000045</v>
      </c>
      <c r="P756" s="67"/>
      <c r="Q756" s="67"/>
      <c r="R756" s="67"/>
      <c r="S756" s="107"/>
    </row>
    <row r="757" spans="1:19" x14ac:dyDescent="0.25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50"/>
        <v>-622.80000000000018</v>
      </c>
      <c r="H757" s="47">
        <f t="shared" si="51"/>
        <v>-0.26789401238816246</v>
      </c>
      <c r="I757" s="47">
        <f>H757</f>
        <v>-0.26789401238816246</v>
      </c>
      <c r="J757" s="47"/>
      <c r="K757" s="106"/>
      <c r="L757" s="67"/>
      <c r="M757" s="67"/>
      <c r="N757" s="67"/>
      <c r="O757" s="67"/>
      <c r="P757" s="79">
        <f>G757</f>
        <v>-622.80000000000018</v>
      </c>
      <c r="Q757" s="67"/>
      <c r="R757" s="67"/>
      <c r="S757" s="107"/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50"/>
        <v>288.80000000000018</v>
      </c>
      <c r="H758" s="47">
        <f t="shared" si="51"/>
        <v>5.5731377846391393E-2</v>
      </c>
      <c r="I758" s="47"/>
      <c r="J758" s="47"/>
      <c r="K758" s="106"/>
      <c r="L758" s="67"/>
      <c r="M758" s="67"/>
      <c r="N758" s="67"/>
      <c r="O758" s="67"/>
      <c r="P758" s="67"/>
      <c r="Q758" s="67"/>
      <c r="R758" s="67"/>
      <c r="S758" s="107"/>
    </row>
    <row r="759" spans="1:19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50"/>
        <v>-121.60000000000036</v>
      </c>
      <c r="H759" s="47">
        <f t="shared" si="51"/>
        <v>-5.0658223629395253E-2</v>
      </c>
      <c r="I759" s="47">
        <f>H759</f>
        <v>-5.0658223629395253E-2</v>
      </c>
      <c r="J759" s="47"/>
      <c r="K759" s="106"/>
      <c r="L759" s="79">
        <f>G759</f>
        <v>-121.60000000000036</v>
      </c>
      <c r="M759" s="67"/>
      <c r="N759" s="67"/>
      <c r="O759" s="67"/>
      <c r="P759" s="67"/>
      <c r="Q759" s="67"/>
      <c r="R759" s="67"/>
      <c r="S759" s="107"/>
    </row>
    <row r="760" spans="1:19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50"/>
        <v>-91.599999999999909</v>
      </c>
      <c r="H760" s="47">
        <f t="shared" si="51"/>
        <v>-2.7412018194876677E-2</v>
      </c>
      <c r="I760" s="47">
        <f>H760</f>
        <v>-2.7412018194876677E-2</v>
      </c>
      <c r="J760" s="47"/>
      <c r="K760" s="108">
        <f>G760</f>
        <v>-91.599999999999909</v>
      </c>
      <c r="L760" s="67"/>
      <c r="M760" s="67"/>
      <c r="N760" s="67"/>
      <c r="O760" s="67"/>
      <c r="P760" s="67"/>
      <c r="Q760" s="67"/>
      <c r="R760" s="67"/>
      <c r="S760" s="107"/>
    </row>
    <row r="761" spans="1:19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50"/>
        <v>0</v>
      </c>
      <c r="H761" s="47">
        <f t="shared" si="51"/>
        <v>0</v>
      </c>
      <c r="I761" s="47"/>
      <c r="J761" s="47"/>
      <c r="K761" s="108">
        <f>G761</f>
        <v>0</v>
      </c>
      <c r="L761" s="67"/>
      <c r="M761" s="67"/>
      <c r="N761" s="67"/>
      <c r="O761" s="67"/>
      <c r="P761" s="67"/>
      <c r="Q761" s="67"/>
      <c r="R761" s="67"/>
      <c r="S761" s="107"/>
    </row>
    <row r="762" spans="1:19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50"/>
        <v>-364</v>
      </c>
      <c r="H762" s="47">
        <f t="shared" si="51"/>
        <v>-7.0668633998602154E-2</v>
      </c>
      <c r="I762" s="47">
        <f>H762</f>
        <v>-7.0668633998602154E-2</v>
      </c>
      <c r="J762" s="47"/>
      <c r="K762" s="106"/>
      <c r="L762" s="79">
        <f>G762</f>
        <v>-364</v>
      </c>
      <c r="M762" s="67"/>
      <c r="N762" s="67"/>
      <c r="O762" s="67"/>
      <c r="P762" s="67"/>
      <c r="Q762" s="67"/>
      <c r="R762" s="67"/>
      <c r="S762" s="107"/>
    </row>
    <row r="763" spans="1:19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50"/>
        <v>-546.79999999999927</v>
      </c>
      <c r="H763" s="47">
        <f t="shared" si="51"/>
        <v>-0.19245389272138508</v>
      </c>
      <c r="I763" s="47">
        <f>H763</f>
        <v>-0.19245389272138508</v>
      </c>
      <c r="J763" s="47"/>
      <c r="K763" s="106"/>
      <c r="L763" s="67"/>
      <c r="M763" s="67"/>
      <c r="N763" s="79">
        <f>G763</f>
        <v>-546.79999999999927</v>
      </c>
      <c r="O763" s="67"/>
      <c r="P763" s="67"/>
      <c r="Q763" s="67"/>
      <c r="R763" s="67"/>
      <c r="S763" s="107"/>
    </row>
    <row r="764" spans="1:19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50"/>
        <v>-29.199999999999818</v>
      </c>
      <c r="H764" s="47">
        <f t="shared" si="51"/>
        <v>-4.3090726639513337E-3</v>
      </c>
      <c r="I764" s="47">
        <f>H764</f>
        <v>-4.3090726639513337E-3</v>
      </c>
      <c r="J764" s="47"/>
      <c r="K764" s="108">
        <f>G764</f>
        <v>-29.199999999999818</v>
      </c>
      <c r="L764" s="67"/>
      <c r="M764" s="67"/>
      <c r="N764" s="67"/>
      <c r="O764" s="67"/>
      <c r="P764" s="67"/>
      <c r="Q764" s="67"/>
      <c r="R764" s="67"/>
      <c r="S764" s="107"/>
    </row>
    <row r="765" spans="1:19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50"/>
        <v>-254.80000000000291</v>
      </c>
      <c r="H765" s="47">
        <f t="shared" si="51"/>
        <v>-8.8019897747686517E-3</v>
      </c>
      <c r="I765" s="47">
        <f>H765</f>
        <v>-8.8019897747686517E-3</v>
      </c>
      <c r="J765" s="47"/>
      <c r="K765" s="108">
        <f>G765</f>
        <v>-254.80000000000291</v>
      </c>
      <c r="L765" s="67"/>
      <c r="M765" s="67"/>
      <c r="N765" s="67"/>
      <c r="O765" s="67"/>
      <c r="P765" s="67"/>
      <c r="Q765" s="67"/>
      <c r="R765" s="67"/>
      <c r="S765" s="107"/>
    </row>
    <row r="766" spans="1:19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50"/>
        <v>-135.60000000000036</v>
      </c>
      <c r="H766" s="47">
        <f t="shared" si="51"/>
        <v>-2.5789273488018329E-2</v>
      </c>
      <c r="I766" s="47">
        <f>H766</f>
        <v>-2.5789273488018329E-2</v>
      </c>
      <c r="J766" s="47"/>
      <c r="K766" s="108">
        <f>G766</f>
        <v>-135.60000000000036</v>
      </c>
      <c r="L766" s="67"/>
      <c r="M766" s="67"/>
      <c r="N766" s="67"/>
      <c r="O766" s="67"/>
      <c r="P766" s="67"/>
      <c r="Q766" s="67"/>
      <c r="R766" s="67"/>
      <c r="S766" s="107"/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50"/>
        <v>137.19999999999891</v>
      </c>
      <c r="H767" s="47">
        <f t="shared" si="51"/>
        <v>1.6209829867674729E-2</v>
      </c>
      <c r="I767" s="47"/>
      <c r="J767" s="47"/>
      <c r="K767" s="106"/>
      <c r="L767" s="67"/>
      <c r="M767" s="67"/>
      <c r="N767" s="67"/>
      <c r="O767" s="67"/>
      <c r="P767" s="67"/>
      <c r="Q767" s="67"/>
      <c r="R767" s="67"/>
      <c r="S767" s="107"/>
    </row>
    <row r="768" spans="1:19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50"/>
        <v>-1290.8000000000002</v>
      </c>
      <c r="H768" s="47">
        <f t="shared" si="51"/>
        <v>-0.22238301977809941</v>
      </c>
      <c r="I768" s="47">
        <f>H768</f>
        <v>-0.22238301977809941</v>
      </c>
      <c r="J768" s="47"/>
      <c r="K768" s="106"/>
      <c r="L768" s="67"/>
      <c r="M768" s="67"/>
      <c r="N768" s="67"/>
      <c r="O768" s="79">
        <f>G768</f>
        <v>-1290.8000000000002</v>
      </c>
      <c r="P768" s="67"/>
      <c r="Q768" s="67"/>
      <c r="R768" s="67"/>
      <c r="S768" s="107"/>
    </row>
    <row r="769" spans="1:19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50"/>
        <v>-1274.3999999999996</v>
      </c>
      <c r="H769" s="47">
        <f t="shared" si="51"/>
        <v>-0.18352534562211975</v>
      </c>
      <c r="I769" s="47">
        <f>H769</f>
        <v>-0.18352534562211975</v>
      </c>
      <c r="J769" s="47"/>
      <c r="K769" s="106"/>
      <c r="L769" s="67"/>
      <c r="M769" s="67"/>
      <c r="N769" s="79">
        <f>G769</f>
        <v>-1274.3999999999996</v>
      </c>
      <c r="O769" s="67"/>
      <c r="P769" s="67"/>
      <c r="Q769" s="67"/>
      <c r="R769" s="67"/>
      <c r="S769" s="107"/>
    </row>
    <row r="770" spans="1:19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50"/>
        <v>-166.39999999999964</v>
      </c>
      <c r="H770" s="47">
        <f t="shared" si="51"/>
        <v>-2.3104693140794174E-2</v>
      </c>
      <c r="I770" s="47">
        <f>H770</f>
        <v>-2.3104693140794174E-2</v>
      </c>
      <c r="J770" s="47"/>
      <c r="K770" s="108">
        <f>G770</f>
        <v>-166.39999999999964</v>
      </c>
      <c r="L770" s="67"/>
      <c r="M770" s="67"/>
      <c r="N770" s="67"/>
      <c r="O770" s="67"/>
      <c r="P770" s="67"/>
      <c r="Q770" s="67"/>
      <c r="R770" s="67"/>
      <c r="S770" s="107"/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50"/>
        <v>77.599999999999454</v>
      </c>
      <c r="H771" s="47">
        <f t="shared" si="51"/>
        <v>1.4976069167824504E-2</v>
      </c>
      <c r="I771" s="47"/>
      <c r="J771" s="47"/>
      <c r="K771" s="106"/>
      <c r="L771" s="67"/>
      <c r="M771" s="67"/>
      <c r="N771" s="67"/>
      <c r="O771" s="67"/>
      <c r="P771" s="67"/>
      <c r="Q771" s="67"/>
      <c r="R771" s="67"/>
      <c r="S771" s="107"/>
    </row>
    <row r="772" spans="1:19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54">F772-E772</f>
        <v>-790.79999999999927</v>
      </c>
      <c r="H772" s="47">
        <f t="shared" ref="H772:H835" si="55">G772/E772</f>
        <v>-0.16465395186141404</v>
      </c>
      <c r="I772" s="47">
        <f t="shared" ref="I772:I796" si="56">H772</f>
        <v>-0.16465395186141404</v>
      </c>
      <c r="J772" s="47"/>
      <c r="K772" s="106"/>
      <c r="L772" s="67"/>
      <c r="M772" s="67"/>
      <c r="N772" s="79">
        <f>G772</f>
        <v>-790.79999999999927</v>
      </c>
      <c r="O772" s="67"/>
      <c r="P772" s="67"/>
      <c r="Q772" s="67"/>
      <c r="R772" s="67"/>
      <c r="S772" s="107"/>
    </row>
    <row r="773" spans="1:19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54"/>
        <v>-1351.1999999999998</v>
      </c>
      <c r="H773" s="47">
        <f t="shared" si="55"/>
        <v>-0.38500113973102346</v>
      </c>
      <c r="I773" s="47">
        <f t="shared" si="56"/>
        <v>-0.38500113973102346</v>
      </c>
      <c r="J773" s="47"/>
      <c r="K773" s="106"/>
      <c r="L773" s="67"/>
      <c r="M773" s="67"/>
      <c r="N773" s="67"/>
      <c r="O773" s="67"/>
      <c r="P773" s="67"/>
      <c r="Q773" s="67"/>
      <c r="R773" s="79">
        <f>G773</f>
        <v>-1351.1999999999998</v>
      </c>
      <c r="S773" s="107"/>
    </row>
    <row r="774" spans="1:19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54"/>
        <v>-1122.4000000000005</v>
      </c>
      <c r="H774" s="47">
        <f t="shared" si="55"/>
        <v>-0.30659965034965042</v>
      </c>
      <c r="I774" s="47">
        <f t="shared" si="56"/>
        <v>-0.30659965034965042</v>
      </c>
      <c r="J774" s="47"/>
      <c r="K774" s="106"/>
      <c r="L774" s="67"/>
      <c r="M774" s="67"/>
      <c r="N774" s="67"/>
      <c r="O774" s="67"/>
      <c r="P774" s="67"/>
      <c r="Q774" s="79">
        <f>G774</f>
        <v>-1122.4000000000005</v>
      </c>
      <c r="R774" s="67"/>
      <c r="S774" s="107"/>
    </row>
    <row r="775" spans="1:19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54"/>
        <v>-1380.8000000000011</v>
      </c>
      <c r="H775" s="47">
        <f t="shared" si="55"/>
        <v>-0.169223981567724</v>
      </c>
      <c r="I775" s="47">
        <f t="shared" si="56"/>
        <v>-0.169223981567724</v>
      </c>
      <c r="J775" s="47"/>
      <c r="K775" s="106"/>
      <c r="L775" s="67"/>
      <c r="M775" s="67"/>
      <c r="N775" s="79">
        <f>G775</f>
        <v>-1380.8000000000011</v>
      </c>
      <c r="O775" s="67"/>
      <c r="P775" s="67"/>
      <c r="Q775" s="67"/>
      <c r="R775" s="67"/>
      <c r="S775" s="107"/>
    </row>
    <row r="776" spans="1:19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54"/>
        <v>-486.40000000000009</v>
      </c>
      <c r="H776" s="47">
        <f t="shared" si="55"/>
        <v>-0.11940298507462688</v>
      </c>
      <c r="I776" s="47">
        <f t="shared" si="56"/>
        <v>-0.11940298507462688</v>
      </c>
      <c r="J776" s="47"/>
      <c r="K776" s="106"/>
      <c r="L776" s="67"/>
      <c r="M776" s="79">
        <f>G776</f>
        <v>-486.40000000000009</v>
      </c>
      <c r="N776" s="67"/>
      <c r="O776" s="67"/>
      <c r="P776" s="67"/>
      <c r="Q776" s="67"/>
      <c r="R776" s="67"/>
      <c r="S776" s="107"/>
    </row>
    <row r="777" spans="1:19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54"/>
        <v>-987.2</v>
      </c>
      <c r="H777" s="47">
        <f t="shared" si="55"/>
        <v>-0.55535553555355532</v>
      </c>
      <c r="I777" s="47">
        <f t="shared" si="56"/>
        <v>-0.55535553555355532</v>
      </c>
      <c r="J777" s="47"/>
      <c r="K777" s="106"/>
      <c r="L777" s="67"/>
      <c r="M777" s="67"/>
      <c r="N777" s="67"/>
      <c r="O777" s="67"/>
      <c r="P777" s="67"/>
      <c r="Q777" s="67"/>
      <c r="R777" s="67"/>
      <c r="S777" s="109">
        <f>G777</f>
        <v>-987.2</v>
      </c>
    </row>
    <row r="778" spans="1:19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54"/>
        <v>-911.19999999999982</v>
      </c>
      <c r="H778" s="47">
        <f t="shared" si="55"/>
        <v>-0.40254461919066964</v>
      </c>
      <c r="I778" s="47">
        <f t="shared" si="56"/>
        <v>-0.40254461919066964</v>
      </c>
      <c r="J778" s="47"/>
      <c r="K778" s="106"/>
      <c r="L778" s="67"/>
      <c r="M778" s="67"/>
      <c r="N778" s="67"/>
      <c r="O778" s="67"/>
      <c r="P778" s="67"/>
      <c r="Q778" s="67"/>
      <c r="R778" s="67"/>
      <c r="S778" s="109">
        <f>G778</f>
        <v>-911.19999999999982</v>
      </c>
    </row>
    <row r="779" spans="1:19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54"/>
        <v>-866.40000000000009</v>
      </c>
      <c r="H779" s="47">
        <f t="shared" si="55"/>
        <v>-0.32027206860860563</v>
      </c>
      <c r="I779" s="47">
        <f t="shared" si="56"/>
        <v>-0.32027206860860563</v>
      </c>
      <c r="J779" s="47"/>
      <c r="K779" s="106"/>
      <c r="L779" s="67"/>
      <c r="M779" s="67"/>
      <c r="N779" s="67"/>
      <c r="O779" s="67"/>
      <c r="P779" s="67"/>
      <c r="Q779" s="79">
        <f>G779</f>
        <v>-866.40000000000009</v>
      </c>
      <c r="R779" s="67"/>
      <c r="S779" s="107"/>
    </row>
    <row r="780" spans="1:19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54"/>
        <v>-135.59999999999991</v>
      </c>
      <c r="H780" s="47">
        <f t="shared" si="55"/>
        <v>-5.9904576780349848E-2</v>
      </c>
      <c r="I780" s="47">
        <f t="shared" si="56"/>
        <v>-5.9904576780349848E-2</v>
      </c>
      <c r="J780" s="47"/>
      <c r="K780" s="106"/>
      <c r="L780" s="79">
        <f>G780</f>
        <v>-135.59999999999991</v>
      </c>
      <c r="M780" s="67"/>
      <c r="N780" s="67"/>
      <c r="O780" s="67"/>
      <c r="P780" s="67"/>
      <c r="Q780" s="67"/>
      <c r="R780" s="67"/>
      <c r="S780" s="107"/>
    </row>
    <row r="781" spans="1:19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54"/>
        <v>-1321.1999999999989</v>
      </c>
      <c r="H781" s="47">
        <f t="shared" si="55"/>
        <v>-0.17458639462973716</v>
      </c>
      <c r="I781" s="47">
        <f t="shared" si="56"/>
        <v>-0.17458639462973716</v>
      </c>
      <c r="J781" s="47"/>
      <c r="K781" s="106"/>
      <c r="L781" s="67"/>
      <c r="M781" s="67"/>
      <c r="N781" s="79">
        <f>G781</f>
        <v>-1321.1999999999989</v>
      </c>
      <c r="O781" s="67"/>
      <c r="P781" s="67"/>
      <c r="Q781" s="67"/>
      <c r="R781" s="67"/>
      <c r="S781" s="107"/>
    </row>
    <row r="782" spans="1:19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54"/>
        <v>-469.19999999999891</v>
      </c>
      <c r="H782" s="47">
        <f t="shared" si="55"/>
        <v>-7.4956866253434562E-2</v>
      </c>
      <c r="I782" s="47">
        <f t="shared" si="56"/>
        <v>-7.4956866253434562E-2</v>
      </c>
      <c r="J782" s="47"/>
      <c r="K782" s="106"/>
      <c r="L782" s="79">
        <f>G782</f>
        <v>-469.19999999999891</v>
      </c>
      <c r="M782" s="67"/>
      <c r="N782" s="67"/>
      <c r="O782" s="67"/>
      <c r="P782" s="67"/>
      <c r="Q782" s="67"/>
      <c r="R782" s="67"/>
      <c r="S782" s="107"/>
    </row>
    <row r="783" spans="1:19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54"/>
        <v>-4420.4000000000015</v>
      </c>
      <c r="H783" s="47">
        <f t="shared" si="55"/>
        <v>-0.16932765383672474</v>
      </c>
      <c r="I783" s="47">
        <f t="shared" si="56"/>
        <v>-0.16932765383672474</v>
      </c>
      <c r="J783" s="47"/>
      <c r="K783" s="106"/>
      <c r="L783" s="67"/>
      <c r="M783" s="67"/>
      <c r="N783" s="79">
        <f>G783</f>
        <v>-4420.4000000000015</v>
      </c>
      <c r="O783" s="67"/>
      <c r="P783" s="67"/>
      <c r="Q783" s="67"/>
      <c r="R783" s="67"/>
      <c r="S783" s="107"/>
    </row>
    <row r="784" spans="1:19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54"/>
        <v>-288.79999999999927</v>
      </c>
      <c r="H784" s="47">
        <f t="shared" si="55"/>
        <v>-5.041547377976386E-2</v>
      </c>
      <c r="I784" s="47">
        <f t="shared" si="56"/>
        <v>-5.041547377976386E-2</v>
      </c>
      <c r="J784" s="47"/>
      <c r="K784" s="106"/>
      <c r="L784" s="79">
        <f>G784</f>
        <v>-288.79999999999927</v>
      </c>
      <c r="M784" s="67"/>
      <c r="N784" s="67"/>
      <c r="O784" s="67"/>
      <c r="P784" s="67"/>
      <c r="Q784" s="67"/>
      <c r="R784" s="67"/>
      <c r="S784" s="107"/>
    </row>
    <row r="785" spans="1:19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54"/>
        <v>-3752.8000000000029</v>
      </c>
      <c r="H785" s="47">
        <f t="shared" si="55"/>
        <v>-0.11861385387562115</v>
      </c>
      <c r="I785" s="47">
        <f t="shared" si="56"/>
        <v>-0.11861385387562115</v>
      </c>
      <c r="J785" s="47"/>
      <c r="K785" s="106"/>
      <c r="L785" s="67"/>
      <c r="M785" s="79">
        <f>G785</f>
        <v>-3752.8000000000029</v>
      </c>
      <c r="N785" s="67"/>
      <c r="O785" s="67"/>
      <c r="P785" s="67"/>
      <c r="Q785" s="67"/>
      <c r="R785" s="67"/>
      <c r="S785" s="107"/>
    </row>
    <row r="786" spans="1:19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54"/>
        <v>-3192.8000000000029</v>
      </c>
      <c r="H786" s="47">
        <f t="shared" si="55"/>
        <v>-0.12765072765072777</v>
      </c>
      <c r="I786" s="47">
        <f t="shared" si="56"/>
        <v>-0.12765072765072777</v>
      </c>
      <c r="J786" s="47"/>
      <c r="K786" s="106"/>
      <c r="L786" s="67"/>
      <c r="M786" s="79">
        <f>G786</f>
        <v>-3192.8000000000029</v>
      </c>
      <c r="N786" s="67"/>
      <c r="O786" s="67"/>
      <c r="P786" s="67"/>
      <c r="Q786" s="67"/>
      <c r="R786" s="67"/>
      <c r="S786" s="107"/>
    </row>
    <row r="787" spans="1:19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54"/>
        <v>-956.80000000000291</v>
      </c>
      <c r="H787" s="47">
        <f t="shared" si="55"/>
        <v>-5.2699993390469213E-2</v>
      </c>
      <c r="I787" s="47">
        <f t="shared" si="56"/>
        <v>-5.2699993390469213E-2</v>
      </c>
      <c r="J787" s="47"/>
      <c r="K787" s="106"/>
      <c r="L787" s="79">
        <f>G787</f>
        <v>-956.80000000000291</v>
      </c>
      <c r="M787" s="67"/>
      <c r="N787" s="67"/>
      <c r="O787" s="67"/>
      <c r="P787" s="67"/>
      <c r="Q787" s="67"/>
      <c r="R787" s="67"/>
      <c r="S787" s="107"/>
    </row>
    <row r="788" spans="1:19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54"/>
        <v>-2885.6000000000058</v>
      </c>
      <c r="H788" s="47">
        <f t="shared" si="55"/>
        <v>-0.1078809630626591</v>
      </c>
      <c r="I788" s="47">
        <f t="shared" si="56"/>
        <v>-0.1078809630626591</v>
      </c>
      <c r="J788" s="47"/>
      <c r="K788" s="106"/>
      <c r="L788" s="67"/>
      <c r="M788" s="79">
        <f>G788</f>
        <v>-2885.6000000000058</v>
      </c>
      <c r="N788" s="67"/>
      <c r="O788" s="67"/>
      <c r="P788" s="67"/>
      <c r="Q788" s="67"/>
      <c r="R788" s="67"/>
      <c r="S788" s="107"/>
    </row>
    <row r="789" spans="1:19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54"/>
        <v>-805.59999999999991</v>
      </c>
      <c r="H789" s="47">
        <f t="shared" si="55"/>
        <v>-0.18729656839951639</v>
      </c>
      <c r="I789" s="47">
        <f t="shared" si="56"/>
        <v>-0.18729656839951639</v>
      </c>
      <c r="J789" s="47"/>
      <c r="K789" s="106"/>
      <c r="L789" s="67"/>
      <c r="M789" s="67"/>
      <c r="N789" s="79">
        <f>G789</f>
        <v>-805.59999999999991</v>
      </c>
      <c r="O789" s="67"/>
      <c r="P789" s="67"/>
      <c r="Q789" s="67"/>
      <c r="R789" s="67"/>
      <c r="S789" s="107"/>
    </row>
    <row r="790" spans="1:19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54"/>
        <v>-457.19999999999982</v>
      </c>
      <c r="H790" s="47">
        <f t="shared" si="55"/>
        <v>-7.5987235739928174E-2</v>
      </c>
      <c r="I790" s="47">
        <f t="shared" si="56"/>
        <v>-7.5987235739928174E-2</v>
      </c>
      <c r="J790" s="47"/>
      <c r="K790" s="106"/>
      <c r="L790" s="79">
        <f>G790</f>
        <v>-457.19999999999982</v>
      </c>
      <c r="M790" s="67"/>
      <c r="N790" s="67"/>
      <c r="O790" s="67"/>
      <c r="P790" s="67"/>
      <c r="Q790" s="67"/>
      <c r="R790" s="67"/>
      <c r="S790" s="107"/>
    </row>
    <row r="791" spans="1:19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54"/>
        <v>-364.80000000000018</v>
      </c>
      <c r="H791" s="47">
        <f t="shared" si="55"/>
        <v>-8.1088290210722891E-2</v>
      </c>
      <c r="I791" s="47">
        <f t="shared" si="56"/>
        <v>-8.1088290210722891E-2</v>
      </c>
      <c r="J791" s="47"/>
      <c r="K791" s="106"/>
      <c r="L791" s="79">
        <f>G791</f>
        <v>-364.80000000000018</v>
      </c>
      <c r="M791" s="67"/>
      <c r="N791" s="67"/>
      <c r="O791" s="67"/>
      <c r="P791" s="67"/>
      <c r="Q791" s="67"/>
      <c r="R791" s="67"/>
      <c r="S791" s="107"/>
    </row>
    <row r="792" spans="1:19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54"/>
        <v>-75.600000000000364</v>
      </c>
      <c r="H792" s="47">
        <f t="shared" si="55"/>
        <v>-2.0302932645826714E-2</v>
      </c>
      <c r="I792" s="47">
        <f t="shared" si="56"/>
        <v>-2.0302932645826714E-2</v>
      </c>
      <c r="J792" s="47"/>
      <c r="K792" s="108">
        <f>G792</f>
        <v>-75.600000000000364</v>
      </c>
      <c r="L792" s="67"/>
      <c r="M792" s="67"/>
      <c r="N792" s="67"/>
      <c r="O792" s="67"/>
      <c r="P792" s="67"/>
      <c r="Q792" s="67"/>
      <c r="R792" s="67"/>
      <c r="S792" s="107"/>
    </row>
    <row r="793" spans="1:19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54"/>
        <v>-304.00000000000045</v>
      </c>
      <c r="H793" s="47">
        <f t="shared" si="55"/>
        <v>-0.10816965556504428</v>
      </c>
      <c r="I793" s="47">
        <f t="shared" si="56"/>
        <v>-0.10816965556504428</v>
      </c>
      <c r="J793" s="47"/>
      <c r="K793" s="106"/>
      <c r="L793" s="67"/>
      <c r="M793" s="79">
        <f>G793</f>
        <v>-304.00000000000045</v>
      </c>
      <c r="N793" s="67"/>
      <c r="O793" s="67"/>
      <c r="P793" s="67"/>
      <c r="Q793" s="67"/>
      <c r="R793" s="67"/>
      <c r="S793" s="107"/>
    </row>
    <row r="794" spans="1:19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54"/>
        <v>-500.80000000000018</v>
      </c>
      <c r="H794" s="47">
        <f t="shared" si="55"/>
        <v>-0.18009205983889534</v>
      </c>
      <c r="I794" s="47">
        <f t="shared" si="56"/>
        <v>-0.18009205983889534</v>
      </c>
      <c r="J794" s="47"/>
      <c r="K794" s="106"/>
      <c r="L794" s="67"/>
      <c r="M794" s="67"/>
      <c r="N794" s="79">
        <f>G794</f>
        <v>-500.80000000000018</v>
      </c>
      <c r="O794" s="67"/>
      <c r="P794" s="67"/>
      <c r="Q794" s="67"/>
      <c r="R794" s="67"/>
      <c r="S794" s="107"/>
    </row>
    <row r="795" spans="1:19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54"/>
        <v>-288.79999999999973</v>
      </c>
      <c r="H795" s="47">
        <f t="shared" si="55"/>
        <v>-6.8611612657987209E-2</v>
      </c>
      <c r="I795" s="47">
        <f t="shared" si="56"/>
        <v>-6.8611612657987209E-2</v>
      </c>
      <c r="J795" s="47"/>
      <c r="K795" s="106"/>
      <c r="L795" s="79">
        <f>G795</f>
        <v>-288.79999999999973</v>
      </c>
      <c r="M795" s="67"/>
      <c r="N795" s="67"/>
      <c r="O795" s="67"/>
      <c r="P795" s="67"/>
      <c r="Q795" s="67"/>
      <c r="R795" s="67"/>
      <c r="S795" s="107"/>
    </row>
    <row r="796" spans="1:19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54"/>
        <v>-1246.7999999999997</v>
      </c>
      <c r="H796" s="47">
        <f t="shared" si="55"/>
        <v>-0.3403581568027953</v>
      </c>
      <c r="I796" s="47">
        <f t="shared" si="56"/>
        <v>-0.3403581568027953</v>
      </c>
      <c r="J796" s="47"/>
      <c r="K796" s="106"/>
      <c r="L796" s="67"/>
      <c r="M796" s="67"/>
      <c r="N796" s="67"/>
      <c r="O796" s="67"/>
      <c r="P796" s="67"/>
      <c r="Q796" s="79">
        <f>G796</f>
        <v>-1246.7999999999997</v>
      </c>
      <c r="R796" s="67"/>
      <c r="S796" s="107"/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54"/>
        <v>75.199999999999818</v>
      </c>
      <c r="H797" s="47">
        <f t="shared" si="55"/>
        <v>2.7341477603257641E-2</v>
      </c>
      <c r="I797" s="47"/>
      <c r="J797" s="47"/>
      <c r="K797" s="106"/>
      <c r="L797" s="67"/>
      <c r="M797" s="67"/>
      <c r="N797" s="67"/>
      <c r="O797" s="67"/>
      <c r="P797" s="67"/>
      <c r="Q797" s="67"/>
      <c r="R797" s="67"/>
      <c r="S797" s="107"/>
    </row>
    <row r="798" spans="1:19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54"/>
        <v>-1747.6000000000004</v>
      </c>
      <c r="H798" s="47">
        <f t="shared" si="55"/>
        <v>-0.18580420175214768</v>
      </c>
      <c r="I798" s="47">
        <f>H798</f>
        <v>-0.18580420175214768</v>
      </c>
      <c r="J798" s="47"/>
      <c r="K798" s="106"/>
      <c r="L798" s="67"/>
      <c r="M798" s="67"/>
      <c r="N798" s="79">
        <f>G798</f>
        <v>-1747.6000000000004</v>
      </c>
      <c r="O798" s="67"/>
      <c r="P798" s="67"/>
      <c r="Q798" s="67"/>
      <c r="R798" s="67"/>
      <c r="S798" s="107"/>
    </row>
    <row r="799" spans="1:19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54"/>
        <v>-1109.2000000000007</v>
      </c>
      <c r="H799" s="47">
        <f t="shared" si="55"/>
        <v>-0.17177724090937257</v>
      </c>
      <c r="I799" s="47">
        <f>H799</f>
        <v>-0.17177724090937257</v>
      </c>
      <c r="J799" s="47"/>
      <c r="K799" s="106"/>
      <c r="L799" s="67"/>
      <c r="M799" s="67"/>
      <c r="N799" s="79">
        <f>G799</f>
        <v>-1109.2000000000007</v>
      </c>
      <c r="O799" s="67"/>
      <c r="P799" s="67"/>
      <c r="Q799" s="67"/>
      <c r="R799" s="67"/>
      <c r="S799" s="107"/>
    </row>
    <row r="800" spans="1:19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54"/>
        <v>-653.20000000000027</v>
      </c>
      <c r="H800" s="47">
        <f t="shared" si="55"/>
        <v>-0.18134369794558583</v>
      </c>
      <c r="I800" s="47">
        <f>H800</f>
        <v>-0.18134369794558583</v>
      </c>
      <c r="J800" s="47"/>
      <c r="K800" s="106"/>
      <c r="L800" s="67"/>
      <c r="M800" s="67"/>
      <c r="N800" s="79">
        <f>G800</f>
        <v>-653.20000000000027</v>
      </c>
      <c r="O800" s="67"/>
      <c r="P800" s="67"/>
      <c r="Q800" s="67"/>
      <c r="R800" s="67"/>
      <c r="S800" s="107"/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54"/>
        <v>300.96000000000026</v>
      </c>
      <c r="H801" s="47">
        <f t="shared" si="55"/>
        <v>0.26829268292682951</v>
      </c>
      <c r="I801" s="47"/>
      <c r="J801" s="47"/>
      <c r="K801" s="106"/>
      <c r="L801" s="67"/>
      <c r="M801" s="67"/>
      <c r="N801" s="67"/>
      <c r="O801" s="67"/>
      <c r="P801" s="67"/>
      <c r="Q801" s="67"/>
      <c r="R801" s="67"/>
      <c r="S801" s="107"/>
    </row>
    <row r="802" spans="1:19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54"/>
        <v>-136.80000000000018</v>
      </c>
      <c r="H802" s="47">
        <f t="shared" si="55"/>
        <v>-4.4357976653696556E-2</v>
      </c>
      <c r="I802" s="47">
        <f t="shared" ref="I802:I828" si="57">H802</f>
        <v>-4.4357976653696556E-2</v>
      </c>
      <c r="J802" s="47"/>
      <c r="K802" s="108">
        <f>G802</f>
        <v>-136.80000000000018</v>
      </c>
      <c r="L802" s="67"/>
      <c r="M802" s="67"/>
      <c r="N802" s="67"/>
      <c r="O802" s="67"/>
      <c r="P802" s="67"/>
      <c r="Q802" s="67"/>
      <c r="R802" s="67"/>
      <c r="S802" s="107"/>
    </row>
    <row r="803" spans="1:19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54"/>
        <v>-6.0799999999999272</v>
      </c>
      <c r="H803" s="47">
        <f t="shared" si="55"/>
        <v>-4.9382716049382125E-3</v>
      </c>
      <c r="I803" s="47">
        <f t="shared" si="57"/>
        <v>-4.9382716049382125E-3</v>
      </c>
      <c r="J803" s="47"/>
      <c r="K803" s="108">
        <f>G803</f>
        <v>-6.0799999999999272</v>
      </c>
      <c r="L803" s="67"/>
      <c r="M803" s="67"/>
      <c r="N803" s="67"/>
      <c r="O803" s="67"/>
      <c r="P803" s="67"/>
      <c r="Q803" s="67"/>
      <c r="R803" s="67"/>
      <c r="S803" s="107"/>
    </row>
    <row r="804" spans="1:19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54"/>
        <v>-468.39999999999782</v>
      </c>
      <c r="H804" s="47">
        <f t="shared" si="55"/>
        <v>-4.2945685260571187E-2</v>
      </c>
      <c r="I804" s="47">
        <f t="shared" si="57"/>
        <v>-4.2945685260571187E-2</v>
      </c>
      <c r="J804" s="47"/>
      <c r="K804" s="108">
        <f>G804</f>
        <v>-468.39999999999782</v>
      </c>
      <c r="L804" s="67"/>
      <c r="M804" s="67"/>
      <c r="N804" s="67"/>
      <c r="O804" s="67"/>
      <c r="P804" s="67"/>
      <c r="Q804" s="67"/>
      <c r="R804" s="67"/>
      <c r="S804" s="107"/>
    </row>
    <row r="805" spans="1:19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54"/>
        <v>-1430.4000000000015</v>
      </c>
      <c r="H805" s="47">
        <f t="shared" si="55"/>
        <v>-6.2901268227471857E-2</v>
      </c>
      <c r="I805" s="47">
        <f t="shared" si="57"/>
        <v>-6.2901268227471857E-2</v>
      </c>
      <c r="J805" s="47"/>
      <c r="K805" s="106"/>
      <c r="L805" s="79">
        <f>G805</f>
        <v>-1430.4000000000015</v>
      </c>
      <c r="M805" s="67"/>
      <c r="N805" s="67"/>
      <c r="O805" s="67"/>
      <c r="P805" s="67"/>
      <c r="Q805" s="67"/>
      <c r="R805" s="67"/>
      <c r="S805" s="107"/>
    </row>
    <row r="806" spans="1:19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54"/>
        <v>-1245.1999999999971</v>
      </c>
      <c r="H806" s="47">
        <f t="shared" si="55"/>
        <v>-6.4633336101652547E-2</v>
      </c>
      <c r="I806" s="47">
        <f t="shared" si="57"/>
        <v>-6.4633336101652547E-2</v>
      </c>
      <c r="J806" s="47"/>
      <c r="K806" s="106"/>
      <c r="L806" s="79">
        <f>G806</f>
        <v>-1245.1999999999971</v>
      </c>
      <c r="M806" s="67"/>
      <c r="N806" s="67"/>
      <c r="O806" s="67"/>
      <c r="P806" s="67"/>
      <c r="Q806" s="67"/>
      <c r="R806" s="67"/>
      <c r="S806" s="107"/>
    </row>
    <row r="807" spans="1:19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54"/>
        <v>-1138.8000000000002</v>
      </c>
      <c r="H807" s="47">
        <f t="shared" si="55"/>
        <v>-0.27974845239265012</v>
      </c>
      <c r="I807" s="47">
        <f t="shared" si="57"/>
        <v>-0.27974845239265012</v>
      </c>
      <c r="J807" s="47"/>
      <c r="K807" s="106"/>
      <c r="L807" s="67"/>
      <c r="M807" s="67"/>
      <c r="N807" s="67"/>
      <c r="O807" s="67"/>
      <c r="P807" s="79">
        <f>G807</f>
        <v>-1138.8000000000002</v>
      </c>
      <c r="Q807" s="67"/>
      <c r="R807" s="67"/>
      <c r="S807" s="107"/>
    </row>
    <row r="808" spans="1:19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54"/>
        <v>-2474.7999999999993</v>
      </c>
      <c r="H808" s="47">
        <f t="shared" si="55"/>
        <v>-9.1653827921308328E-2</v>
      </c>
      <c r="I808" s="47">
        <f t="shared" si="57"/>
        <v>-9.1653827921308328E-2</v>
      </c>
      <c r="J808" s="47"/>
      <c r="K808" s="106"/>
      <c r="L808" s="79">
        <f>G808</f>
        <v>-2474.7999999999993</v>
      </c>
      <c r="M808" s="67"/>
      <c r="N808" s="67"/>
      <c r="O808" s="67"/>
      <c r="P808" s="67"/>
      <c r="Q808" s="67"/>
      <c r="R808" s="67"/>
      <c r="S808" s="107"/>
    </row>
    <row r="809" spans="1:19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54"/>
        <v>-2650.7999999999993</v>
      </c>
      <c r="H809" s="47">
        <f t="shared" si="55"/>
        <v>-7.7926201171185969E-2</v>
      </c>
      <c r="I809" s="47">
        <f t="shared" si="57"/>
        <v>-7.7926201171185969E-2</v>
      </c>
      <c r="J809" s="47"/>
      <c r="K809" s="106"/>
      <c r="L809" s="79">
        <f>G809</f>
        <v>-2650.7999999999993</v>
      </c>
      <c r="M809" s="67"/>
      <c r="N809" s="67"/>
      <c r="O809" s="67"/>
      <c r="P809" s="67"/>
      <c r="Q809" s="67"/>
      <c r="R809" s="67"/>
      <c r="S809" s="107"/>
    </row>
    <row r="810" spans="1:19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54"/>
        <v>-440.40000000000009</v>
      </c>
      <c r="H810" s="47">
        <f t="shared" si="55"/>
        <v>-0.10540928674006704</v>
      </c>
      <c r="I810" s="47">
        <f t="shared" si="57"/>
        <v>-0.10540928674006704</v>
      </c>
      <c r="J810" s="47"/>
      <c r="K810" s="106"/>
      <c r="L810" s="67"/>
      <c r="M810" s="79">
        <f>G810</f>
        <v>-440.40000000000009</v>
      </c>
      <c r="N810" s="67"/>
      <c r="O810" s="67"/>
      <c r="P810" s="67"/>
      <c r="Q810" s="67"/>
      <c r="R810" s="67"/>
      <c r="S810" s="107"/>
    </row>
    <row r="811" spans="1:19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54"/>
        <v>-1397.5999999999985</v>
      </c>
      <c r="H811" s="47">
        <f t="shared" si="55"/>
        <v>-0.13627145085803419</v>
      </c>
      <c r="I811" s="47">
        <f t="shared" si="57"/>
        <v>-0.13627145085803419</v>
      </c>
      <c r="J811" s="47"/>
      <c r="K811" s="106"/>
      <c r="L811" s="67"/>
      <c r="M811" s="79">
        <f>G811</f>
        <v>-1397.5999999999985</v>
      </c>
      <c r="N811" s="67"/>
      <c r="O811" s="67"/>
      <c r="P811" s="67"/>
      <c r="Q811" s="67"/>
      <c r="R811" s="67"/>
      <c r="S811" s="107"/>
    </row>
    <row r="812" spans="1:19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54"/>
        <v>-1259.2000000000003</v>
      </c>
      <c r="H812" s="47">
        <f t="shared" si="55"/>
        <v>-0.33294553146483347</v>
      </c>
      <c r="I812" s="47">
        <f t="shared" si="57"/>
        <v>-0.33294553146483347</v>
      </c>
      <c r="J812" s="47"/>
      <c r="K812" s="106"/>
      <c r="L812" s="67"/>
      <c r="M812" s="67"/>
      <c r="N812" s="67"/>
      <c r="O812" s="67"/>
      <c r="P812" s="67"/>
      <c r="Q812" s="79">
        <f>G812</f>
        <v>-1259.2000000000003</v>
      </c>
      <c r="R812" s="67"/>
      <c r="S812" s="107"/>
    </row>
    <row r="813" spans="1:19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54"/>
        <v>-30.799999999999955</v>
      </c>
      <c r="H813" s="47">
        <f t="shared" si="55"/>
        <v>-2.0072992700729896E-2</v>
      </c>
      <c r="I813" s="47">
        <f t="shared" si="57"/>
        <v>-2.0072992700729896E-2</v>
      </c>
      <c r="J813" s="47"/>
      <c r="K813" s="108">
        <f>G813</f>
        <v>-30.799999999999955</v>
      </c>
      <c r="L813" s="67"/>
      <c r="M813" s="67"/>
      <c r="N813" s="67"/>
      <c r="O813" s="67"/>
      <c r="P813" s="67"/>
      <c r="Q813" s="67"/>
      <c r="R813" s="67"/>
      <c r="S813" s="107"/>
    </row>
    <row r="814" spans="1:19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54"/>
        <v>-1002.7999999999993</v>
      </c>
      <c r="H814" s="47">
        <f t="shared" si="55"/>
        <v>-0.18533303762844669</v>
      </c>
      <c r="I814" s="47">
        <f t="shared" si="57"/>
        <v>-0.18533303762844669</v>
      </c>
      <c r="J814" s="47"/>
      <c r="K814" s="106"/>
      <c r="L814" s="67"/>
      <c r="M814" s="67"/>
      <c r="N814" s="79">
        <f>G814</f>
        <v>-1002.7999999999993</v>
      </c>
      <c r="O814" s="67"/>
      <c r="P814" s="67"/>
      <c r="Q814" s="67"/>
      <c r="R814" s="67"/>
      <c r="S814" s="107"/>
    </row>
    <row r="815" spans="1:19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54"/>
        <v>-2674.7999999999993</v>
      </c>
      <c r="H815" s="47">
        <f t="shared" si="55"/>
        <v>-0.47699550609886576</v>
      </c>
      <c r="I815" s="47">
        <f t="shared" si="57"/>
        <v>-0.47699550609886576</v>
      </c>
      <c r="J815" s="47"/>
      <c r="K815" s="106"/>
      <c r="L815" s="67"/>
      <c r="M815" s="67"/>
      <c r="N815" s="67"/>
      <c r="O815" s="67"/>
      <c r="P815" s="67"/>
      <c r="Q815" s="67"/>
      <c r="R815" s="67"/>
      <c r="S815" s="109">
        <f>G815</f>
        <v>-2674.7999999999993</v>
      </c>
    </row>
    <row r="816" spans="1:19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54"/>
        <v>-105.19999999999936</v>
      </c>
      <c r="H816" s="47">
        <f t="shared" si="55"/>
        <v>-2.5088238099780447E-2</v>
      </c>
      <c r="I816" s="47">
        <f t="shared" si="57"/>
        <v>-2.5088238099780447E-2</v>
      </c>
      <c r="J816" s="47"/>
      <c r="K816" s="108">
        <f>G816</f>
        <v>-105.19999999999936</v>
      </c>
      <c r="L816" s="67"/>
      <c r="M816" s="67"/>
      <c r="N816" s="67"/>
      <c r="O816" s="67"/>
      <c r="P816" s="67"/>
      <c r="Q816" s="67"/>
      <c r="R816" s="67"/>
      <c r="S816" s="107"/>
    </row>
    <row r="817" spans="1:19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54"/>
        <v>-1593.1999999999998</v>
      </c>
      <c r="H817" s="47">
        <f t="shared" si="55"/>
        <v>-0.27169167803547062</v>
      </c>
      <c r="I817" s="47">
        <f t="shared" si="57"/>
        <v>-0.27169167803547062</v>
      </c>
      <c r="J817" s="47"/>
      <c r="K817" s="106"/>
      <c r="L817" s="67"/>
      <c r="M817" s="67"/>
      <c r="N817" s="67"/>
      <c r="O817" s="67"/>
      <c r="P817" s="79">
        <f>G817</f>
        <v>-1593.1999999999998</v>
      </c>
      <c r="Q817" s="67"/>
      <c r="R817" s="67"/>
      <c r="S817" s="107"/>
    </row>
    <row r="818" spans="1:19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54"/>
        <v>-1667.6000000000004</v>
      </c>
      <c r="H818" s="47">
        <f t="shared" si="55"/>
        <v>-0.22496222749838121</v>
      </c>
      <c r="I818" s="47">
        <f t="shared" si="57"/>
        <v>-0.22496222749838121</v>
      </c>
      <c r="J818" s="47"/>
      <c r="K818" s="106"/>
      <c r="L818" s="67"/>
      <c r="M818" s="67"/>
      <c r="N818" s="67"/>
      <c r="O818" s="79">
        <f>G818</f>
        <v>-1667.6000000000004</v>
      </c>
      <c r="P818" s="67"/>
      <c r="Q818" s="67"/>
      <c r="R818" s="67"/>
      <c r="S818" s="107"/>
    </row>
    <row r="819" spans="1:19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54"/>
        <v>-30.000000000000227</v>
      </c>
      <c r="H819" s="47">
        <f t="shared" si="55"/>
        <v>-1.7166399633783604E-2</v>
      </c>
      <c r="I819" s="47">
        <f t="shared" si="57"/>
        <v>-1.7166399633783604E-2</v>
      </c>
      <c r="J819" s="47"/>
      <c r="K819" s="108">
        <f>G819</f>
        <v>-30.000000000000227</v>
      </c>
      <c r="L819" s="67"/>
      <c r="M819" s="67"/>
      <c r="N819" s="67"/>
      <c r="O819" s="67"/>
      <c r="P819" s="67"/>
      <c r="Q819" s="67"/>
      <c r="R819" s="67"/>
      <c r="S819" s="107"/>
    </row>
    <row r="820" spans="1:19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54"/>
        <v>-106</v>
      </c>
      <c r="H820" s="47">
        <f t="shared" si="55"/>
        <v>-3.5229992023398028E-2</v>
      </c>
      <c r="I820" s="47">
        <f t="shared" si="57"/>
        <v>-3.5229992023398028E-2</v>
      </c>
      <c r="J820" s="47"/>
      <c r="K820" s="108">
        <f>G820</f>
        <v>-106</v>
      </c>
      <c r="L820" s="67"/>
      <c r="M820" s="67"/>
      <c r="N820" s="67"/>
      <c r="O820" s="67"/>
      <c r="P820" s="67"/>
      <c r="Q820" s="67"/>
      <c r="R820" s="67"/>
      <c r="S820" s="107"/>
    </row>
    <row r="821" spans="1:19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54"/>
        <v>-13782.000000000015</v>
      </c>
      <c r="H821" s="47">
        <f t="shared" si="55"/>
        <v>-0.14838181779031473</v>
      </c>
      <c r="I821" s="47">
        <f t="shared" si="57"/>
        <v>-0.14838181779031473</v>
      </c>
      <c r="J821" s="47"/>
      <c r="K821" s="106"/>
      <c r="L821" s="67"/>
      <c r="M821" s="79">
        <f>G821</f>
        <v>-13782.000000000015</v>
      </c>
      <c r="N821" s="67"/>
      <c r="O821" s="67"/>
      <c r="P821" s="67"/>
      <c r="Q821" s="67"/>
      <c r="R821" s="67"/>
      <c r="S821" s="107"/>
    </row>
    <row r="822" spans="1:19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54"/>
        <v>-2489.9999999999927</v>
      </c>
      <c r="H822" s="47">
        <f t="shared" si="55"/>
        <v>-6.8023122397910488E-2</v>
      </c>
      <c r="I822" s="47">
        <f t="shared" si="57"/>
        <v>-6.8023122397910488E-2</v>
      </c>
      <c r="J822" s="47"/>
      <c r="K822" s="106"/>
      <c r="L822" s="79">
        <f>G822</f>
        <v>-2489.9999999999927</v>
      </c>
      <c r="M822" s="67"/>
      <c r="N822" s="67"/>
      <c r="O822" s="67"/>
      <c r="P822" s="67"/>
      <c r="Q822" s="67"/>
      <c r="R822" s="67"/>
      <c r="S822" s="107"/>
    </row>
    <row r="823" spans="1:19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54"/>
        <v>-864.80000000000018</v>
      </c>
      <c r="H823" s="47">
        <f t="shared" si="55"/>
        <v>-0.10677597787435797</v>
      </c>
      <c r="I823" s="47">
        <f t="shared" si="57"/>
        <v>-0.10677597787435797</v>
      </c>
      <c r="J823" s="47"/>
      <c r="K823" s="106"/>
      <c r="L823" s="67"/>
      <c r="M823" s="79">
        <f>G823</f>
        <v>-864.80000000000018</v>
      </c>
      <c r="N823" s="67"/>
      <c r="O823" s="67"/>
      <c r="P823" s="67"/>
      <c r="Q823" s="67"/>
      <c r="R823" s="67"/>
      <c r="S823" s="107"/>
    </row>
    <row r="824" spans="1:19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54"/>
        <v>-1200.0000000000009</v>
      </c>
      <c r="H824" s="47">
        <f t="shared" si="55"/>
        <v>-0.17278120140528722</v>
      </c>
      <c r="I824" s="47">
        <f t="shared" si="57"/>
        <v>-0.17278120140528722</v>
      </c>
      <c r="J824" s="47"/>
      <c r="K824" s="106"/>
      <c r="L824" s="67"/>
      <c r="M824" s="67"/>
      <c r="N824" s="79">
        <f>G824</f>
        <v>-1200.0000000000009</v>
      </c>
      <c r="O824" s="67"/>
      <c r="P824" s="67"/>
      <c r="Q824" s="67"/>
      <c r="R824" s="67"/>
      <c r="S824" s="107"/>
    </row>
    <row r="825" spans="1:19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54"/>
        <v>-1227.6000000000004</v>
      </c>
      <c r="H825" s="47">
        <f t="shared" si="55"/>
        <v>-0.18455709904383916</v>
      </c>
      <c r="I825" s="47">
        <f t="shared" si="57"/>
        <v>-0.18455709904383916</v>
      </c>
      <c r="J825" s="47"/>
      <c r="K825" s="106"/>
      <c r="L825" s="67"/>
      <c r="M825" s="67"/>
      <c r="N825" s="79">
        <f>G825</f>
        <v>-1227.6000000000004</v>
      </c>
      <c r="O825" s="67"/>
      <c r="P825" s="67"/>
      <c r="Q825" s="67"/>
      <c r="R825" s="67"/>
      <c r="S825" s="107"/>
    </row>
    <row r="826" spans="1:19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54"/>
        <v>-5516.7999999999993</v>
      </c>
      <c r="H826" s="47">
        <f t="shared" si="55"/>
        <v>-0.16549274649323845</v>
      </c>
      <c r="I826" s="47">
        <f t="shared" si="57"/>
        <v>-0.16549274649323845</v>
      </c>
      <c r="J826" s="47"/>
      <c r="K826" s="106"/>
      <c r="L826" s="67"/>
      <c r="M826" s="67"/>
      <c r="N826" s="79">
        <f>G826</f>
        <v>-5516.7999999999993</v>
      </c>
      <c r="O826" s="67"/>
      <c r="P826" s="67"/>
      <c r="Q826" s="67"/>
      <c r="R826" s="67"/>
      <c r="S826" s="107"/>
    </row>
    <row r="827" spans="1:19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54"/>
        <v>-1183.5999999999999</v>
      </c>
      <c r="H827" s="47">
        <f t="shared" si="55"/>
        <v>-0.27625805246942398</v>
      </c>
      <c r="I827" s="47">
        <f t="shared" si="57"/>
        <v>-0.27625805246942398</v>
      </c>
      <c r="J827" s="47"/>
      <c r="K827" s="106"/>
      <c r="L827" s="67"/>
      <c r="M827" s="67"/>
      <c r="N827" s="67"/>
      <c r="O827" s="67"/>
      <c r="P827" s="79">
        <f>G827</f>
        <v>-1183.5999999999999</v>
      </c>
      <c r="Q827" s="67"/>
      <c r="R827" s="67"/>
      <c r="S827" s="107"/>
    </row>
    <row r="828" spans="1:19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54"/>
        <v>-941.2000000000005</v>
      </c>
      <c r="H828" s="47">
        <f t="shared" si="55"/>
        <v>-0.33860987192401798</v>
      </c>
      <c r="I828" s="47">
        <f t="shared" si="57"/>
        <v>-0.33860987192401798</v>
      </c>
      <c r="J828" s="47"/>
      <c r="K828" s="106"/>
      <c r="L828" s="67"/>
      <c r="M828" s="67"/>
      <c r="N828" s="67"/>
      <c r="O828" s="67"/>
      <c r="P828" s="67"/>
      <c r="Q828" s="79">
        <f>G828</f>
        <v>-941.2000000000005</v>
      </c>
      <c r="R828" s="67"/>
      <c r="S828" s="107"/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54"/>
        <v>196.80000000000007</v>
      </c>
      <c r="H829" s="47">
        <f t="shared" si="55"/>
        <v>0.2444113263785396</v>
      </c>
      <c r="I829" s="47"/>
      <c r="J829" s="47"/>
      <c r="K829" s="106"/>
      <c r="L829" s="67"/>
      <c r="M829" s="67"/>
      <c r="N829" s="67"/>
      <c r="O829" s="67"/>
      <c r="P829" s="67"/>
      <c r="Q829" s="67"/>
      <c r="R829" s="67"/>
      <c r="S829" s="107"/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54"/>
        <v>46</v>
      </c>
      <c r="H830" s="47">
        <f t="shared" si="55"/>
        <v>3.3285094066570188E-2</v>
      </c>
      <c r="I830" s="47"/>
      <c r="J830" s="47"/>
      <c r="K830" s="106"/>
      <c r="L830" s="67"/>
      <c r="M830" s="67"/>
      <c r="N830" s="67"/>
      <c r="O830" s="67"/>
      <c r="P830" s="67"/>
      <c r="Q830" s="67"/>
      <c r="R830" s="67"/>
      <c r="S830" s="107"/>
    </row>
    <row r="831" spans="1:19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54"/>
        <v>-1563.6000000000004</v>
      </c>
      <c r="H831" s="47">
        <f t="shared" si="55"/>
        <v>-0.47215847324556109</v>
      </c>
      <c r="I831" s="47">
        <f>H831</f>
        <v>-0.47215847324556109</v>
      </c>
      <c r="J831" s="47"/>
      <c r="K831" s="106"/>
      <c r="L831" s="67"/>
      <c r="M831" s="67"/>
      <c r="N831" s="67"/>
      <c r="O831" s="67"/>
      <c r="P831" s="67"/>
      <c r="Q831" s="67"/>
      <c r="R831" s="67"/>
      <c r="S831" s="109">
        <f>G831</f>
        <v>-1563.6000000000004</v>
      </c>
    </row>
    <row r="832" spans="1:19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54"/>
        <v>-698</v>
      </c>
      <c r="H832" s="47">
        <f t="shared" si="55"/>
        <v>-0.18985964530518987</v>
      </c>
      <c r="I832" s="47">
        <f>H832</f>
        <v>-0.18985964530518987</v>
      </c>
      <c r="J832" s="47"/>
      <c r="K832" s="106"/>
      <c r="L832" s="67"/>
      <c r="M832" s="67"/>
      <c r="N832" s="79">
        <f>G832</f>
        <v>-698</v>
      </c>
      <c r="O832" s="67"/>
      <c r="P832" s="67"/>
      <c r="Q832" s="67"/>
      <c r="R832" s="67"/>
      <c r="S832" s="107"/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54"/>
        <v>744.80000000000291</v>
      </c>
      <c r="H833" s="47">
        <f t="shared" si="55"/>
        <v>2.5164882690020641E-2</v>
      </c>
      <c r="I833" s="47"/>
      <c r="J833" s="47"/>
      <c r="K833" s="106"/>
      <c r="L833" s="67"/>
      <c r="M833" s="67"/>
      <c r="N833" s="67"/>
      <c r="O833" s="67"/>
      <c r="P833" s="67"/>
      <c r="Q833" s="67"/>
      <c r="R833" s="67"/>
      <c r="S833" s="107"/>
    </row>
    <row r="834" spans="1:19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54"/>
        <v>-1213.1999999999989</v>
      </c>
      <c r="H834" s="47">
        <f t="shared" si="55"/>
        <v>-0.10386986301369854</v>
      </c>
      <c r="I834" s="47">
        <f>H834</f>
        <v>-0.10386986301369854</v>
      </c>
      <c r="J834" s="47"/>
      <c r="K834" s="106"/>
      <c r="L834" s="67"/>
      <c r="M834" s="79">
        <f>G834</f>
        <v>-1213.1999999999989</v>
      </c>
      <c r="N834" s="67"/>
      <c r="O834" s="67"/>
      <c r="P834" s="67"/>
      <c r="Q834" s="67"/>
      <c r="R834" s="67"/>
      <c r="S834" s="107"/>
    </row>
    <row r="835" spans="1:19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54"/>
        <v>-1822.4000000000005</v>
      </c>
      <c r="H835" s="47">
        <f t="shared" si="55"/>
        <v>-0.1904523033191205</v>
      </c>
      <c r="I835" s="47">
        <f>H835</f>
        <v>-0.1904523033191205</v>
      </c>
      <c r="J835" s="47"/>
      <c r="K835" s="106"/>
      <c r="L835" s="67"/>
      <c r="M835" s="67"/>
      <c r="N835" s="79">
        <f>G835</f>
        <v>-1822.4000000000005</v>
      </c>
      <c r="O835" s="67"/>
      <c r="P835" s="67"/>
      <c r="Q835" s="67"/>
      <c r="R835" s="67"/>
      <c r="S835" s="107"/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58">F836-E836</f>
        <v>3019.6000000000013</v>
      </c>
      <c r="H836" s="47">
        <f t="shared" ref="H836:H899" si="59">G836/E836</f>
        <v>0.48196386388303669</v>
      </c>
      <c r="I836" s="47"/>
      <c r="J836" s="47"/>
      <c r="K836" s="106"/>
      <c r="L836" s="67"/>
      <c r="M836" s="67"/>
      <c r="N836" s="67"/>
      <c r="O836" s="67"/>
      <c r="P836" s="67"/>
      <c r="Q836" s="67"/>
      <c r="R836" s="67"/>
      <c r="S836" s="107"/>
    </row>
    <row r="837" spans="1:19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58"/>
        <v>-729.19999999999982</v>
      </c>
      <c r="H837" s="47">
        <f t="shared" si="59"/>
        <v>-0.12401360544217684</v>
      </c>
      <c r="I837" s="47">
        <f t="shared" ref="I837:I850" si="60">H837</f>
        <v>-0.12401360544217684</v>
      </c>
      <c r="J837" s="47"/>
      <c r="K837" s="106"/>
      <c r="L837" s="67"/>
      <c r="M837" s="79">
        <f>G837</f>
        <v>-729.19999999999982</v>
      </c>
      <c r="N837" s="67"/>
      <c r="O837" s="67"/>
      <c r="P837" s="67"/>
      <c r="Q837" s="67"/>
      <c r="R837" s="67"/>
      <c r="S837" s="107"/>
    </row>
    <row r="838" spans="1:19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58"/>
        <v>-150.80000000000018</v>
      </c>
      <c r="H838" s="47">
        <f t="shared" si="59"/>
        <v>-5.0897799378965901E-2</v>
      </c>
      <c r="I838" s="47">
        <f t="shared" si="60"/>
        <v>-5.0897799378965901E-2</v>
      </c>
      <c r="J838" s="47"/>
      <c r="K838" s="106"/>
      <c r="L838" s="79">
        <f>G838</f>
        <v>-150.80000000000018</v>
      </c>
      <c r="M838" s="67"/>
      <c r="N838" s="67"/>
      <c r="O838" s="67"/>
      <c r="P838" s="67"/>
      <c r="Q838" s="67"/>
      <c r="R838" s="67"/>
      <c r="S838" s="107"/>
    </row>
    <row r="839" spans="1:19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58"/>
        <v>-1428.4000000000005</v>
      </c>
      <c r="H839" s="47">
        <f t="shared" si="59"/>
        <v>-0.2061302239667514</v>
      </c>
      <c r="I839" s="47">
        <f t="shared" si="60"/>
        <v>-0.2061302239667514</v>
      </c>
      <c r="J839" s="47"/>
      <c r="K839" s="106"/>
      <c r="L839" s="67"/>
      <c r="M839" s="67"/>
      <c r="N839" s="67"/>
      <c r="O839" s="79">
        <f>G839</f>
        <v>-1428.4000000000005</v>
      </c>
      <c r="P839" s="67"/>
      <c r="Q839" s="67"/>
      <c r="R839" s="67"/>
      <c r="S839" s="107"/>
    </row>
    <row r="840" spans="1:19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58"/>
        <v>-258.40000000000009</v>
      </c>
      <c r="H840" s="47">
        <f t="shared" si="59"/>
        <v>-0.15600096595025362</v>
      </c>
      <c r="I840" s="47">
        <f t="shared" si="60"/>
        <v>-0.15600096595025362</v>
      </c>
      <c r="J840" s="47"/>
      <c r="K840" s="106"/>
      <c r="L840" s="67"/>
      <c r="M840" s="67"/>
      <c r="N840" s="79">
        <f>G840</f>
        <v>-258.40000000000009</v>
      </c>
      <c r="O840" s="67"/>
      <c r="P840" s="67"/>
      <c r="Q840" s="67"/>
      <c r="R840" s="67"/>
      <c r="S840" s="107"/>
    </row>
    <row r="841" spans="1:19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58"/>
        <v>-2366.8000000000029</v>
      </c>
      <c r="H841" s="47">
        <f t="shared" si="59"/>
        <v>-5.9128609973018963E-2</v>
      </c>
      <c r="I841" s="47">
        <f t="shared" si="60"/>
        <v>-5.9128609973018963E-2</v>
      </c>
      <c r="J841" s="47"/>
      <c r="K841" s="106"/>
      <c r="L841" s="79">
        <f>G841</f>
        <v>-2366.8000000000029</v>
      </c>
      <c r="M841" s="67"/>
      <c r="N841" s="67"/>
      <c r="O841" s="67"/>
      <c r="P841" s="67"/>
      <c r="Q841" s="67"/>
      <c r="R841" s="67"/>
      <c r="S841" s="107"/>
    </row>
    <row r="842" spans="1:19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58"/>
        <v>-836.80000000000018</v>
      </c>
      <c r="H842" s="47">
        <f t="shared" si="59"/>
        <v>-0.10947148090005235</v>
      </c>
      <c r="I842" s="47">
        <f t="shared" si="60"/>
        <v>-0.10947148090005235</v>
      </c>
      <c r="J842" s="47"/>
      <c r="K842" s="106"/>
      <c r="L842" s="67"/>
      <c r="M842" s="79">
        <f>G842</f>
        <v>-836.80000000000018</v>
      </c>
      <c r="N842" s="67"/>
      <c r="O842" s="67"/>
      <c r="P842" s="67"/>
      <c r="Q842" s="67"/>
      <c r="R842" s="67"/>
      <c r="S842" s="107"/>
    </row>
    <row r="843" spans="1:19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58"/>
        <v>-666.79999999999973</v>
      </c>
      <c r="H843" s="47">
        <f t="shared" si="59"/>
        <v>-0.14827003468825042</v>
      </c>
      <c r="I843" s="47">
        <f t="shared" si="60"/>
        <v>-0.14827003468825042</v>
      </c>
      <c r="J843" s="47"/>
      <c r="K843" s="106"/>
      <c r="L843" s="67"/>
      <c r="M843" s="79">
        <f>G843</f>
        <v>-666.79999999999973</v>
      </c>
      <c r="N843" s="67"/>
      <c r="O843" s="67"/>
      <c r="P843" s="67"/>
      <c r="Q843" s="67"/>
      <c r="R843" s="67"/>
      <c r="S843" s="107"/>
    </row>
    <row r="844" spans="1:19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58"/>
        <v>-1062.8000000000002</v>
      </c>
      <c r="H844" s="47">
        <f t="shared" si="59"/>
        <v>-0.34288295263905022</v>
      </c>
      <c r="I844" s="47">
        <f t="shared" si="60"/>
        <v>-0.34288295263905022</v>
      </c>
      <c r="J844" s="47"/>
      <c r="K844" s="106"/>
      <c r="L844" s="67"/>
      <c r="M844" s="67"/>
      <c r="N844" s="67"/>
      <c r="O844" s="67"/>
      <c r="P844" s="67"/>
      <c r="Q844" s="79">
        <f>G844</f>
        <v>-1062.8000000000002</v>
      </c>
      <c r="R844" s="67"/>
      <c r="S844" s="107"/>
    </row>
    <row r="845" spans="1:19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58"/>
        <v>-4918.3999999999978</v>
      </c>
      <c r="H845" s="47">
        <f t="shared" si="59"/>
        <v>-0.18828285303034933</v>
      </c>
      <c r="I845" s="47">
        <f t="shared" si="60"/>
        <v>-0.18828285303034933</v>
      </c>
      <c r="J845" s="47"/>
      <c r="K845" s="106"/>
      <c r="L845" s="67"/>
      <c r="M845" s="67"/>
      <c r="N845" s="79">
        <f>G845</f>
        <v>-4918.3999999999978</v>
      </c>
      <c r="O845" s="67"/>
      <c r="P845" s="67"/>
      <c r="Q845" s="67"/>
      <c r="R845" s="67"/>
      <c r="S845" s="107"/>
    </row>
    <row r="846" spans="1:19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58"/>
        <v>-1184.7999999999993</v>
      </c>
      <c r="H846" s="47">
        <f t="shared" si="59"/>
        <v>-0.2142340517864891</v>
      </c>
      <c r="I846" s="47">
        <f t="shared" si="60"/>
        <v>-0.2142340517864891</v>
      </c>
      <c r="J846" s="47"/>
      <c r="K846" s="106"/>
      <c r="L846" s="67"/>
      <c r="M846" s="67"/>
      <c r="N846" s="67"/>
      <c r="O846" s="79">
        <f>G846</f>
        <v>-1184.7999999999993</v>
      </c>
      <c r="P846" s="67"/>
      <c r="Q846" s="67"/>
      <c r="R846" s="67"/>
      <c r="S846" s="107"/>
    </row>
    <row r="847" spans="1:19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58"/>
        <v>-561.59999999999991</v>
      </c>
      <c r="H847" s="47">
        <f t="shared" si="59"/>
        <v>-0.27583497053045181</v>
      </c>
      <c r="I847" s="47">
        <f t="shared" si="60"/>
        <v>-0.27583497053045181</v>
      </c>
      <c r="J847" s="47"/>
      <c r="K847" s="106"/>
      <c r="L847" s="67"/>
      <c r="M847" s="67"/>
      <c r="N847" s="67"/>
      <c r="O847" s="67"/>
      <c r="P847" s="79">
        <f>G847</f>
        <v>-561.59999999999991</v>
      </c>
      <c r="Q847" s="67"/>
      <c r="R847" s="67"/>
      <c r="S847" s="107"/>
    </row>
    <row r="848" spans="1:19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58"/>
        <v>-1532.7999999999993</v>
      </c>
      <c r="H848" s="47">
        <f t="shared" si="59"/>
        <v>-9.386635312561234E-2</v>
      </c>
      <c r="I848" s="47">
        <f t="shared" si="60"/>
        <v>-9.386635312561234E-2</v>
      </c>
      <c r="J848" s="47"/>
      <c r="K848" s="106"/>
      <c r="L848" s="79">
        <f>G848</f>
        <v>-1532.7999999999993</v>
      </c>
      <c r="M848" s="67"/>
      <c r="N848" s="67"/>
      <c r="O848" s="67"/>
      <c r="P848" s="67"/>
      <c r="Q848" s="67"/>
      <c r="R848" s="67"/>
      <c r="S848" s="107"/>
    </row>
    <row r="849" spans="1:19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58"/>
        <v>-828.39999999999964</v>
      </c>
      <c r="H849" s="47">
        <f t="shared" si="59"/>
        <v>-0.17385829415715237</v>
      </c>
      <c r="I849" s="47">
        <f t="shared" si="60"/>
        <v>-0.17385829415715237</v>
      </c>
      <c r="J849" s="47"/>
      <c r="K849" s="106"/>
      <c r="L849" s="67"/>
      <c r="M849" s="67"/>
      <c r="N849" s="79">
        <f>G849</f>
        <v>-828.39999999999964</v>
      </c>
      <c r="O849" s="67"/>
      <c r="P849" s="67"/>
      <c r="Q849" s="67"/>
      <c r="R849" s="67"/>
      <c r="S849" s="107"/>
    </row>
    <row r="850" spans="1:19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58"/>
        <v>-1497.6000000000004</v>
      </c>
      <c r="H850" s="47">
        <f t="shared" si="59"/>
        <v>-0.10907184058730993</v>
      </c>
      <c r="I850" s="47">
        <f t="shared" si="60"/>
        <v>-0.10907184058730993</v>
      </c>
      <c r="J850" s="47"/>
      <c r="K850" s="106"/>
      <c r="L850" s="67"/>
      <c r="M850" s="79">
        <f>G850</f>
        <v>-1497.6000000000004</v>
      </c>
      <c r="N850" s="67"/>
      <c r="O850" s="67"/>
      <c r="P850" s="67"/>
      <c r="Q850" s="67"/>
      <c r="R850" s="67"/>
      <c r="S850" s="107"/>
    </row>
    <row r="851" spans="1:19" x14ac:dyDescent="0.25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58"/>
        <v>733.60000000000036</v>
      </c>
      <c r="H851" s="47">
        <f t="shared" si="59"/>
        <v>4.8921016831603964E-2</v>
      </c>
      <c r="I851" s="47"/>
      <c r="J851" s="47"/>
      <c r="K851" s="106"/>
      <c r="L851" s="67"/>
      <c r="M851" s="67"/>
      <c r="N851" s="67"/>
      <c r="O851" s="67"/>
      <c r="P851" s="67"/>
      <c r="Q851" s="67"/>
      <c r="R851" s="67"/>
      <c r="S851" s="107"/>
    </row>
    <row r="852" spans="1:19" x14ac:dyDescent="0.25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58"/>
        <v>-673.59999999999945</v>
      </c>
      <c r="H852" s="47">
        <f t="shared" si="59"/>
        <v>-0.11796021294480238</v>
      </c>
      <c r="I852" s="47">
        <f>H852</f>
        <v>-0.11796021294480238</v>
      </c>
      <c r="J852" s="47"/>
      <c r="K852" s="106"/>
      <c r="L852" s="67"/>
      <c r="M852" s="79">
        <f>G852</f>
        <v>-673.59999999999945</v>
      </c>
      <c r="N852" s="67"/>
      <c r="O852" s="67"/>
      <c r="P852" s="67"/>
      <c r="Q852" s="67"/>
      <c r="R852" s="67"/>
      <c r="S852" s="107"/>
    </row>
    <row r="853" spans="1:19" x14ac:dyDescent="0.25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58"/>
        <v>-706.39999999999964</v>
      </c>
      <c r="H853" s="47">
        <f t="shared" si="59"/>
        <v>-9.4388027792624216E-2</v>
      </c>
      <c r="I853" s="47">
        <f>H853</f>
        <v>-9.4388027792624216E-2</v>
      </c>
      <c r="J853" s="47"/>
      <c r="K853" s="106"/>
      <c r="L853" s="79">
        <f>G853</f>
        <v>-706.39999999999964</v>
      </c>
      <c r="M853" s="67"/>
      <c r="N853" s="67"/>
      <c r="O853" s="67"/>
      <c r="P853" s="67"/>
      <c r="Q853" s="67"/>
      <c r="R853" s="67"/>
      <c r="S853" s="107"/>
    </row>
    <row r="854" spans="1:19" x14ac:dyDescent="0.25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58"/>
        <v>547.60000000000036</v>
      </c>
      <c r="H854" s="47">
        <f t="shared" si="59"/>
        <v>6.2500000000000042E-2</v>
      </c>
      <c r="I854" s="47"/>
      <c r="J854" s="47"/>
      <c r="K854" s="106"/>
      <c r="L854" s="67"/>
      <c r="M854" s="67"/>
      <c r="N854" s="67"/>
      <c r="O854" s="67"/>
      <c r="P854" s="67"/>
      <c r="Q854" s="67"/>
      <c r="R854" s="67"/>
      <c r="S854" s="107"/>
    </row>
    <row r="855" spans="1:19" x14ac:dyDescent="0.25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58"/>
        <v>-652</v>
      </c>
      <c r="H855" s="47">
        <f t="shared" si="59"/>
        <v>-0.24119562000591893</v>
      </c>
      <c r="I855" s="47">
        <f t="shared" ref="I855:I860" si="61">H855</f>
        <v>-0.24119562000591893</v>
      </c>
      <c r="J855" s="47"/>
      <c r="K855" s="106"/>
      <c r="L855" s="67"/>
      <c r="M855" s="67"/>
      <c r="N855" s="67"/>
      <c r="O855" s="79">
        <f>G855</f>
        <v>-652</v>
      </c>
      <c r="P855" s="67"/>
      <c r="Q855" s="67"/>
      <c r="R855" s="67"/>
      <c r="S855" s="107"/>
    </row>
    <row r="856" spans="1:19" x14ac:dyDescent="0.25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58"/>
        <v>-1561.9999999999982</v>
      </c>
      <c r="H856" s="47">
        <f t="shared" si="59"/>
        <v>-0.12852159031068972</v>
      </c>
      <c r="I856" s="47">
        <f t="shared" si="61"/>
        <v>-0.12852159031068972</v>
      </c>
      <c r="J856" s="47"/>
      <c r="K856" s="106"/>
      <c r="L856" s="67"/>
      <c r="M856" s="79">
        <f>G856</f>
        <v>-1561.9999999999982</v>
      </c>
      <c r="N856" s="67"/>
      <c r="O856" s="67"/>
      <c r="P856" s="67"/>
      <c r="Q856" s="67"/>
      <c r="R856" s="67"/>
      <c r="S856" s="107"/>
    </row>
    <row r="857" spans="1:19" x14ac:dyDescent="0.25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58"/>
        <v>-1188.4000000000015</v>
      </c>
      <c r="H857" s="47">
        <f t="shared" si="59"/>
        <v>-3.8801097035392501E-2</v>
      </c>
      <c r="I857" s="47">
        <f t="shared" si="61"/>
        <v>-3.8801097035392501E-2</v>
      </c>
      <c r="J857" s="47"/>
      <c r="K857" s="108">
        <f>G857</f>
        <v>-1188.4000000000015</v>
      </c>
      <c r="L857" s="67"/>
      <c r="M857" s="67"/>
      <c r="N857" s="67"/>
      <c r="O857" s="67"/>
      <c r="P857" s="67"/>
      <c r="Q857" s="67"/>
      <c r="R857" s="67"/>
      <c r="S857" s="107"/>
    </row>
    <row r="858" spans="1:19" x14ac:dyDescent="0.25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58"/>
        <v>-2730.7999999999993</v>
      </c>
      <c r="H858" s="47">
        <f t="shared" si="59"/>
        <v>-0.18474319424148938</v>
      </c>
      <c r="I858" s="47">
        <f t="shared" si="61"/>
        <v>-0.18474319424148938</v>
      </c>
      <c r="J858" s="47"/>
      <c r="K858" s="106"/>
      <c r="L858" s="67"/>
      <c r="M858" s="67"/>
      <c r="N858" s="79">
        <f>G858</f>
        <v>-2730.7999999999993</v>
      </c>
      <c r="O858" s="67"/>
      <c r="P858" s="67"/>
      <c r="Q858" s="67"/>
      <c r="R858" s="67"/>
      <c r="S858" s="107"/>
    </row>
    <row r="859" spans="1:19" x14ac:dyDescent="0.25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58"/>
        <v>-120.39999999999782</v>
      </c>
      <c r="H859" s="47">
        <f t="shared" si="59"/>
        <v>-6.4012589851557685E-3</v>
      </c>
      <c r="I859" s="47">
        <f t="shared" si="61"/>
        <v>-6.4012589851557685E-3</v>
      </c>
      <c r="J859" s="47"/>
      <c r="K859" s="108">
        <f>G859</f>
        <v>-120.39999999999782</v>
      </c>
      <c r="L859" s="67"/>
      <c r="M859" s="67"/>
      <c r="N859" s="67"/>
      <c r="O859" s="67"/>
      <c r="P859" s="67"/>
      <c r="Q859" s="67"/>
      <c r="R859" s="67"/>
      <c r="S859" s="107"/>
    </row>
    <row r="860" spans="1:19" x14ac:dyDescent="0.25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58"/>
        <v>-849.20000000000073</v>
      </c>
      <c r="H860" s="47">
        <f t="shared" si="59"/>
        <v>-5.6857441281234149E-2</v>
      </c>
      <c r="I860" s="47">
        <f t="shared" si="61"/>
        <v>-5.6857441281234149E-2</v>
      </c>
      <c r="J860" s="47"/>
      <c r="K860" s="106"/>
      <c r="L860" s="79">
        <f>G860</f>
        <v>-849.20000000000073</v>
      </c>
      <c r="M860" s="67"/>
      <c r="N860" s="67"/>
      <c r="O860" s="67"/>
      <c r="P860" s="67"/>
      <c r="Q860" s="67"/>
      <c r="R860" s="67"/>
      <c r="S860" s="107"/>
    </row>
    <row r="861" spans="1:19" x14ac:dyDescent="0.25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58"/>
        <v>1857.9999999999927</v>
      </c>
      <c r="H861" s="47">
        <f t="shared" si="59"/>
        <v>5.2588676169234565E-2</v>
      </c>
      <c r="I861" s="47"/>
      <c r="J861" s="47"/>
      <c r="K861" s="106"/>
      <c r="L861" s="67"/>
      <c r="M861" s="67"/>
      <c r="N861" s="67"/>
      <c r="O861" s="67"/>
      <c r="P861" s="67"/>
      <c r="Q861" s="67"/>
      <c r="R861" s="67"/>
      <c r="S861" s="107"/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58"/>
        <v>626</v>
      </c>
      <c r="H862" s="47">
        <f t="shared" si="59"/>
        <v>6.992225895809133E-2</v>
      </c>
      <c r="I862" s="47"/>
      <c r="J862" s="47"/>
      <c r="K862" s="106"/>
      <c r="L862" s="67"/>
      <c r="M862" s="67"/>
      <c r="N862" s="67"/>
      <c r="O862" s="67"/>
      <c r="P862" s="67"/>
      <c r="Q862" s="67"/>
      <c r="R862" s="67"/>
      <c r="S862" s="107"/>
    </row>
    <row r="863" spans="1:19" x14ac:dyDescent="0.25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58"/>
        <v>92.399999999999864</v>
      </c>
      <c r="H863" s="47">
        <f t="shared" si="59"/>
        <v>4.7152480097979108E-2</v>
      </c>
      <c r="I863" s="47"/>
      <c r="J863" s="47"/>
      <c r="K863" s="106"/>
      <c r="L863" s="67"/>
      <c r="M863" s="67"/>
      <c r="N863" s="67"/>
      <c r="O863" s="67"/>
      <c r="P863" s="67"/>
      <c r="Q863" s="67"/>
      <c r="R863" s="67"/>
      <c r="S863" s="107"/>
    </row>
    <row r="864" spans="1:19" x14ac:dyDescent="0.25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58"/>
        <v>-606.79999999999973</v>
      </c>
      <c r="H864" s="47">
        <f t="shared" si="59"/>
        <v>-0.12968028722858602</v>
      </c>
      <c r="I864" s="47">
        <f>H864</f>
        <v>-0.12968028722858602</v>
      </c>
      <c r="J864" s="47"/>
      <c r="K864" s="106"/>
      <c r="L864" s="67"/>
      <c r="M864" s="79">
        <f>G864</f>
        <v>-606.79999999999973</v>
      </c>
      <c r="N864" s="67"/>
      <c r="O864" s="67"/>
      <c r="P864" s="67"/>
      <c r="Q864" s="67"/>
      <c r="R864" s="67"/>
      <c r="S864" s="107"/>
    </row>
    <row r="865" spans="1:19" x14ac:dyDescent="0.25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58"/>
        <v>-1792.4000000000015</v>
      </c>
      <c r="H865" s="47">
        <f t="shared" si="59"/>
        <v>-9.4295153721512662E-2</v>
      </c>
      <c r="I865" s="47">
        <f>H865</f>
        <v>-9.4295153721512662E-2</v>
      </c>
      <c r="J865" s="47"/>
      <c r="K865" s="106"/>
      <c r="L865" s="79">
        <f>G865</f>
        <v>-1792.4000000000015</v>
      </c>
      <c r="M865" s="67"/>
      <c r="N865" s="67"/>
      <c r="O865" s="67"/>
      <c r="P865" s="67"/>
      <c r="Q865" s="67"/>
      <c r="R865" s="67"/>
      <c r="S865" s="107"/>
    </row>
    <row r="866" spans="1:19" x14ac:dyDescent="0.25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58"/>
        <v>-270.40000000000146</v>
      </c>
      <c r="H866" s="47">
        <f t="shared" si="59"/>
        <v>-2.7342959996764293E-2</v>
      </c>
      <c r="I866" s="47">
        <f>H866</f>
        <v>-2.7342959996764293E-2</v>
      </c>
      <c r="J866" s="47"/>
      <c r="K866" s="108">
        <f>G866</f>
        <v>-270.40000000000146</v>
      </c>
      <c r="L866" s="67"/>
      <c r="M866" s="67"/>
      <c r="N866" s="67"/>
      <c r="O866" s="67"/>
      <c r="P866" s="67"/>
      <c r="Q866" s="67"/>
      <c r="R866" s="67"/>
      <c r="S866" s="107"/>
    </row>
    <row r="867" spans="1:19" x14ac:dyDescent="0.25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58"/>
        <v>-1724</v>
      </c>
      <c r="H867" s="47">
        <f t="shared" si="59"/>
        <v>-0.12063367666815943</v>
      </c>
      <c r="I867" s="47">
        <f>H867</f>
        <v>-0.12063367666815943</v>
      </c>
      <c r="J867" s="47"/>
      <c r="K867" s="106"/>
      <c r="L867" s="67"/>
      <c r="M867" s="79">
        <f>G867</f>
        <v>-1724</v>
      </c>
      <c r="N867" s="67"/>
      <c r="O867" s="67"/>
      <c r="P867" s="67"/>
      <c r="Q867" s="67"/>
      <c r="R867" s="67"/>
      <c r="S867" s="107"/>
    </row>
    <row r="868" spans="1:19" x14ac:dyDescent="0.25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58"/>
        <v>685.60000000000218</v>
      </c>
      <c r="H868" s="47">
        <f t="shared" si="59"/>
        <v>5.7856540084388369E-2</v>
      </c>
      <c r="I868" s="47"/>
      <c r="J868" s="47"/>
      <c r="K868" s="106"/>
      <c r="L868" s="67"/>
      <c r="M868" s="67"/>
      <c r="N868" s="67"/>
      <c r="O868" s="67"/>
      <c r="P868" s="67"/>
      <c r="Q868" s="67"/>
      <c r="R868" s="67"/>
      <c r="S868" s="107"/>
    </row>
    <row r="869" spans="1:19" x14ac:dyDescent="0.25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58"/>
        <v>-1339.9999999999927</v>
      </c>
      <c r="H869" s="47">
        <f t="shared" si="59"/>
        <v>-4.0233474250576266E-2</v>
      </c>
      <c r="I869" s="47">
        <f>H869</f>
        <v>-4.0233474250576266E-2</v>
      </c>
      <c r="J869" s="47"/>
      <c r="K869" s="108">
        <f>G869</f>
        <v>-1339.9999999999927</v>
      </c>
      <c r="L869" s="67"/>
      <c r="M869" s="67"/>
      <c r="N869" s="67"/>
      <c r="O869" s="67"/>
      <c r="P869" s="67"/>
      <c r="Q869" s="67"/>
      <c r="R869" s="67"/>
      <c r="S869" s="107"/>
    </row>
    <row r="870" spans="1:19" x14ac:dyDescent="0.25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58"/>
        <v>-21.999999999998181</v>
      </c>
      <c r="H870" s="47">
        <f t="shared" si="59"/>
        <v>-1.8812423040086008E-3</v>
      </c>
      <c r="I870" s="47">
        <f>H870</f>
        <v>-1.8812423040086008E-3</v>
      </c>
      <c r="J870" s="47"/>
      <c r="K870" s="108">
        <f>G870</f>
        <v>-21.999999999998181</v>
      </c>
      <c r="L870" s="67"/>
      <c r="M870" s="67"/>
      <c r="N870" s="67"/>
      <c r="O870" s="67"/>
      <c r="P870" s="67"/>
      <c r="Q870" s="67"/>
      <c r="R870" s="67"/>
      <c r="S870" s="107"/>
    </row>
    <row r="871" spans="1:19" x14ac:dyDescent="0.25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58"/>
        <v>-152.40000000000055</v>
      </c>
      <c r="H871" s="47">
        <f t="shared" si="59"/>
        <v>-2.7337303580397598E-2</v>
      </c>
      <c r="I871" s="47">
        <f>H871</f>
        <v>-2.7337303580397598E-2</v>
      </c>
      <c r="J871" s="47"/>
      <c r="K871" s="108">
        <f>G871</f>
        <v>-152.40000000000055</v>
      </c>
      <c r="L871" s="67"/>
      <c r="M871" s="67"/>
      <c r="N871" s="67"/>
      <c r="O871" s="67"/>
      <c r="P871" s="67"/>
      <c r="Q871" s="67"/>
      <c r="R871" s="67"/>
      <c r="S871" s="107"/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58"/>
        <v>228</v>
      </c>
      <c r="H872" s="47">
        <f t="shared" si="59"/>
        <v>8.9397741530740274E-2</v>
      </c>
      <c r="I872" s="47"/>
      <c r="J872" s="47"/>
      <c r="K872" s="106"/>
      <c r="L872" s="67"/>
      <c r="M872" s="67"/>
      <c r="N872" s="67"/>
      <c r="O872" s="67"/>
      <c r="P872" s="67"/>
      <c r="Q872" s="67"/>
      <c r="R872" s="67"/>
      <c r="S872" s="107"/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58"/>
        <v>4086.4000000000015</v>
      </c>
      <c r="H873" s="47">
        <f t="shared" si="59"/>
        <v>0.25915121382004525</v>
      </c>
      <c r="I873" s="47"/>
      <c r="J873" s="47"/>
      <c r="K873" s="106"/>
      <c r="L873" s="67"/>
      <c r="M873" s="67"/>
      <c r="N873" s="67"/>
      <c r="O873" s="67"/>
      <c r="P873" s="67"/>
      <c r="Q873" s="67"/>
      <c r="R873" s="67"/>
      <c r="S873" s="107"/>
    </row>
    <row r="874" spans="1:19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58"/>
        <v>-3226.7999999999993</v>
      </c>
      <c r="H874" s="47">
        <f t="shared" si="59"/>
        <v>-0.18789304513905061</v>
      </c>
      <c r="I874" s="47">
        <f>H874</f>
        <v>-0.18789304513905061</v>
      </c>
      <c r="J874" s="47"/>
      <c r="K874" s="106"/>
      <c r="L874" s="67"/>
      <c r="M874" s="67"/>
      <c r="N874" s="79">
        <f>G874</f>
        <v>-3226.7999999999993</v>
      </c>
      <c r="O874" s="67"/>
      <c r="P874" s="67"/>
      <c r="Q874" s="67"/>
      <c r="R874" s="67"/>
      <c r="S874" s="107"/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58"/>
        <v>1731.6000000000004</v>
      </c>
      <c r="H875" s="47">
        <f t="shared" si="59"/>
        <v>0.13888354186718002</v>
      </c>
      <c r="I875" s="47"/>
      <c r="J875" s="47"/>
      <c r="K875" s="106"/>
      <c r="L875" s="67"/>
      <c r="M875" s="67"/>
      <c r="N875" s="67"/>
      <c r="O875" s="67"/>
      <c r="P875" s="67"/>
      <c r="Q875" s="67"/>
      <c r="R875" s="67"/>
      <c r="S875" s="107"/>
    </row>
    <row r="876" spans="1:19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58"/>
        <v>-743.20000000000073</v>
      </c>
      <c r="H876" s="47">
        <f t="shared" si="59"/>
        <v>-3.892077590179735E-2</v>
      </c>
      <c r="I876" s="47">
        <f>H876</f>
        <v>-3.892077590179735E-2</v>
      </c>
      <c r="J876" s="47"/>
      <c r="K876" s="108">
        <f>G876</f>
        <v>-743.20000000000073</v>
      </c>
      <c r="L876" s="67"/>
      <c r="M876" s="67"/>
      <c r="N876" s="67"/>
      <c r="O876" s="67"/>
      <c r="P876" s="67"/>
      <c r="Q876" s="67"/>
      <c r="R876" s="67"/>
      <c r="S876" s="107"/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58"/>
        <v>1095.1999999999989</v>
      </c>
      <c r="H877" s="47">
        <f t="shared" si="59"/>
        <v>0.16495963369080593</v>
      </c>
      <c r="I877" s="47"/>
      <c r="J877" s="47"/>
      <c r="K877" s="106"/>
      <c r="L877" s="67"/>
      <c r="M877" s="67"/>
      <c r="N877" s="67"/>
      <c r="O877" s="67"/>
      <c r="P877" s="67"/>
      <c r="Q877" s="67"/>
      <c r="R877" s="67"/>
      <c r="S877" s="107"/>
    </row>
    <row r="878" spans="1:19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58"/>
        <v>-242.80000000000109</v>
      </c>
      <c r="H878" s="47">
        <f t="shared" si="59"/>
        <v>-4.1609542089388718E-2</v>
      </c>
      <c r="I878" s="47">
        <f>H878</f>
        <v>-4.1609542089388718E-2</v>
      </c>
      <c r="J878" s="47"/>
      <c r="K878" s="108">
        <f>G878</f>
        <v>-242.80000000000109</v>
      </c>
      <c r="L878" s="67"/>
      <c r="M878" s="67"/>
      <c r="N878" s="67"/>
      <c r="O878" s="67"/>
      <c r="P878" s="67"/>
      <c r="Q878" s="67"/>
      <c r="R878" s="67"/>
      <c r="S878" s="107"/>
    </row>
    <row r="879" spans="1:19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58"/>
        <v>-287.20000000000073</v>
      </c>
      <c r="H879" s="47">
        <f t="shared" si="59"/>
        <v>-3.30494821634063E-2</v>
      </c>
      <c r="I879" s="47">
        <f>H879</f>
        <v>-3.30494821634063E-2</v>
      </c>
      <c r="J879" s="47"/>
      <c r="K879" s="108">
        <f>G879</f>
        <v>-287.20000000000073</v>
      </c>
      <c r="L879" s="67"/>
      <c r="M879" s="67"/>
      <c r="N879" s="67"/>
      <c r="O879" s="67"/>
      <c r="P879" s="67"/>
      <c r="Q879" s="67"/>
      <c r="R879" s="67"/>
      <c r="S879" s="107"/>
    </row>
    <row r="880" spans="1:19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58"/>
        <v>-788.79999999999927</v>
      </c>
      <c r="H880" s="47">
        <f t="shared" si="59"/>
        <v>-7.9625292740046774E-2</v>
      </c>
      <c r="I880" s="47">
        <f>H880</f>
        <v>-7.9625292740046774E-2</v>
      </c>
      <c r="J880" s="47"/>
      <c r="K880" s="106"/>
      <c r="L880" s="79">
        <f>G880</f>
        <v>-788.79999999999927</v>
      </c>
      <c r="M880" s="67"/>
      <c r="N880" s="67"/>
      <c r="O880" s="67"/>
      <c r="P880" s="67"/>
      <c r="Q880" s="67"/>
      <c r="R880" s="67"/>
      <c r="S880" s="107"/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58"/>
        <v>106.40000000000009</v>
      </c>
      <c r="H881" s="47">
        <f t="shared" si="59"/>
        <v>4.8978088749769881E-2</v>
      </c>
      <c r="I881" s="47"/>
      <c r="J881" s="47"/>
      <c r="K881" s="106"/>
      <c r="L881" s="67"/>
      <c r="M881" s="67"/>
      <c r="N881" s="67"/>
      <c r="O881" s="67"/>
      <c r="P881" s="67"/>
      <c r="Q881" s="67"/>
      <c r="R881" s="67"/>
      <c r="S881" s="107"/>
    </row>
    <row r="882" spans="1:19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58"/>
        <v>-484.39999999999964</v>
      </c>
      <c r="H882" s="47">
        <f t="shared" si="59"/>
        <v>-6.4672897196261639E-2</v>
      </c>
      <c r="I882" s="47">
        <f t="shared" ref="I882:I889" si="62">H882</f>
        <v>-6.4672897196261639E-2</v>
      </c>
      <c r="J882" s="47"/>
      <c r="K882" s="106"/>
      <c r="L882" s="79">
        <f>G882</f>
        <v>-484.39999999999964</v>
      </c>
      <c r="M882" s="67"/>
      <c r="N882" s="67"/>
      <c r="O882" s="67"/>
      <c r="P882" s="67"/>
      <c r="Q882" s="67"/>
      <c r="R882" s="67"/>
      <c r="S882" s="107"/>
    </row>
    <row r="883" spans="1:19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58"/>
        <v>-134.40000000000055</v>
      </c>
      <c r="H883" s="47">
        <f t="shared" si="59"/>
        <v>-1.8986268859128741E-2</v>
      </c>
      <c r="I883" s="47">
        <f t="shared" si="62"/>
        <v>-1.8986268859128741E-2</v>
      </c>
      <c r="J883" s="47"/>
      <c r="K883" s="108">
        <f>G883</f>
        <v>-134.40000000000055</v>
      </c>
      <c r="L883" s="67"/>
      <c r="M883" s="67"/>
      <c r="N883" s="67"/>
      <c r="O883" s="67"/>
      <c r="P883" s="67"/>
      <c r="Q883" s="67"/>
      <c r="R883" s="67"/>
      <c r="S883" s="107"/>
    </row>
    <row r="884" spans="1:19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58"/>
        <v>-60.399999999999636</v>
      </c>
      <c r="H884" s="47">
        <f t="shared" si="59"/>
        <v>-1.409765661469509E-2</v>
      </c>
      <c r="I884" s="47">
        <f t="shared" si="62"/>
        <v>-1.409765661469509E-2</v>
      </c>
      <c r="J884" s="47"/>
      <c r="K884" s="108">
        <f>G884</f>
        <v>-60.399999999999636</v>
      </c>
      <c r="L884" s="67"/>
      <c r="M884" s="67"/>
      <c r="N884" s="67"/>
      <c r="O884" s="67"/>
      <c r="P884" s="67"/>
      <c r="Q884" s="67"/>
      <c r="R884" s="67"/>
      <c r="S884" s="107"/>
    </row>
    <row r="885" spans="1:19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58"/>
        <v>-194.39999999999964</v>
      </c>
      <c r="H885" s="47">
        <f t="shared" si="59"/>
        <v>-3.1527732727862412E-2</v>
      </c>
      <c r="I885" s="47">
        <f t="shared" si="62"/>
        <v>-3.1527732727862412E-2</v>
      </c>
      <c r="J885" s="47"/>
      <c r="K885" s="108">
        <f>G885</f>
        <v>-194.39999999999964</v>
      </c>
      <c r="L885" s="67"/>
      <c r="M885" s="67"/>
      <c r="N885" s="67"/>
      <c r="O885" s="67"/>
      <c r="P885" s="67"/>
      <c r="Q885" s="67"/>
      <c r="R885" s="67"/>
      <c r="S885" s="107"/>
    </row>
    <row r="886" spans="1:19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58"/>
        <v>-212.39999999999964</v>
      </c>
      <c r="H886" s="47">
        <f t="shared" si="59"/>
        <v>-2.5137284605188367E-2</v>
      </c>
      <c r="I886" s="47">
        <f t="shared" si="62"/>
        <v>-2.5137284605188367E-2</v>
      </c>
      <c r="J886" s="47"/>
      <c r="K886" s="108">
        <f>G886</f>
        <v>-212.39999999999964</v>
      </c>
      <c r="L886" s="67"/>
      <c r="M886" s="67"/>
      <c r="N886" s="67"/>
      <c r="O886" s="67"/>
      <c r="P886" s="67"/>
      <c r="Q886" s="67"/>
      <c r="R886" s="67"/>
      <c r="S886" s="107"/>
    </row>
    <row r="887" spans="1:19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58"/>
        <v>-1637.1999999999989</v>
      </c>
      <c r="H887" s="47">
        <f t="shared" si="59"/>
        <v>-0.17554469034139636</v>
      </c>
      <c r="I887" s="47">
        <f t="shared" si="62"/>
        <v>-0.17554469034139636</v>
      </c>
      <c r="J887" s="47"/>
      <c r="K887" s="106"/>
      <c r="L887" s="67"/>
      <c r="M887" s="67"/>
      <c r="N887" s="79">
        <f>G887</f>
        <v>-1637.1999999999989</v>
      </c>
      <c r="O887" s="67"/>
      <c r="P887" s="67"/>
      <c r="Q887" s="67"/>
      <c r="R887" s="67"/>
      <c r="S887" s="107"/>
    </row>
    <row r="888" spans="1:19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58"/>
        <v>-235.20000000000073</v>
      </c>
      <c r="H888" s="47">
        <f t="shared" si="59"/>
        <v>-1.7599521101466682E-2</v>
      </c>
      <c r="I888" s="47">
        <f t="shared" si="62"/>
        <v>-1.7599521101466682E-2</v>
      </c>
      <c r="J888" s="47"/>
      <c r="K888" s="108">
        <f>G888</f>
        <v>-235.20000000000073</v>
      </c>
      <c r="L888" s="67"/>
      <c r="M888" s="67"/>
      <c r="N888" s="67"/>
      <c r="O888" s="67"/>
      <c r="P888" s="67"/>
      <c r="Q888" s="67"/>
      <c r="R888" s="67"/>
      <c r="S888" s="107"/>
    </row>
    <row r="889" spans="1:19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58"/>
        <v>-1046</v>
      </c>
      <c r="H889" s="47">
        <f t="shared" si="59"/>
        <v>-8.499089963598544E-2</v>
      </c>
      <c r="I889" s="47">
        <f t="shared" si="62"/>
        <v>-8.499089963598544E-2</v>
      </c>
      <c r="J889" s="47"/>
      <c r="K889" s="106"/>
      <c r="L889" s="79">
        <f>G889</f>
        <v>-1046</v>
      </c>
      <c r="M889" s="67"/>
      <c r="N889" s="67"/>
      <c r="O889" s="67"/>
      <c r="P889" s="67"/>
      <c r="Q889" s="67"/>
      <c r="R889" s="67"/>
      <c r="S889" s="107"/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58"/>
        <v>278.39999999999782</v>
      </c>
      <c r="H890" s="47">
        <f t="shared" si="59"/>
        <v>1.2729068363875679E-2</v>
      </c>
      <c r="I890" s="47"/>
      <c r="J890" s="47"/>
      <c r="K890" s="106"/>
      <c r="L890" s="67"/>
      <c r="M890" s="67"/>
      <c r="N890" s="67"/>
      <c r="O890" s="67"/>
      <c r="P890" s="67"/>
      <c r="Q890" s="67"/>
      <c r="R890" s="67"/>
      <c r="S890" s="107"/>
    </row>
    <row r="891" spans="1:19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58"/>
        <v>-470</v>
      </c>
      <c r="H891" s="47">
        <f t="shared" si="59"/>
        <v>-7.2976833737034966E-2</v>
      </c>
      <c r="I891" s="47">
        <f>H891</f>
        <v>-7.2976833737034966E-2</v>
      </c>
      <c r="J891" s="47"/>
      <c r="K891" s="106"/>
      <c r="L891" s="79">
        <f>G891</f>
        <v>-470</v>
      </c>
      <c r="M891" s="67"/>
      <c r="N891" s="67"/>
      <c r="O891" s="67"/>
      <c r="P891" s="67"/>
      <c r="Q891" s="67"/>
      <c r="R891" s="67"/>
      <c r="S891" s="107"/>
    </row>
    <row r="892" spans="1:19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58"/>
        <v>-272.40000000000055</v>
      </c>
      <c r="H892" s="47">
        <f t="shared" si="59"/>
        <v>-3.501645413410126E-2</v>
      </c>
      <c r="I892" s="47">
        <f>H892</f>
        <v>-3.501645413410126E-2</v>
      </c>
      <c r="J892" s="47"/>
      <c r="K892" s="108">
        <f>G892</f>
        <v>-272.40000000000055</v>
      </c>
      <c r="L892" s="67"/>
      <c r="M892" s="67"/>
      <c r="N892" s="67"/>
      <c r="O892" s="67"/>
      <c r="P892" s="67"/>
      <c r="Q892" s="67"/>
      <c r="R892" s="67"/>
      <c r="S892" s="107"/>
    </row>
    <row r="893" spans="1:19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58"/>
        <v>-545.19999999999982</v>
      </c>
      <c r="H893" s="47">
        <f t="shared" si="59"/>
        <v>-7.7867915904935983E-2</v>
      </c>
      <c r="I893" s="47">
        <f>H893</f>
        <v>-7.7867915904935983E-2</v>
      </c>
      <c r="J893" s="47"/>
      <c r="K893" s="106"/>
      <c r="L893" s="79">
        <f>G893</f>
        <v>-545.19999999999982</v>
      </c>
      <c r="M893" s="67"/>
      <c r="N893" s="67"/>
      <c r="O893" s="67"/>
      <c r="P893" s="67"/>
      <c r="Q893" s="67"/>
      <c r="R893" s="67"/>
      <c r="S893" s="107"/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58"/>
        <v>137.60000000000036</v>
      </c>
      <c r="H894" s="47">
        <f t="shared" si="59"/>
        <v>3.2811903853491114E-2</v>
      </c>
      <c r="I894" s="47"/>
      <c r="J894" s="47"/>
      <c r="K894" s="106"/>
      <c r="L894" s="67"/>
      <c r="M894" s="67"/>
      <c r="N894" s="67"/>
      <c r="O894" s="67"/>
      <c r="P894" s="67"/>
      <c r="Q894" s="67"/>
      <c r="R894" s="67"/>
      <c r="S894" s="107"/>
    </row>
    <row r="895" spans="1:19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58"/>
        <v>-863.19999999999891</v>
      </c>
      <c r="H895" s="47">
        <f t="shared" si="59"/>
        <v>-0.13501001001000987</v>
      </c>
      <c r="I895" s="47">
        <f>H895</f>
        <v>-0.13501001001000987</v>
      </c>
      <c r="J895" s="47"/>
      <c r="K895" s="106"/>
      <c r="L895" s="67"/>
      <c r="M895" s="79">
        <f>G895</f>
        <v>-863.19999999999891</v>
      </c>
      <c r="N895" s="67"/>
      <c r="O895" s="67"/>
      <c r="P895" s="67"/>
      <c r="Q895" s="67"/>
      <c r="R895" s="67"/>
      <c r="S895" s="107"/>
    </row>
    <row r="896" spans="1:19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58"/>
        <v>-148.80000000000018</v>
      </c>
      <c r="H896" s="47">
        <f t="shared" si="59"/>
        <v>-2.1438450899031836E-2</v>
      </c>
      <c r="I896" s="47">
        <f>H896</f>
        <v>-2.1438450899031836E-2</v>
      </c>
      <c r="J896" s="47"/>
      <c r="K896" s="108">
        <f>G896</f>
        <v>-148.80000000000018</v>
      </c>
      <c r="L896" s="67"/>
      <c r="M896" s="67"/>
      <c r="N896" s="67"/>
      <c r="O896" s="67"/>
      <c r="P896" s="67"/>
      <c r="Q896" s="67"/>
      <c r="R896" s="67"/>
      <c r="S896" s="107"/>
    </row>
    <row r="897" spans="1:19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58"/>
        <v>-227.20000000000027</v>
      </c>
      <c r="H897" s="47">
        <f t="shared" si="59"/>
        <v>-9.290153745502136E-2</v>
      </c>
      <c r="I897" s="47">
        <f>H897</f>
        <v>-9.290153745502136E-2</v>
      </c>
      <c r="J897" s="47"/>
      <c r="K897" s="106"/>
      <c r="L897" s="79">
        <f>G897</f>
        <v>-227.20000000000027</v>
      </c>
      <c r="M897" s="67"/>
      <c r="N897" s="67"/>
      <c r="O897" s="67"/>
      <c r="P897" s="67"/>
      <c r="Q897" s="67"/>
      <c r="R897" s="67"/>
      <c r="S897" s="107"/>
    </row>
    <row r="898" spans="1:19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58"/>
        <v>-454.40000000000055</v>
      </c>
      <c r="H898" s="47">
        <f t="shared" si="59"/>
        <v>-0.1294734442671531</v>
      </c>
      <c r="I898" s="47">
        <f>H898</f>
        <v>-0.1294734442671531</v>
      </c>
      <c r="J898" s="47"/>
      <c r="K898" s="106"/>
      <c r="L898" s="67"/>
      <c r="M898" s="79">
        <f>G898</f>
        <v>-454.40000000000055</v>
      </c>
      <c r="N898" s="67"/>
      <c r="O898" s="67"/>
      <c r="P898" s="67"/>
      <c r="Q898" s="67"/>
      <c r="R898" s="67"/>
      <c r="S898" s="107"/>
    </row>
    <row r="899" spans="1:19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58"/>
        <v>-3393.1999999999989</v>
      </c>
      <c r="H899" s="47">
        <f t="shared" si="59"/>
        <v>-0.21158306936372928</v>
      </c>
      <c r="I899" s="47">
        <f>H899</f>
        <v>-0.21158306936372928</v>
      </c>
      <c r="J899" s="47"/>
      <c r="K899" s="106"/>
      <c r="L899" s="67"/>
      <c r="M899" s="67"/>
      <c r="N899" s="67"/>
      <c r="O899" s="79">
        <f>G899</f>
        <v>-3393.1999999999989</v>
      </c>
      <c r="P899" s="67"/>
      <c r="Q899" s="67"/>
      <c r="R899" s="67"/>
      <c r="S899" s="107"/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63">F900-E900</f>
        <v>16.799999999999272</v>
      </c>
      <c r="H900" s="47">
        <f t="shared" ref="H900:H963" si="64">G900/E900</f>
        <v>9.5637125421254622E-4</v>
      </c>
      <c r="I900" s="47"/>
      <c r="J900" s="47"/>
      <c r="K900" s="106"/>
      <c r="L900" s="67"/>
      <c r="M900" s="67"/>
      <c r="N900" s="67"/>
      <c r="O900" s="67"/>
      <c r="P900" s="67"/>
      <c r="Q900" s="67"/>
      <c r="R900" s="67"/>
      <c r="S900" s="107"/>
    </row>
    <row r="901" spans="1:19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63"/>
        <v>-104.39999999999964</v>
      </c>
      <c r="H901" s="47">
        <f t="shared" si="64"/>
        <v>-1.7147362196964659E-2</v>
      </c>
      <c r="I901" s="47">
        <f t="shared" ref="I901:I912" si="65">H901</f>
        <v>-1.7147362196964659E-2</v>
      </c>
      <c r="J901" s="47"/>
      <c r="K901" s="108">
        <f>G901</f>
        <v>-104.39999999999964</v>
      </c>
      <c r="L901" s="67"/>
      <c r="M901" s="67"/>
      <c r="N901" s="67"/>
      <c r="O901" s="67"/>
      <c r="P901" s="67"/>
      <c r="Q901" s="67"/>
      <c r="R901" s="67"/>
      <c r="S901" s="107"/>
    </row>
    <row r="902" spans="1:19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63"/>
        <v>-1500.4000000000015</v>
      </c>
      <c r="H902" s="47">
        <f t="shared" si="64"/>
        <v>-0.10009873775785241</v>
      </c>
      <c r="I902" s="47">
        <f t="shared" si="65"/>
        <v>-0.10009873775785241</v>
      </c>
      <c r="J902" s="47"/>
      <c r="K902" s="106"/>
      <c r="L902" s="67"/>
      <c r="M902" s="79">
        <f>G902</f>
        <v>-1500.4000000000015</v>
      </c>
      <c r="N902" s="67"/>
      <c r="O902" s="67"/>
      <c r="P902" s="67"/>
      <c r="Q902" s="67"/>
      <c r="R902" s="67"/>
      <c r="S902" s="107"/>
    </row>
    <row r="903" spans="1:19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63"/>
        <v>-880.39999999999964</v>
      </c>
      <c r="H903" s="47">
        <f t="shared" si="64"/>
        <v>-0.10168630168630165</v>
      </c>
      <c r="I903" s="47">
        <f t="shared" si="65"/>
        <v>-0.10168630168630165</v>
      </c>
      <c r="J903" s="47"/>
      <c r="K903" s="106"/>
      <c r="L903" s="67"/>
      <c r="M903" s="79">
        <f>G903</f>
        <v>-880.39999999999964</v>
      </c>
      <c r="N903" s="67"/>
      <c r="O903" s="67"/>
      <c r="P903" s="67"/>
      <c r="Q903" s="67"/>
      <c r="R903" s="67"/>
      <c r="S903" s="107"/>
    </row>
    <row r="904" spans="1:19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63"/>
        <v>-3000.7999999999993</v>
      </c>
      <c r="H904" s="47">
        <f t="shared" si="64"/>
        <v>-0.18017628551528686</v>
      </c>
      <c r="I904" s="47">
        <f t="shared" si="65"/>
        <v>-0.18017628551528686</v>
      </c>
      <c r="J904" s="47"/>
      <c r="K904" s="106"/>
      <c r="L904" s="67"/>
      <c r="M904" s="67"/>
      <c r="N904" s="79">
        <f>G904</f>
        <v>-3000.7999999999993</v>
      </c>
      <c r="O904" s="67"/>
      <c r="P904" s="67"/>
      <c r="Q904" s="67"/>
      <c r="R904" s="67"/>
      <c r="S904" s="107"/>
    </row>
    <row r="905" spans="1:19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63"/>
        <v>-280.39999999999964</v>
      </c>
      <c r="H905" s="47">
        <f t="shared" si="64"/>
        <v>-5.8942234928108898E-2</v>
      </c>
      <c r="I905" s="47">
        <f t="shared" si="65"/>
        <v>-5.8942234928108898E-2</v>
      </c>
      <c r="J905" s="47"/>
      <c r="K905" s="106"/>
      <c r="L905" s="79">
        <f>G905</f>
        <v>-280.39999999999964</v>
      </c>
      <c r="M905" s="67"/>
      <c r="N905" s="67"/>
      <c r="O905" s="67"/>
      <c r="P905" s="67"/>
      <c r="Q905" s="67"/>
      <c r="R905" s="67"/>
      <c r="S905" s="107"/>
    </row>
    <row r="906" spans="1:19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63"/>
        <v>-118.79999999999927</v>
      </c>
      <c r="H906" s="47">
        <f t="shared" si="64"/>
        <v>-1.279951732459913E-2</v>
      </c>
      <c r="I906" s="47">
        <f t="shared" si="65"/>
        <v>-1.279951732459913E-2</v>
      </c>
      <c r="J906" s="47"/>
      <c r="K906" s="108">
        <f>G906</f>
        <v>-118.79999999999927</v>
      </c>
      <c r="L906" s="67"/>
      <c r="M906" s="67"/>
      <c r="N906" s="67"/>
      <c r="O906" s="67"/>
      <c r="P906" s="67"/>
      <c r="Q906" s="67"/>
      <c r="R906" s="67"/>
      <c r="S906" s="107"/>
    </row>
    <row r="907" spans="1:19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63"/>
        <v>-1499.5999999999985</v>
      </c>
      <c r="H907" s="47">
        <f t="shared" si="64"/>
        <v>-0.10364370231117982</v>
      </c>
      <c r="I907" s="47">
        <f t="shared" si="65"/>
        <v>-0.10364370231117982</v>
      </c>
      <c r="J907" s="47"/>
      <c r="K907" s="106"/>
      <c r="L907" s="67"/>
      <c r="M907" s="79">
        <f>G907</f>
        <v>-1499.5999999999985</v>
      </c>
      <c r="N907" s="67"/>
      <c r="O907" s="67"/>
      <c r="P907" s="67"/>
      <c r="Q907" s="67"/>
      <c r="R907" s="67"/>
      <c r="S907" s="107"/>
    </row>
    <row r="908" spans="1:19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63"/>
        <v>-530.00000000000182</v>
      </c>
      <c r="H908" s="47">
        <f t="shared" si="64"/>
        <v>-4.7918700951141167E-2</v>
      </c>
      <c r="I908" s="47">
        <f t="shared" si="65"/>
        <v>-4.7918700951141167E-2</v>
      </c>
      <c r="J908" s="47"/>
      <c r="K908" s="108">
        <f>G908</f>
        <v>-530.00000000000182</v>
      </c>
      <c r="L908" s="67"/>
      <c r="M908" s="67"/>
      <c r="N908" s="67"/>
      <c r="O908" s="67"/>
      <c r="P908" s="67"/>
      <c r="Q908" s="67"/>
      <c r="R908" s="67"/>
      <c r="S908" s="107"/>
    </row>
    <row r="909" spans="1:19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63"/>
        <v>-620.39999999999964</v>
      </c>
      <c r="H909" s="47">
        <f t="shared" si="64"/>
        <v>-9.8670398880335838E-2</v>
      </c>
      <c r="I909" s="47">
        <f t="shared" si="65"/>
        <v>-9.8670398880335838E-2</v>
      </c>
      <c r="J909" s="47"/>
      <c r="K909" s="106"/>
      <c r="L909" s="79">
        <f>G909</f>
        <v>-620.39999999999964</v>
      </c>
      <c r="M909" s="67"/>
      <c r="N909" s="67"/>
      <c r="O909" s="67"/>
      <c r="P909" s="67"/>
      <c r="Q909" s="67"/>
      <c r="R909" s="67"/>
      <c r="S909" s="107"/>
    </row>
    <row r="910" spans="1:19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63"/>
        <v>-692.80000000000109</v>
      </c>
      <c r="H910" s="47">
        <f t="shared" si="64"/>
        <v>-6.2608444187391657E-2</v>
      </c>
      <c r="I910" s="47">
        <f t="shared" si="65"/>
        <v>-6.2608444187391657E-2</v>
      </c>
      <c r="J910" s="47"/>
      <c r="K910" s="106"/>
      <c r="L910" s="79">
        <f>G910</f>
        <v>-692.80000000000109</v>
      </c>
      <c r="M910" s="67"/>
      <c r="N910" s="67"/>
      <c r="O910" s="67"/>
      <c r="P910" s="67"/>
      <c r="Q910" s="67"/>
      <c r="R910" s="67"/>
      <c r="S910" s="107"/>
    </row>
    <row r="911" spans="1:19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63"/>
        <v>-892.79999999999927</v>
      </c>
      <c r="H911" s="47">
        <f t="shared" si="64"/>
        <v>-0.13996362952279415</v>
      </c>
      <c r="I911" s="47">
        <f t="shared" si="65"/>
        <v>-0.13996362952279415</v>
      </c>
      <c r="J911" s="47"/>
      <c r="K911" s="106"/>
      <c r="L911" s="67"/>
      <c r="M911" s="79">
        <f>G911</f>
        <v>-892.79999999999927</v>
      </c>
      <c r="N911" s="67"/>
      <c r="O911" s="67"/>
      <c r="P911" s="67"/>
      <c r="Q911" s="67"/>
      <c r="R911" s="67"/>
      <c r="S911" s="107"/>
    </row>
    <row r="912" spans="1:19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63"/>
        <v>-1750.7999999999993</v>
      </c>
      <c r="H912" s="47">
        <f t="shared" si="64"/>
        <v>-0.14728447405612752</v>
      </c>
      <c r="I912" s="47">
        <f t="shared" si="65"/>
        <v>-0.14728447405612752</v>
      </c>
      <c r="J912" s="47"/>
      <c r="K912" s="106"/>
      <c r="L912" s="67"/>
      <c r="M912" s="79">
        <f>G912</f>
        <v>-1750.7999999999993</v>
      </c>
      <c r="N912" s="67"/>
      <c r="O912" s="67"/>
      <c r="P912" s="67"/>
      <c r="Q912" s="67"/>
      <c r="R912" s="67"/>
      <c r="S912" s="107"/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63"/>
        <v>2153.6000000000022</v>
      </c>
      <c r="H913" s="47">
        <f t="shared" si="64"/>
        <v>0.15102384291725121</v>
      </c>
      <c r="I913" s="47"/>
      <c r="J913" s="47"/>
      <c r="K913" s="106"/>
      <c r="L913" s="67"/>
      <c r="M913" s="67"/>
      <c r="N913" s="67"/>
      <c r="O913" s="67"/>
      <c r="P913" s="67"/>
      <c r="Q913" s="67"/>
      <c r="R913" s="67"/>
      <c r="S913" s="107"/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63"/>
        <v>1282.8000000000002</v>
      </c>
      <c r="H914" s="47">
        <f t="shared" si="64"/>
        <v>0.17888219544846054</v>
      </c>
      <c r="I914" s="47"/>
      <c r="J914" s="47"/>
      <c r="K914" s="106"/>
      <c r="L914" s="67"/>
      <c r="M914" s="67"/>
      <c r="N914" s="67"/>
      <c r="O914" s="67"/>
      <c r="P914" s="67"/>
      <c r="Q914" s="67"/>
      <c r="R914" s="67"/>
      <c r="S914" s="107"/>
    </row>
    <row r="915" spans="1:19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63"/>
        <v>-1481.1999999999971</v>
      </c>
      <c r="H915" s="47">
        <f t="shared" si="64"/>
        <v>-7.2502643223557831E-2</v>
      </c>
      <c r="I915" s="47">
        <f>H915</f>
        <v>-7.2502643223557831E-2</v>
      </c>
      <c r="J915" s="47"/>
      <c r="K915" s="106"/>
      <c r="L915" s="79">
        <f>G915</f>
        <v>-1481.1999999999971</v>
      </c>
      <c r="M915" s="67"/>
      <c r="N915" s="67"/>
      <c r="O915" s="67"/>
      <c r="P915" s="67"/>
      <c r="Q915" s="67"/>
      <c r="R915" s="67"/>
      <c r="S915" s="107"/>
    </row>
    <row r="916" spans="1:19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63"/>
        <v>-317.19999999999982</v>
      </c>
      <c r="H916" s="47">
        <f t="shared" si="64"/>
        <v>-7.2519433013260137E-2</v>
      </c>
      <c r="I916" s="47">
        <f>H916</f>
        <v>-7.2519433013260137E-2</v>
      </c>
      <c r="J916" s="47"/>
      <c r="K916" s="106"/>
      <c r="L916" s="79">
        <f>G916</f>
        <v>-317.19999999999982</v>
      </c>
      <c r="M916" s="67"/>
      <c r="N916" s="67"/>
      <c r="O916" s="67"/>
      <c r="P916" s="67"/>
      <c r="Q916" s="67"/>
      <c r="R916" s="67"/>
      <c r="S916" s="107"/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63"/>
        <v>15.200000000000728</v>
      </c>
      <c r="H917" s="47">
        <f t="shared" si="64"/>
        <v>1.845376845376934E-3</v>
      </c>
      <c r="I917" s="47"/>
      <c r="J917" s="47"/>
      <c r="K917" s="106"/>
      <c r="L917" s="67"/>
      <c r="M917" s="67"/>
      <c r="N917" s="67"/>
      <c r="O917" s="67"/>
      <c r="P917" s="67"/>
      <c r="Q917" s="67"/>
      <c r="R917" s="67"/>
      <c r="S917" s="107"/>
    </row>
    <row r="918" spans="1:19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63"/>
        <v>-771.59999999999854</v>
      </c>
      <c r="H918" s="47">
        <f t="shared" si="64"/>
        <v>-6.5305707901685842E-2</v>
      </c>
      <c r="I918" s="47">
        <f>H918</f>
        <v>-6.5305707901685842E-2</v>
      </c>
      <c r="J918" s="47"/>
      <c r="K918" s="106"/>
      <c r="L918" s="79">
        <f>G918</f>
        <v>-771.59999999999854</v>
      </c>
      <c r="M918" s="67"/>
      <c r="N918" s="67"/>
      <c r="O918" s="67"/>
      <c r="P918" s="67"/>
      <c r="Q918" s="67"/>
      <c r="R918" s="67"/>
      <c r="S918" s="107"/>
    </row>
    <row r="919" spans="1:19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63"/>
        <v>-3752.8000000000065</v>
      </c>
      <c r="H919" s="47">
        <f t="shared" si="64"/>
        <v>-0.13930008463126034</v>
      </c>
      <c r="I919" s="47">
        <f>H919</f>
        <v>-0.13930008463126034</v>
      </c>
      <c r="J919" s="47"/>
      <c r="K919" s="106"/>
      <c r="L919" s="67"/>
      <c r="M919" s="79">
        <f>G919</f>
        <v>-3752.8000000000065</v>
      </c>
      <c r="N919" s="67"/>
      <c r="O919" s="67"/>
      <c r="P919" s="67"/>
      <c r="Q919" s="67"/>
      <c r="R919" s="67"/>
      <c r="S919" s="107"/>
    </row>
    <row r="920" spans="1:19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63"/>
        <v>-498.40000000000146</v>
      </c>
      <c r="H920" s="47">
        <f t="shared" si="64"/>
        <v>-6.4713825698556326E-2</v>
      </c>
      <c r="I920" s="47">
        <f>H920</f>
        <v>-6.4713825698556326E-2</v>
      </c>
      <c r="J920" s="47"/>
      <c r="K920" s="106"/>
      <c r="L920" s="79">
        <f>G920</f>
        <v>-498.40000000000146</v>
      </c>
      <c r="M920" s="67"/>
      <c r="N920" s="67"/>
      <c r="O920" s="67"/>
      <c r="P920" s="67"/>
      <c r="Q920" s="67"/>
      <c r="R920" s="67"/>
      <c r="S920" s="107"/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63"/>
        <v>774.79999999999927</v>
      </c>
      <c r="H921" s="47">
        <f t="shared" si="64"/>
        <v>2.3894110971307305E-2</v>
      </c>
      <c r="I921" s="47"/>
      <c r="J921" s="47"/>
      <c r="K921" s="106"/>
      <c r="L921" s="67"/>
      <c r="M921" s="67"/>
      <c r="N921" s="67"/>
      <c r="O921" s="67"/>
      <c r="P921" s="67"/>
      <c r="Q921" s="67"/>
      <c r="R921" s="67"/>
      <c r="S921" s="107"/>
    </row>
    <row r="922" spans="1:19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63"/>
        <v>-4933.2000000000007</v>
      </c>
      <c r="H922" s="47">
        <f t="shared" si="64"/>
        <v>-0.23175360793746244</v>
      </c>
      <c r="I922" s="47">
        <f t="shared" ref="I922:I928" si="66">H922</f>
        <v>-0.23175360793746244</v>
      </c>
      <c r="J922" s="47"/>
      <c r="K922" s="106"/>
      <c r="L922" s="67"/>
      <c r="M922" s="67"/>
      <c r="N922" s="67"/>
      <c r="O922" s="79">
        <f>G922</f>
        <v>-4933.2000000000007</v>
      </c>
      <c r="P922" s="67"/>
      <c r="Q922" s="67"/>
      <c r="R922" s="67"/>
      <c r="S922" s="107"/>
    </row>
    <row r="923" spans="1:19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63"/>
        <v>-919.59999999999945</v>
      </c>
      <c r="H923" s="47">
        <f t="shared" si="64"/>
        <v>-0.10616485800046173</v>
      </c>
      <c r="I923" s="47">
        <f t="shared" si="66"/>
        <v>-0.10616485800046173</v>
      </c>
      <c r="J923" s="47"/>
      <c r="K923" s="106"/>
      <c r="L923" s="67"/>
      <c r="M923" s="79">
        <f>G923</f>
        <v>-919.59999999999945</v>
      </c>
      <c r="N923" s="67"/>
      <c r="O923" s="67"/>
      <c r="P923" s="67"/>
      <c r="Q923" s="67"/>
      <c r="R923" s="67"/>
      <c r="S923" s="107"/>
    </row>
    <row r="924" spans="1:19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63"/>
        <v>-150.80000000000018</v>
      </c>
      <c r="H924" s="47">
        <f t="shared" si="64"/>
        <v>-3.4130001810610211E-2</v>
      </c>
      <c r="I924" s="47">
        <f t="shared" si="66"/>
        <v>-3.4130001810610211E-2</v>
      </c>
      <c r="J924" s="47"/>
      <c r="K924" s="108">
        <f>G924</f>
        <v>-150.80000000000018</v>
      </c>
      <c r="L924" s="67"/>
      <c r="M924" s="67"/>
      <c r="N924" s="67"/>
      <c r="O924" s="67"/>
      <c r="P924" s="67"/>
      <c r="Q924" s="67"/>
      <c r="R924" s="67"/>
      <c r="S924" s="107"/>
    </row>
    <row r="925" spans="1:19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63"/>
        <v>-848.39999999999964</v>
      </c>
      <c r="H925" s="47">
        <f t="shared" si="64"/>
        <v>-7.558533195538289E-2</v>
      </c>
      <c r="I925" s="47">
        <f t="shared" si="66"/>
        <v>-7.558533195538289E-2</v>
      </c>
      <c r="J925" s="47"/>
      <c r="K925" s="106"/>
      <c r="L925" s="79">
        <f>G925</f>
        <v>-848.39999999999964</v>
      </c>
      <c r="M925" s="67"/>
      <c r="N925" s="67"/>
      <c r="O925" s="67"/>
      <c r="P925" s="67"/>
      <c r="Q925" s="67"/>
      <c r="R925" s="67"/>
      <c r="S925" s="107"/>
    </row>
    <row r="926" spans="1:19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63"/>
        <v>-59.600000000000364</v>
      </c>
      <c r="H926" s="47">
        <f t="shared" si="64"/>
        <v>-6.2471175212779721E-3</v>
      </c>
      <c r="I926" s="47">
        <f t="shared" si="66"/>
        <v>-6.2471175212779721E-3</v>
      </c>
      <c r="J926" s="47"/>
      <c r="K926" s="108">
        <f>G926</f>
        <v>-59.600000000000364</v>
      </c>
      <c r="L926" s="67"/>
      <c r="M926" s="67"/>
      <c r="N926" s="67"/>
      <c r="O926" s="67"/>
      <c r="P926" s="67"/>
      <c r="Q926" s="67"/>
      <c r="R926" s="67"/>
      <c r="S926" s="107"/>
    </row>
    <row r="927" spans="1:19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63"/>
        <v>-668.39999999999782</v>
      </c>
      <c r="H927" s="47">
        <f t="shared" si="64"/>
        <v>-5.4380369695391652E-2</v>
      </c>
      <c r="I927" s="47">
        <f t="shared" si="66"/>
        <v>-5.4380369695391652E-2</v>
      </c>
      <c r="J927" s="47"/>
      <c r="K927" s="106"/>
      <c r="L927" s="79">
        <f>G927</f>
        <v>-668.39999999999782</v>
      </c>
      <c r="M927" s="67"/>
      <c r="N927" s="67"/>
      <c r="O927" s="67"/>
      <c r="P927" s="67"/>
      <c r="Q927" s="67"/>
      <c r="R927" s="67"/>
      <c r="S927" s="107"/>
    </row>
    <row r="928" spans="1:19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63"/>
        <v>-666.80000000000018</v>
      </c>
      <c r="H928" s="47">
        <f t="shared" si="64"/>
        <v>-0.10477028470869212</v>
      </c>
      <c r="I928" s="47">
        <f t="shared" si="66"/>
        <v>-0.10477028470869212</v>
      </c>
      <c r="J928" s="47"/>
      <c r="K928" s="106"/>
      <c r="L928" s="67"/>
      <c r="M928" s="79">
        <f>G928</f>
        <v>-666.80000000000018</v>
      </c>
      <c r="N928" s="67"/>
      <c r="O928" s="67"/>
      <c r="P928" s="67"/>
      <c r="Q928" s="67"/>
      <c r="R928" s="67"/>
      <c r="S928" s="107"/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63"/>
        <v>791.59999999999945</v>
      </c>
      <c r="H929" s="47">
        <f t="shared" si="64"/>
        <v>0.13028308097432512</v>
      </c>
      <c r="I929" s="47"/>
      <c r="J929" s="47"/>
      <c r="K929" s="106"/>
      <c r="L929" s="67"/>
      <c r="M929" s="67"/>
      <c r="N929" s="67"/>
      <c r="O929" s="67"/>
      <c r="P929" s="67"/>
      <c r="Q929" s="67"/>
      <c r="R929" s="67"/>
      <c r="S929" s="107"/>
    </row>
    <row r="930" spans="1:19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63"/>
        <v>-198</v>
      </c>
      <c r="H930" s="47">
        <f t="shared" si="64"/>
        <v>-3.2753258783828496E-2</v>
      </c>
      <c r="I930" s="47">
        <f>H930</f>
        <v>-3.2753258783828496E-2</v>
      </c>
      <c r="J930" s="47"/>
      <c r="K930" s="108">
        <f>G930</f>
        <v>-198</v>
      </c>
      <c r="L930" s="67"/>
      <c r="M930" s="67"/>
      <c r="N930" s="67"/>
      <c r="O930" s="67"/>
      <c r="P930" s="67"/>
      <c r="Q930" s="67"/>
      <c r="R930" s="67"/>
      <c r="S930" s="107"/>
    </row>
    <row r="931" spans="1:19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63"/>
        <v>-3294.0000000000073</v>
      </c>
      <c r="H931" s="47">
        <f t="shared" si="64"/>
        <v>-9.9922343291188598E-2</v>
      </c>
      <c r="I931" s="47">
        <f>H931</f>
        <v>-9.9922343291188598E-2</v>
      </c>
      <c r="J931" s="47"/>
      <c r="K931" s="106"/>
      <c r="L931" s="79">
        <f>G931</f>
        <v>-3294.0000000000073</v>
      </c>
      <c r="M931" s="67"/>
      <c r="N931" s="67"/>
      <c r="O931" s="67"/>
      <c r="P931" s="67"/>
      <c r="Q931" s="67"/>
      <c r="R931" s="67"/>
      <c r="S931" s="107"/>
    </row>
    <row r="932" spans="1:19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63"/>
        <v>-180.40000000000009</v>
      </c>
      <c r="H932" s="47">
        <f t="shared" si="64"/>
        <v>-8.5481425322213839E-2</v>
      </c>
      <c r="I932" s="47">
        <f>H932</f>
        <v>-8.5481425322213839E-2</v>
      </c>
      <c r="J932" s="47"/>
      <c r="K932" s="106"/>
      <c r="L932" s="79">
        <f>G932</f>
        <v>-180.40000000000009</v>
      </c>
      <c r="M932" s="67"/>
      <c r="N932" s="67"/>
      <c r="O932" s="67"/>
      <c r="P932" s="67"/>
      <c r="Q932" s="67"/>
      <c r="R932" s="67"/>
      <c r="S932" s="107"/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63"/>
        <v>3126</v>
      </c>
      <c r="H933" s="47">
        <f t="shared" si="64"/>
        <v>0.32370971750476352</v>
      </c>
      <c r="I933" s="47"/>
      <c r="J933" s="47"/>
      <c r="K933" s="106"/>
      <c r="L933" s="67"/>
      <c r="M933" s="67"/>
      <c r="N933" s="67"/>
      <c r="O933" s="67"/>
      <c r="P933" s="67"/>
      <c r="Q933" s="67"/>
      <c r="R933" s="67"/>
      <c r="S933" s="107"/>
    </row>
    <row r="934" spans="1:19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63"/>
        <v>-410.80000000000018</v>
      </c>
      <c r="H934" s="47">
        <f t="shared" si="64"/>
        <v>-5.3958913466085244E-2</v>
      </c>
      <c r="I934" s="47">
        <f>H934</f>
        <v>-5.3958913466085244E-2</v>
      </c>
      <c r="J934" s="47"/>
      <c r="K934" s="106"/>
      <c r="L934" s="79">
        <f>G934</f>
        <v>-410.80000000000018</v>
      </c>
      <c r="M934" s="67"/>
      <c r="N934" s="67"/>
      <c r="O934" s="67"/>
      <c r="P934" s="67"/>
      <c r="Q934" s="67"/>
      <c r="R934" s="67"/>
      <c r="S934" s="107"/>
    </row>
    <row r="935" spans="1:19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63"/>
        <v>-1575.2000000000007</v>
      </c>
      <c r="H935" s="47">
        <f t="shared" si="64"/>
        <v>-0.13736091248386764</v>
      </c>
      <c r="I935" s="47">
        <f>H935</f>
        <v>-0.13736091248386764</v>
      </c>
      <c r="J935" s="47"/>
      <c r="K935" s="106"/>
      <c r="L935" s="67"/>
      <c r="M935" s="79">
        <f>G935</f>
        <v>-1575.2000000000007</v>
      </c>
      <c r="N935" s="67"/>
      <c r="O935" s="67"/>
      <c r="P935" s="67"/>
      <c r="Q935" s="67"/>
      <c r="R935" s="67"/>
      <c r="S935" s="107"/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63"/>
        <v>262.80000000000291</v>
      </c>
      <c r="H936" s="47">
        <f t="shared" si="64"/>
        <v>1.3795275590551334E-2</v>
      </c>
      <c r="I936" s="47"/>
      <c r="J936" s="47"/>
      <c r="K936" s="106"/>
      <c r="L936" s="67"/>
      <c r="M936" s="67"/>
      <c r="N936" s="67"/>
      <c r="O936" s="67"/>
      <c r="P936" s="67"/>
      <c r="Q936" s="67"/>
      <c r="R936" s="67"/>
      <c r="S936" s="107"/>
    </row>
    <row r="937" spans="1:19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63"/>
        <v>-1486.3999999999978</v>
      </c>
      <c r="H937" s="47">
        <f t="shared" si="64"/>
        <v>-0.14624739265614525</v>
      </c>
      <c r="I937" s="47">
        <f>H937</f>
        <v>-0.14624739265614525</v>
      </c>
      <c r="J937" s="47"/>
      <c r="K937" s="106"/>
      <c r="L937" s="67"/>
      <c r="M937" s="79">
        <f>G937</f>
        <v>-1486.3999999999978</v>
      </c>
      <c r="N937" s="67"/>
      <c r="O937" s="67"/>
      <c r="P937" s="67"/>
      <c r="Q937" s="67"/>
      <c r="R937" s="67"/>
      <c r="S937" s="107"/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63"/>
        <v>211.19999999999982</v>
      </c>
      <c r="H938" s="47">
        <f t="shared" si="64"/>
        <v>3.3746644509778823E-2</v>
      </c>
      <c r="I938" s="47"/>
      <c r="J938" s="47"/>
      <c r="K938" s="106"/>
      <c r="L938" s="67"/>
      <c r="M938" s="67"/>
      <c r="N938" s="67"/>
      <c r="O938" s="67"/>
      <c r="P938" s="67"/>
      <c r="Q938" s="67"/>
      <c r="R938" s="67"/>
      <c r="S938" s="107"/>
    </row>
    <row r="939" spans="1:19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63"/>
        <v>-1031.1999999999998</v>
      </c>
      <c r="H939" s="47">
        <f t="shared" si="64"/>
        <v>-0.14292050116420887</v>
      </c>
      <c r="I939" s="47">
        <f>H939</f>
        <v>-0.14292050116420887</v>
      </c>
      <c r="J939" s="47"/>
      <c r="K939" s="106"/>
      <c r="L939" s="67"/>
      <c r="M939" s="79">
        <f>G939</f>
        <v>-1031.1999999999998</v>
      </c>
      <c r="N939" s="67"/>
      <c r="O939" s="67"/>
      <c r="P939" s="67"/>
      <c r="Q939" s="67"/>
      <c r="R939" s="67"/>
      <c r="S939" s="107"/>
    </row>
    <row r="940" spans="1:19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63"/>
        <v>-2120</v>
      </c>
      <c r="H940" s="47">
        <f t="shared" si="64"/>
        <v>-0.15196261146314191</v>
      </c>
      <c r="I940" s="47">
        <f>H940</f>
        <v>-0.15196261146314191</v>
      </c>
      <c r="J940" s="47"/>
      <c r="K940" s="106"/>
      <c r="L940" s="67"/>
      <c r="M940" s="67"/>
      <c r="N940" s="79">
        <f>G940</f>
        <v>-2120</v>
      </c>
      <c r="O940" s="67"/>
      <c r="P940" s="67"/>
      <c r="Q940" s="67"/>
      <c r="R940" s="67"/>
      <c r="S940" s="107"/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63"/>
        <v>335.59999999999854</v>
      </c>
      <c r="H941" s="47">
        <f t="shared" si="64"/>
        <v>2.3872528097880107E-2</v>
      </c>
      <c r="I941" s="47"/>
      <c r="J941" s="47"/>
      <c r="K941" s="106"/>
      <c r="L941" s="67"/>
      <c r="M941" s="67"/>
      <c r="N941" s="67"/>
      <c r="O941" s="67"/>
      <c r="P941" s="67"/>
      <c r="Q941" s="67"/>
      <c r="R941" s="67"/>
      <c r="S941" s="107"/>
    </row>
    <row r="942" spans="1:19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63"/>
        <v>-590.79999999999927</v>
      </c>
      <c r="H942" s="47">
        <f t="shared" si="64"/>
        <v>-5.6851424172440268E-2</v>
      </c>
      <c r="I942" s="47">
        <f>H942</f>
        <v>-5.6851424172440268E-2</v>
      </c>
      <c r="J942" s="47"/>
      <c r="K942" s="106"/>
      <c r="L942" s="79">
        <f>G942</f>
        <v>-590.79999999999927</v>
      </c>
      <c r="M942" s="67"/>
      <c r="N942" s="67"/>
      <c r="O942" s="67"/>
      <c r="P942" s="67"/>
      <c r="Q942" s="67"/>
      <c r="R942" s="67"/>
      <c r="S942" s="107"/>
    </row>
    <row r="943" spans="1:19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63"/>
        <v>-165.60000000000036</v>
      </c>
      <c r="H943" s="47">
        <f t="shared" si="64"/>
        <v>-3.3135905234512639E-2</v>
      </c>
      <c r="I943" s="47">
        <f>H943</f>
        <v>-3.3135905234512639E-2</v>
      </c>
      <c r="J943" s="47"/>
      <c r="K943" s="108">
        <f>G943</f>
        <v>-165.60000000000036</v>
      </c>
      <c r="L943" s="67"/>
      <c r="M943" s="67"/>
      <c r="N943" s="67"/>
      <c r="O943" s="67"/>
      <c r="P943" s="67"/>
      <c r="Q943" s="67"/>
      <c r="R943" s="67"/>
      <c r="S943" s="107"/>
    </row>
    <row r="944" spans="1:19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63"/>
        <v>-805.59999999999945</v>
      </c>
      <c r="H944" s="47">
        <f t="shared" si="64"/>
        <v>-0.1256394260761072</v>
      </c>
      <c r="I944" s="47">
        <f>H944</f>
        <v>-0.1256394260761072</v>
      </c>
      <c r="J944" s="47"/>
      <c r="K944" s="106"/>
      <c r="L944" s="67"/>
      <c r="M944" s="79">
        <f>G944</f>
        <v>-805.59999999999945</v>
      </c>
      <c r="N944" s="67"/>
      <c r="O944" s="67"/>
      <c r="P944" s="67"/>
      <c r="Q944" s="67"/>
      <c r="R944" s="67"/>
      <c r="S944" s="107"/>
    </row>
    <row r="945" spans="1:19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63"/>
        <v>-2092</v>
      </c>
      <c r="H945" s="47">
        <f t="shared" si="64"/>
        <v>-0.19179287836004252</v>
      </c>
      <c r="I945" s="47">
        <f>H945</f>
        <v>-0.19179287836004252</v>
      </c>
      <c r="J945" s="47"/>
      <c r="K945" s="106"/>
      <c r="L945" s="67"/>
      <c r="M945" s="67"/>
      <c r="N945" s="79">
        <f>G945</f>
        <v>-2092</v>
      </c>
      <c r="O945" s="67"/>
      <c r="P945" s="67"/>
      <c r="Q945" s="67"/>
      <c r="R945" s="67"/>
      <c r="S945" s="107"/>
    </row>
    <row r="946" spans="1:19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63"/>
        <v>-3036.0000000000009</v>
      </c>
      <c r="H946" s="47">
        <f t="shared" si="64"/>
        <v>-0.27528925320082698</v>
      </c>
      <c r="I946" s="47">
        <f>H946</f>
        <v>-0.27528925320082698</v>
      </c>
      <c r="J946" s="47"/>
      <c r="K946" s="106"/>
      <c r="L946" s="67"/>
      <c r="M946" s="67"/>
      <c r="N946" s="67"/>
      <c r="O946" s="67"/>
      <c r="P946" s="79">
        <f>G946</f>
        <v>-3036.0000000000009</v>
      </c>
      <c r="Q946" s="67"/>
      <c r="R946" s="67"/>
      <c r="S946" s="107"/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63"/>
        <v>1213.2000000000007</v>
      </c>
      <c r="H947" s="47">
        <f t="shared" si="64"/>
        <v>0.14734029633228088</v>
      </c>
      <c r="I947" s="47"/>
      <c r="J947" s="47"/>
      <c r="K947" s="106"/>
      <c r="L947" s="67"/>
      <c r="M947" s="67"/>
      <c r="N947" s="67"/>
      <c r="O947" s="67"/>
      <c r="P947" s="67"/>
      <c r="Q947" s="67"/>
      <c r="R947" s="67"/>
      <c r="S947" s="107"/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63"/>
        <v>1255.9999999999982</v>
      </c>
      <c r="H948" s="47">
        <f t="shared" si="64"/>
        <v>0.10023942537909004</v>
      </c>
      <c r="I948" s="47"/>
      <c r="J948" s="47"/>
      <c r="K948" s="106"/>
      <c r="L948" s="67"/>
      <c r="M948" s="67"/>
      <c r="N948" s="67"/>
      <c r="O948" s="67"/>
      <c r="P948" s="67"/>
      <c r="Q948" s="67"/>
      <c r="R948" s="67"/>
      <c r="S948" s="107"/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63"/>
        <v>25.599999999998545</v>
      </c>
      <c r="H949" s="47">
        <f t="shared" si="64"/>
        <v>1.8229982624546773E-3</v>
      </c>
      <c r="I949" s="47"/>
      <c r="J949" s="47"/>
      <c r="K949" s="106"/>
      <c r="L949" s="67"/>
      <c r="M949" s="67"/>
      <c r="N949" s="67"/>
      <c r="O949" s="67"/>
      <c r="P949" s="67"/>
      <c r="Q949" s="67"/>
      <c r="R949" s="67"/>
      <c r="S949" s="107"/>
    </row>
    <row r="950" spans="1:19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63"/>
        <v>-1428</v>
      </c>
      <c r="H950" s="47">
        <f t="shared" si="64"/>
        <v>-0.35607420706163972</v>
      </c>
      <c r="I950" s="47">
        <f>H950</f>
        <v>-0.35607420706163972</v>
      </c>
      <c r="J950" s="47"/>
      <c r="K950" s="106"/>
      <c r="L950" s="67"/>
      <c r="M950" s="67"/>
      <c r="N950" s="67"/>
      <c r="O950" s="67"/>
      <c r="P950" s="67"/>
      <c r="Q950" s="67"/>
      <c r="R950" s="79">
        <f>G950</f>
        <v>-1428</v>
      </c>
      <c r="S950" s="107"/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63"/>
        <v>1538.3999999999987</v>
      </c>
      <c r="H951" s="47">
        <f t="shared" si="64"/>
        <v>0.25593930924336167</v>
      </c>
      <c r="I951" s="47"/>
      <c r="J951" s="47"/>
      <c r="K951" s="106"/>
      <c r="L951" s="67"/>
      <c r="M951" s="67"/>
      <c r="N951" s="67"/>
      <c r="O951" s="67"/>
      <c r="P951" s="67"/>
      <c r="Q951" s="67"/>
      <c r="R951" s="67"/>
      <c r="S951" s="107"/>
    </row>
    <row r="952" spans="1:19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63"/>
        <v>-865.59999999999991</v>
      </c>
      <c r="H952" s="47">
        <f t="shared" si="64"/>
        <v>-0.22612330198537092</v>
      </c>
      <c r="I952" s="47">
        <f>H952</f>
        <v>-0.22612330198537092</v>
      </c>
      <c r="J952" s="47"/>
      <c r="K952" s="106"/>
      <c r="L952" s="67"/>
      <c r="M952" s="67"/>
      <c r="N952" s="67"/>
      <c r="O952" s="79">
        <f>G952</f>
        <v>-865.59999999999991</v>
      </c>
      <c r="P952" s="67"/>
      <c r="Q952" s="67"/>
      <c r="R952" s="67"/>
      <c r="S952" s="107"/>
    </row>
    <row r="953" spans="1:19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63"/>
        <v>-776.80000000000018</v>
      </c>
      <c r="H953" s="47">
        <f t="shared" si="64"/>
        <v>-0.12127646287391496</v>
      </c>
      <c r="I953" s="47">
        <f>H953</f>
        <v>-0.12127646287391496</v>
      </c>
      <c r="J953" s="47"/>
      <c r="K953" s="106"/>
      <c r="L953" s="67"/>
      <c r="M953" s="79">
        <f>G953</f>
        <v>-776.80000000000018</v>
      </c>
      <c r="N953" s="67"/>
      <c r="O953" s="67"/>
      <c r="P953" s="67"/>
      <c r="Q953" s="67"/>
      <c r="R953" s="67"/>
      <c r="S953" s="107"/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63"/>
        <v>775.59999999999945</v>
      </c>
      <c r="H954" s="47">
        <f t="shared" si="64"/>
        <v>0.12381074005491338</v>
      </c>
      <c r="I954" s="47"/>
      <c r="J954" s="47"/>
      <c r="K954" s="106"/>
      <c r="L954" s="67"/>
      <c r="M954" s="67"/>
      <c r="N954" s="67"/>
      <c r="O954" s="67"/>
      <c r="P954" s="67"/>
      <c r="Q954" s="67"/>
      <c r="R954" s="67"/>
      <c r="S954" s="107"/>
    </row>
    <row r="955" spans="1:19" x14ac:dyDescent="0.25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63"/>
        <v>1218.0000000000009</v>
      </c>
      <c r="H955" s="47">
        <f t="shared" si="64"/>
        <v>0.27689369828134963</v>
      </c>
      <c r="I955" s="47"/>
      <c r="J955" s="47"/>
      <c r="K955" s="106"/>
      <c r="L955" s="67"/>
      <c r="M955" s="67"/>
      <c r="N955" s="67"/>
      <c r="O955" s="67"/>
      <c r="P955" s="67"/>
      <c r="Q955" s="67"/>
      <c r="R955" s="67"/>
      <c r="S955" s="107"/>
    </row>
    <row r="956" spans="1:19" x14ac:dyDescent="0.25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63"/>
        <v>-2113.2000000000007</v>
      </c>
      <c r="H956" s="47">
        <f t="shared" si="64"/>
        <v>-0.20121881546372128</v>
      </c>
      <c r="I956" s="47">
        <f>H956</f>
        <v>-0.20121881546372128</v>
      </c>
      <c r="J956" s="47"/>
      <c r="K956" s="106"/>
      <c r="L956" s="67"/>
      <c r="M956" s="67"/>
      <c r="N956" s="67"/>
      <c r="O956" s="79">
        <f>G956</f>
        <v>-2113.2000000000007</v>
      </c>
      <c r="P956" s="67"/>
      <c r="Q956" s="67"/>
      <c r="R956" s="67"/>
      <c r="S956" s="107"/>
    </row>
    <row r="957" spans="1:19" x14ac:dyDescent="0.25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63"/>
        <v>-150.39999999999986</v>
      </c>
      <c r="H957" s="47">
        <f t="shared" si="64"/>
        <v>-7.6766026949775357E-2</v>
      </c>
      <c r="I957" s="47">
        <f>H957</f>
        <v>-7.6766026949775357E-2</v>
      </c>
      <c r="J957" s="47"/>
      <c r="K957" s="106"/>
      <c r="L957" s="79">
        <f>G957</f>
        <v>-150.39999999999986</v>
      </c>
      <c r="M957" s="67"/>
      <c r="N957" s="67"/>
      <c r="O957" s="67"/>
      <c r="P957" s="67"/>
      <c r="Q957" s="67"/>
      <c r="R957" s="67"/>
      <c r="S957" s="107"/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63"/>
        <v>726.79999999999927</v>
      </c>
      <c r="H958" s="47">
        <f t="shared" si="64"/>
        <v>7.9885689162453213E-2</v>
      </c>
      <c r="I958" s="47"/>
      <c r="J958" s="47"/>
      <c r="K958" s="106"/>
      <c r="L958" s="67"/>
      <c r="M958" s="67"/>
      <c r="N958" s="67"/>
      <c r="O958" s="67"/>
      <c r="P958" s="67"/>
      <c r="Q958" s="67"/>
      <c r="R958" s="67"/>
      <c r="S958" s="107"/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63"/>
        <v>167.20000000000073</v>
      </c>
      <c r="H959" s="47">
        <f t="shared" si="64"/>
        <v>3.4605513701465508E-2</v>
      </c>
      <c r="I959" s="47"/>
      <c r="J959" s="47"/>
      <c r="K959" s="106"/>
      <c r="L959" s="67"/>
      <c r="M959" s="67"/>
      <c r="N959" s="67"/>
      <c r="O959" s="67"/>
      <c r="P959" s="67"/>
      <c r="Q959" s="67"/>
      <c r="R959" s="67"/>
      <c r="S959" s="107"/>
    </row>
    <row r="960" spans="1:19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63"/>
        <v>-947.19999999999982</v>
      </c>
      <c r="H960" s="47">
        <f t="shared" si="64"/>
        <v>-0.29663033947137663</v>
      </c>
      <c r="I960" s="47">
        <f>H960</f>
        <v>-0.29663033947137663</v>
      </c>
      <c r="J960" s="47"/>
      <c r="K960" s="106"/>
      <c r="L960" s="67"/>
      <c r="M960" s="67"/>
      <c r="N960" s="67"/>
      <c r="O960" s="67"/>
      <c r="P960" s="79">
        <f>G960</f>
        <v>-947.19999999999982</v>
      </c>
      <c r="Q960" s="67"/>
      <c r="R960" s="67"/>
      <c r="S960" s="107"/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63"/>
        <v>3786.8000000000011</v>
      </c>
      <c r="H961" s="47">
        <f t="shared" si="64"/>
        <v>0.60157590392069671</v>
      </c>
      <c r="I961" s="47"/>
      <c r="J961" s="47"/>
      <c r="K961" s="106"/>
      <c r="L961" s="67"/>
      <c r="M961" s="67"/>
      <c r="N961" s="67"/>
      <c r="O961" s="67"/>
      <c r="P961" s="67"/>
      <c r="Q961" s="67"/>
      <c r="R961" s="67"/>
      <c r="S961" s="107"/>
    </row>
    <row r="962" spans="1:19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63"/>
        <v>-5376.4000000000015</v>
      </c>
      <c r="H962" s="47">
        <f t="shared" si="64"/>
        <v>-0.23794434216116703</v>
      </c>
      <c r="I962" s="47">
        <f>H962</f>
        <v>-0.23794434216116703</v>
      </c>
      <c r="J962" s="47"/>
      <c r="K962" s="106"/>
      <c r="L962" s="67"/>
      <c r="M962" s="67"/>
      <c r="N962" s="67"/>
      <c r="O962" s="79">
        <f>G962</f>
        <v>-5376.4000000000015</v>
      </c>
      <c r="P962" s="67"/>
      <c r="Q962" s="67"/>
      <c r="R962" s="67"/>
      <c r="S962" s="107"/>
    </row>
    <row r="963" spans="1:19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63"/>
        <v>-1329.6000000000004</v>
      </c>
      <c r="H963" s="47">
        <f t="shared" si="64"/>
        <v>-0.13069120075489504</v>
      </c>
      <c r="I963" s="47">
        <f>H963</f>
        <v>-0.13069120075489504</v>
      </c>
      <c r="J963" s="47"/>
      <c r="K963" s="106"/>
      <c r="L963" s="67"/>
      <c r="M963" s="79">
        <f>G963</f>
        <v>-1329.6000000000004</v>
      </c>
      <c r="N963" s="67"/>
      <c r="O963" s="67"/>
      <c r="P963" s="67"/>
      <c r="Q963" s="67"/>
      <c r="R963" s="67"/>
      <c r="S963" s="107"/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67">F964-E964</f>
        <v>666.00000000000182</v>
      </c>
      <c r="H964" s="47">
        <f t="shared" ref="H964:H1027" si="68">G964/E964</f>
        <v>4.5598948348578756E-2</v>
      </c>
      <c r="I964" s="47"/>
      <c r="J964" s="47"/>
      <c r="K964" s="106"/>
      <c r="L964" s="67"/>
      <c r="M964" s="67"/>
      <c r="N964" s="67"/>
      <c r="O964" s="67"/>
      <c r="P964" s="67"/>
      <c r="Q964" s="67"/>
      <c r="R964" s="67"/>
      <c r="S964" s="107"/>
    </row>
    <row r="965" spans="1:19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67"/>
        <v>-671.19999999999891</v>
      </c>
      <c r="H965" s="47">
        <f t="shared" si="68"/>
        <v>-5.5725292242295346E-2</v>
      </c>
      <c r="I965" s="47">
        <f>H965</f>
        <v>-5.5725292242295346E-2</v>
      </c>
      <c r="J965" s="47"/>
      <c r="K965" s="106"/>
      <c r="L965" s="79">
        <f>G965</f>
        <v>-671.19999999999891</v>
      </c>
      <c r="M965" s="67"/>
      <c r="N965" s="67"/>
      <c r="O965" s="67"/>
      <c r="P965" s="67"/>
      <c r="Q965" s="67"/>
      <c r="R965" s="67"/>
      <c r="S965" s="107"/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67"/>
        <v>2103.2000000000003</v>
      </c>
      <c r="H966" s="47">
        <f t="shared" si="68"/>
        <v>0.67100561510974999</v>
      </c>
      <c r="I966" s="47"/>
      <c r="J966" s="47"/>
      <c r="K966" s="106"/>
      <c r="L966" s="67"/>
      <c r="M966" s="67"/>
      <c r="N966" s="67"/>
      <c r="O966" s="67"/>
      <c r="P966" s="67"/>
      <c r="Q966" s="67"/>
      <c r="R966" s="67"/>
      <c r="S966" s="107"/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67"/>
        <v>3553.9999999999982</v>
      </c>
      <c r="H967" s="47">
        <f t="shared" si="68"/>
        <v>0.23831236756698748</v>
      </c>
      <c r="I967" s="47"/>
      <c r="J967" s="47"/>
      <c r="K967" s="106"/>
      <c r="L967" s="67"/>
      <c r="M967" s="67"/>
      <c r="N967" s="67"/>
      <c r="O967" s="67"/>
      <c r="P967" s="67"/>
      <c r="Q967" s="67"/>
      <c r="R967" s="67"/>
      <c r="S967" s="107"/>
    </row>
    <row r="968" spans="1:19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67"/>
        <v>-553.19999999999936</v>
      </c>
      <c r="H968" s="47">
        <f t="shared" si="68"/>
        <v>-0.18578721117678645</v>
      </c>
      <c r="I968" s="47">
        <f>H968</f>
        <v>-0.18578721117678645</v>
      </c>
      <c r="J968" s="47"/>
      <c r="K968" s="106"/>
      <c r="L968" s="67"/>
      <c r="M968" s="67"/>
      <c r="N968" s="79">
        <f>G968</f>
        <v>-553.19999999999936</v>
      </c>
      <c r="O968" s="67"/>
      <c r="P968" s="67"/>
      <c r="Q968" s="67"/>
      <c r="R968" s="67"/>
      <c r="S968" s="107"/>
    </row>
    <row r="969" spans="1:19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67"/>
        <v>-2207.2000000000007</v>
      </c>
      <c r="H969" s="47">
        <f t="shared" si="68"/>
        <v>-0.19914107329748462</v>
      </c>
      <c r="I969" s="47">
        <f>H969</f>
        <v>-0.19914107329748462</v>
      </c>
      <c r="J969" s="47"/>
      <c r="K969" s="106"/>
      <c r="L969" s="67"/>
      <c r="M969" s="67"/>
      <c r="N969" s="79">
        <f>G969</f>
        <v>-2207.2000000000007</v>
      </c>
      <c r="O969" s="67"/>
      <c r="P969" s="67"/>
      <c r="Q969" s="67"/>
      <c r="R969" s="67"/>
      <c r="S969" s="107"/>
    </row>
    <row r="970" spans="1:19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67"/>
        <v>-3128.0000000000009</v>
      </c>
      <c r="H970" s="47">
        <f t="shared" si="68"/>
        <v>-0.29792746113989643</v>
      </c>
      <c r="I970" s="47">
        <f>H970</f>
        <v>-0.29792746113989643</v>
      </c>
      <c r="J970" s="47"/>
      <c r="K970" s="106"/>
      <c r="L970" s="67"/>
      <c r="M970" s="67"/>
      <c r="N970" s="67"/>
      <c r="O970" s="67"/>
      <c r="P970" s="79">
        <f>G970</f>
        <v>-3128.0000000000009</v>
      </c>
      <c r="Q970" s="67"/>
      <c r="R970" s="67"/>
      <c r="S970" s="107"/>
    </row>
    <row r="971" spans="1:19" x14ac:dyDescent="0.25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67"/>
        <v>2562</v>
      </c>
      <c r="H971" s="47">
        <f t="shared" si="68"/>
        <v>0.14656415185007207</v>
      </c>
      <c r="I971" s="47"/>
      <c r="J971" s="47"/>
      <c r="K971" s="106"/>
      <c r="L971" s="67"/>
      <c r="M971" s="67"/>
      <c r="N971" s="67"/>
      <c r="O971" s="67"/>
      <c r="P971" s="67"/>
      <c r="Q971" s="67"/>
      <c r="R971" s="67"/>
      <c r="S971" s="107"/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67"/>
        <v>1321.2000000000044</v>
      </c>
      <c r="H972" s="47">
        <f t="shared" si="68"/>
        <v>8.7049335863377902E-2</v>
      </c>
      <c r="I972" s="47"/>
      <c r="J972" s="47"/>
      <c r="K972" s="106"/>
      <c r="L972" s="67"/>
      <c r="M972" s="67"/>
      <c r="N972" s="67"/>
      <c r="O972" s="67"/>
      <c r="P972" s="67"/>
      <c r="Q972" s="67"/>
      <c r="R972" s="67"/>
      <c r="S972" s="107"/>
    </row>
    <row r="973" spans="1:19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67"/>
        <v>-13.200000000000728</v>
      </c>
      <c r="H973" s="47">
        <f t="shared" si="68"/>
        <v>-2.1456436931080506E-3</v>
      </c>
      <c r="I973" s="47">
        <f>H973</f>
        <v>-2.1456436931080506E-3</v>
      </c>
      <c r="J973" s="47"/>
      <c r="K973" s="108">
        <f>G973</f>
        <v>-13.200000000000728</v>
      </c>
      <c r="L973" s="67"/>
      <c r="M973" s="67"/>
      <c r="N973" s="67"/>
      <c r="O973" s="67"/>
      <c r="P973" s="67"/>
      <c r="Q973" s="67"/>
      <c r="R973" s="67"/>
      <c r="S973" s="107"/>
    </row>
    <row r="974" spans="1:19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67"/>
        <v>-1085.5999999999985</v>
      </c>
      <c r="H974" s="47">
        <f t="shared" si="68"/>
        <v>-7.8145695364238307E-2</v>
      </c>
      <c r="I974" s="47">
        <f>H974</f>
        <v>-7.8145695364238307E-2</v>
      </c>
      <c r="J974" s="47"/>
      <c r="K974" s="106"/>
      <c r="L974" s="79">
        <f>G974</f>
        <v>-1085.5999999999985</v>
      </c>
      <c r="M974" s="67"/>
      <c r="N974" s="67"/>
      <c r="O974" s="67"/>
      <c r="P974" s="67"/>
      <c r="Q974" s="67"/>
      <c r="R974" s="67"/>
      <c r="S974" s="107"/>
    </row>
    <row r="975" spans="1:19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67"/>
        <v>-1748.4000000000015</v>
      </c>
      <c r="H975" s="47">
        <f t="shared" si="68"/>
        <v>-8.1302778914474974E-2</v>
      </c>
      <c r="I975" s="47">
        <f>H975</f>
        <v>-8.1302778914474974E-2</v>
      </c>
      <c r="J975" s="47"/>
      <c r="K975" s="106"/>
      <c r="L975" s="79">
        <f>G975</f>
        <v>-1748.4000000000015</v>
      </c>
      <c r="M975" s="67"/>
      <c r="N975" s="67"/>
      <c r="O975" s="67"/>
      <c r="P975" s="67"/>
      <c r="Q975" s="67"/>
      <c r="R975" s="67"/>
      <c r="S975" s="107"/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67"/>
        <v>2478.7999999999993</v>
      </c>
      <c r="H976" s="47">
        <f t="shared" si="68"/>
        <v>0.2199936099968049</v>
      </c>
      <c r="I976" s="47"/>
      <c r="J976" s="47"/>
      <c r="K976" s="106"/>
      <c r="L976" s="67"/>
      <c r="M976" s="67"/>
      <c r="N976" s="67"/>
      <c r="O976" s="67"/>
      <c r="P976" s="67"/>
      <c r="Q976" s="67"/>
      <c r="R976" s="67"/>
      <c r="S976" s="107"/>
    </row>
    <row r="977" spans="1:19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67"/>
        <v>-1253.2000000000007</v>
      </c>
      <c r="H977" s="47">
        <f t="shared" si="68"/>
        <v>-0.14611510120324603</v>
      </c>
      <c r="I977" s="47">
        <f t="shared" ref="I977:I982" si="69">H977</f>
        <v>-0.14611510120324603</v>
      </c>
      <c r="J977" s="47"/>
      <c r="K977" s="106"/>
      <c r="L977" s="67"/>
      <c r="M977" s="79">
        <f>G977</f>
        <v>-1253.2000000000007</v>
      </c>
      <c r="N977" s="67"/>
      <c r="O977" s="67"/>
      <c r="P977" s="67"/>
      <c r="Q977" s="67"/>
      <c r="R977" s="67"/>
      <c r="S977" s="107"/>
    </row>
    <row r="978" spans="1:19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67"/>
        <v>-2197.2000000000044</v>
      </c>
      <c r="H978" s="47">
        <f t="shared" si="68"/>
        <v>-6.7154873098929174E-2</v>
      </c>
      <c r="I978" s="47">
        <f t="shared" si="69"/>
        <v>-6.7154873098929174E-2</v>
      </c>
      <c r="J978" s="47"/>
      <c r="K978" s="106"/>
      <c r="L978" s="79">
        <f>G978</f>
        <v>-2197.2000000000044</v>
      </c>
      <c r="M978" s="67"/>
      <c r="N978" s="67"/>
      <c r="O978" s="67"/>
      <c r="P978" s="67"/>
      <c r="Q978" s="67"/>
      <c r="R978" s="67"/>
      <c r="S978" s="107"/>
    </row>
    <row r="979" spans="1:19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67"/>
        <v>-2423.5999999999985</v>
      </c>
      <c r="H979" s="47">
        <f t="shared" si="68"/>
        <v>-0.21382693393562946</v>
      </c>
      <c r="I979" s="47">
        <f t="shared" si="69"/>
        <v>-0.21382693393562946</v>
      </c>
      <c r="J979" s="47"/>
      <c r="K979" s="106"/>
      <c r="L979" s="67"/>
      <c r="M979" s="67"/>
      <c r="N979" s="67"/>
      <c r="O979" s="79">
        <f>G979</f>
        <v>-2423.5999999999985</v>
      </c>
      <c r="P979" s="67"/>
      <c r="Q979" s="67"/>
      <c r="R979" s="67"/>
      <c r="S979" s="107"/>
    </row>
    <row r="980" spans="1:19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67"/>
        <v>-1972.0000000000018</v>
      </c>
      <c r="H980" s="47">
        <f t="shared" si="68"/>
        <v>-0.1229242507355509</v>
      </c>
      <c r="I980" s="47">
        <f t="shared" si="69"/>
        <v>-0.1229242507355509</v>
      </c>
      <c r="J980" s="47"/>
      <c r="K980" s="106"/>
      <c r="L980" s="67"/>
      <c r="M980" s="79">
        <f>G980</f>
        <v>-1972.0000000000018</v>
      </c>
      <c r="N980" s="67"/>
      <c r="O980" s="67"/>
      <c r="P980" s="67"/>
      <c r="Q980" s="67"/>
      <c r="R980" s="67"/>
      <c r="S980" s="107"/>
    </row>
    <row r="981" spans="1:19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67"/>
        <v>-1368.3999999999987</v>
      </c>
      <c r="H981" s="47">
        <f t="shared" si="68"/>
        <v>-0.23088344469190775</v>
      </c>
      <c r="I981" s="47">
        <f t="shared" si="69"/>
        <v>-0.23088344469190775</v>
      </c>
      <c r="J981" s="47"/>
      <c r="K981" s="106"/>
      <c r="L981" s="67"/>
      <c r="M981" s="67"/>
      <c r="N981" s="67"/>
      <c r="O981" s="79">
        <f>G981</f>
        <v>-1368.3999999999987</v>
      </c>
      <c r="P981" s="67"/>
      <c r="Q981" s="67"/>
      <c r="R981" s="67"/>
      <c r="S981" s="107"/>
    </row>
    <row r="982" spans="1:19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67"/>
        <v>-1133.6000000000004</v>
      </c>
      <c r="H982" s="47">
        <f t="shared" si="68"/>
        <v>-0.13241753107186247</v>
      </c>
      <c r="I982" s="47">
        <f t="shared" si="69"/>
        <v>-0.13241753107186247</v>
      </c>
      <c r="J982" s="47"/>
      <c r="K982" s="106"/>
      <c r="L982" s="67"/>
      <c r="M982" s="79">
        <f>G982</f>
        <v>-1133.6000000000004</v>
      </c>
      <c r="N982" s="67"/>
      <c r="O982" s="67"/>
      <c r="P982" s="67"/>
      <c r="Q982" s="67"/>
      <c r="R982" s="67"/>
      <c r="S982" s="107"/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67"/>
        <v>416.80000000000109</v>
      </c>
      <c r="H983" s="47">
        <f t="shared" si="68"/>
        <v>4.7905843409498543E-2</v>
      </c>
      <c r="I983" s="47"/>
      <c r="J983" s="47"/>
      <c r="K983" s="106"/>
      <c r="L983" s="67"/>
      <c r="M983" s="67"/>
      <c r="N983" s="67"/>
      <c r="O983" s="67"/>
      <c r="P983" s="67"/>
      <c r="Q983" s="67"/>
      <c r="R983" s="67"/>
      <c r="S983" s="107"/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67"/>
        <v>5044.8000000000029</v>
      </c>
      <c r="H984" s="47">
        <f t="shared" si="68"/>
        <v>0.310778177517126</v>
      </c>
      <c r="I984" s="47"/>
      <c r="J984" s="47"/>
      <c r="K984" s="106"/>
      <c r="L984" s="67"/>
      <c r="M984" s="67"/>
      <c r="N984" s="67"/>
      <c r="O984" s="67"/>
      <c r="P984" s="67"/>
      <c r="Q984" s="67"/>
      <c r="R984" s="67"/>
      <c r="S984" s="107"/>
    </row>
    <row r="985" spans="1:19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67"/>
        <v>-2487.6000000000058</v>
      </c>
      <c r="H985" s="47">
        <f t="shared" si="68"/>
        <v>-5.9660399079048479E-2</v>
      </c>
      <c r="I985" s="47">
        <f t="shared" ref="I985:I992" si="70">H985</f>
        <v>-5.9660399079048479E-2</v>
      </c>
      <c r="J985" s="47"/>
      <c r="K985" s="106"/>
      <c r="L985" s="79">
        <f>G985</f>
        <v>-2487.6000000000058</v>
      </c>
      <c r="M985" s="67"/>
      <c r="N985" s="67"/>
      <c r="O985" s="67"/>
      <c r="P985" s="67"/>
      <c r="Q985" s="67"/>
      <c r="R985" s="67"/>
      <c r="S985" s="107"/>
    </row>
    <row r="986" spans="1:19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67"/>
        <v>-10.799999999995634</v>
      </c>
      <c r="H986" s="47">
        <f t="shared" si="68"/>
        <v>-4.2898679673952696E-4</v>
      </c>
      <c r="I986" s="47">
        <f t="shared" si="70"/>
        <v>-4.2898679673952696E-4</v>
      </c>
      <c r="J986" s="47"/>
      <c r="K986" s="108">
        <f>G986</f>
        <v>-10.799999999995634</v>
      </c>
      <c r="L986" s="67"/>
      <c r="M986" s="67"/>
      <c r="N986" s="67"/>
      <c r="O986" s="67"/>
      <c r="P986" s="67"/>
      <c r="Q986" s="67"/>
      <c r="R986" s="67"/>
      <c r="S986" s="107"/>
    </row>
    <row r="987" spans="1:19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67"/>
        <v>-261.19999999999982</v>
      </c>
      <c r="H987" s="47">
        <f t="shared" si="68"/>
        <v>-3.3771203971865921E-2</v>
      </c>
      <c r="I987" s="47">
        <f t="shared" si="70"/>
        <v>-3.3771203971865921E-2</v>
      </c>
      <c r="J987" s="47"/>
      <c r="K987" s="108">
        <f>G987</f>
        <v>-261.19999999999982</v>
      </c>
      <c r="L987" s="67"/>
      <c r="M987" s="67"/>
      <c r="N987" s="67"/>
      <c r="O987" s="67"/>
      <c r="P987" s="67"/>
      <c r="Q987" s="67"/>
      <c r="R987" s="67"/>
      <c r="S987" s="107"/>
    </row>
    <row r="988" spans="1:19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67"/>
        <v>-1362.8000000000011</v>
      </c>
      <c r="H988" s="47">
        <f t="shared" si="68"/>
        <v>-0.12642398604771987</v>
      </c>
      <c r="I988" s="47">
        <f t="shared" si="70"/>
        <v>-0.12642398604771987</v>
      </c>
      <c r="J988" s="47"/>
      <c r="K988" s="106"/>
      <c r="L988" s="67"/>
      <c r="M988" s="79">
        <f>G988</f>
        <v>-1362.8000000000011</v>
      </c>
      <c r="N988" s="67"/>
      <c r="O988" s="67"/>
      <c r="P988" s="67"/>
      <c r="Q988" s="67"/>
      <c r="R988" s="67"/>
      <c r="S988" s="107"/>
    </row>
    <row r="989" spans="1:19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67"/>
        <v>-2102</v>
      </c>
      <c r="H989" s="47">
        <f t="shared" si="68"/>
        <v>-0.14807822362488729</v>
      </c>
      <c r="I989" s="47">
        <f t="shared" si="70"/>
        <v>-0.14807822362488729</v>
      </c>
      <c r="J989" s="47"/>
      <c r="K989" s="106"/>
      <c r="L989" s="67"/>
      <c r="M989" s="79">
        <f>G989</f>
        <v>-2102</v>
      </c>
      <c r="N989" s="67"/>
      <c r="O989" s="67"/>
      <c r="P989" s="67"/>
      <c r="Q989" s="67"/>
      <c r="R989" s="67"/>
      <c r="S989" s="107"/>
    </row>
    <row r="990" spans="1:19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67"/>
        <v>-2177.2000000000007</v>
      </c>
      <c r="H990" s="47">
        <f t="shared" si="68"/>
        <v>-0.17882252447598401</v>
      </c>
      <c r="I990" s="47">
        <f t="shared" si="70"/>
        <v>-0.17882252447598401</v>
      </c>
      <c r="J990" s="47"/>
      <c r="K990" s="106"/>
      <c r="L990" s="67"/>
      <c r="M990" s="67"/>
      <c r="N990" s="79">
        <f>G990</f>
        <v>-2177.2000000000007</v>
      </c>
      <c r="O990" s="67"/>
      <c r="P990" s="67"/>
      <c r="Q990" s="67"/>
      <c r="R990" s="67"/>
      <c r="S990" s="107"/>
    </row>
    <row r="991" spans="1:19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67"/>
        <v>-378.80000000000018</v>
      </c>
      <c r="H991" s="47">
        <f t="shared" si="68"/>
        <v>-6.6043657158797717E-2</v>
      </c>
      <c r="I991" s="47">
        <f t="shared" si="70"/>
        <v>-6.6043657158797717E-2</v>
      </c>
      <c r="J991" s="47"/>
      <c r="K991" s="106"/>
      <c r="L991" s="79">
        <f>G991</f>
        <v>-378.80000000000018</v>
      </c>
      <c r="M991" s="67"/>
      <c r="N991" s="67"/>
      <c r="O991" s="67"/>
      <c r="P991" s="67"/>
      <c r="Q991" s="67"/>
      <c r="R991" s="67"/>
      <c r="S991" s="107"/>
    </row>
    <row r="992" spans="1:19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67"/>
        <v>-514.79999999999927</v>
      </c>
      <c r="H992" s="47">
        <f t="shared" si="68"/>
        <v>-7.2360283368941763E-2</v>
      </c>
      <c r="I992" s="47">
        <f t="shared" si="70"/>
        <v>-7.2360283368941763E-2</v>
      </c>
      <c r="J992" s="47"/>
      <c r="K992" s="106"/>
      <c r="L992" s="79">
        <f>G992</f>
        <v>-514.79999999999927</v>
      </c>
      <c r="M992" s="67"/>
      <c r="N992" s="67"/>
      <c r="O992" s="67"/>
      <c r="P992" s="67"/>
      <c r="Q992" s="67"/>
      <c r="R992" s="67"/>
      <c r="S992" s="107"/>
    </row>
    <row r="993" spans="1:19" x14ac:dyDescent="0.25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67"/>
        <v>3363.0000000000018</v>
      </c>
      <c r="H993" s="47">
        <f t="shared" si="68"/>
        <v>0.3831168831168833</v>
      </c>
      <c r="I993" s="47"/>
      <c r="J993" s="47"/>
      <c r="K993" s="106"/>
      <c r="L993" s="67"/>
      <c r="M993" s="67"/>
      <c r="N993" s="67"/>
      <c r="O993" s="67"/>
      <c r="P993" s="67"/>
      <c r="Q993" s="67"/>
      <c r="R993" s="67"/>
      <c r="S993" s="107"/>
    </row>
    <row r="994" spans="1:19" x14ac:dyDescent="0.25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67"/>
        <v>-1406.3999999999996</v>
      </c>
      <c r="H994" s="47">
        <f t="shared" si="68"/>
        <v>-9.2514142875937358E-2</v>
      </c>
      <c r="I994" s="47">
        <f>H994</f>
        <v>-9.2514142875937358E-2</v>
      </c>
      <c r="J994" s="47"/>
      <c r="K994" s="106"/>
      <c r="L994" s="79">
        <f>G994</f>
        <v>-1406.3999999999996</v>
      </c>
      <c r="M994" s="67"/>
      <c r="N994" s="67"/>
      <c r="O994" s="67"/>
      <c r="P994" s="67"/>
      <c r="Q994" s="67"/>
      <c r="R994" s="67"/>
      <c r="S994" s="107"/>
    </row>
    <row r="995" spans="1:19" x14ac:dyDescent="0.25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67"/>
        <v>-1638</v>
      </c>
      <c r="H995" s="47">
        <f t="shared" si="68"/>
        <v>-0.11954459203036052</v>
      </c>
      <c r="I995" s="47">
        <f>H995</f>
        <v>-0.11954459203036052</v>
      </c>
      <c r="J995" s="47"/>
      <c r="K995" s="106"/>
      <c r="L995" s="67"/>
      <c r="M995" s="79">
        <f>G995</f>
        <v>-1638</v>
      </c>
      <c r="N995" s="67"/>
      <c r="O995" s="67"/>
      <c r="P995" s="67"/>
      <c r="Q995" s="67"/>
      <c r="R995" s="67"/>
      <c r="S995" s="107"/>
    </row>
    <row r="996" spans="1:19" x14ac:dyDescent="0.25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67"/>
        <v>-395.59999999999991</v>
      </c>
      <c r="H996" s="47">
        <f t="shared" si="68"/>
        <v>-0.19728705366048269</v>
      </c>
      <c r="I996" s="47">
        <f>H996</f>
        <v>-0.19728705366048269</v>
      </c>
      <c r="J996" s="47"/>
      <c r="K996" s="106"/>
      <c r="L996" s="67"/>
      <c r="M996" s="67"/>
      <c r="N996" s="79">
        <f>G996</f>
        <v>-395.59999999999991</v>
      </c>
      <c r="O996" s="67"/>
      <c r="P996" s="67"/>
      <c r="Q996" s="67"/>
      <c r="R996" s="67"/>
      <c r="S996" s="107"/>
    </row>
    <row r="997" spans="1:19" x14ac:dyDescent="0.25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67"/>
        <v>-2292.8000000000002</v>
      </c>
      <c r="H997" s="47">
        <f t="shared" si="68"/>
        <v>-0.30606578385305422</v>
      </c>
      <c r="I997" s="47">
        <f>H997</f>
        <v>-0.30606578385305422</v>
      </c>
      <c r="J997" s="47"/>
      <c r="K997" s="106"/>
      <c r="L997" s="67"/>
      <c r="M997" s="67"/>
      <c r="N997" s="67"/>
      <c r="O997" s="67"/>
      <c r="P997" s="67"/>
      <c r="Q997" s="79">
        <f>G997</f>
        <v>-2292.8000000000002</v>
      </c>
      <c r="R997" s="67"/>
      <c r="S997" s="107"/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67"/>
        <v>618.39999999999964</v>
      </c>
      <c r="H998" s="47">
        <f t="shared" si="68"/>
        <v>5.689889956203302E-2</v>
      </c>
      <c r="I998" s="47"/>
      <c r="J998" s="47"/>
      <c r="K998" s="106"/>
      <c r="L998" s="67"/>
      <c r="M998" s="67"/>
      <c r="N998" s="67"/>
      <c r="O998" s="67"/>
      <c r="P998" s="67"/>
      <c r="Q998" s="67"/>
      <c r="R998" s="67"/>
      <c r="S998" s="107"/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67"/>
        <v>2191.6000000000004</v>
      </c>
      <c r="H999" s="47">
        <f t="shared" si="68"/>
        <v>0.26175234091343397</v>
      </c>
      <c r="I999" s="47"/>
      <c r="J999" s="47"/>
      <c r="K999" s="106"/>
      <c r="L999" s="67"/>
      <c r="M999" s="67"/>
      <c r="N999" s="67"/>
      <c r="O999" s="67"/>
      <c r="P999" s="67"/>
      <c r="Q999" s="67"/>
      <c r="R999" s="67"/>
      <c r="S999" s="107"/>
    </row>
    <row r="1000" spans="1:19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67"/>
        <v>-3416</v>
      </c>
      <c r="H1000" s="47">
        <f t="shared" si="68"/>
        <v>-0.1711525743030643</v>
      </c>
      <c r="I1000" s="47">
        <f>H1000</f>
        <v>-0.1711525743030643</v>
      </c>
      <c r="J1000" s="47"/>
      <c r="K1000" s="106"/>
      <c r="L1000" s="67"/>
      <c r="M1000" s="67"/>
      <c r="N1000" s="79">
        <f>G1000</f>
        <v>-3416</v>
      </c>
      <c r="O1000" s="67"/>
      <c r="P1000" s="67"/>
      <c r="Q1000" s="67"/>
      <c r="R1000" s="67"/>
      <c r="S1000" s="107"/>
    </row>
    <row r="1001" spans="1:19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67"/>
        <v>-772.40000000000146</v>
      </c>
      <c r="H1001" s="47">
        <f t="shared" si="68"/>
        <v>-4.0609884332281888E-2</v>
      </c>
      <c r="I1001" s="47">
        <f>H1001</f>
        <v>-4.0609884332281888E-2</v>
      </c>
      <c r="J1001" s="47"/>
      <c r="K1001" s="108">
        <f>G1001</f>
        <v>-772.40000000000146</v>
      </c>
      <c r="L1001" s="67"/>
      <c r="M1001" s="67"/>
      <c r="N1001" s="67"/>
      <c r="O1001" s="67"/>
      <c r="P1001" s="67"/>
      <c r="Q1001" s="67"/>
      <c r="R1001" s="67"/>
      <c r="S1001" s="107"/>
    </row>
    <row r="1002" spans="1:19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67"/>
        <v>-1243.6000000000004</v>
      </c>
      <c r="H1002" s="47">
        <f t="shared" si="68"/>
        <v>-0.18038874383521908</v>
      </c>
      <c r="I1002" s="47">
        <f>H1002</f>
        <v>-0.18038874383521908</v>
      </c>
      <c r="J1002" s="47"/>
      <c r="K1002" s="106"/>
      <c r="L1002" s="67"/>
      <c r="M1002" s="67"/>
      <c r="N1002" s="79">
        <f>G1002</f>
        <v>-1243.6000000000004</v>
      </c>
      <c r="O1002" s="67"/>
      <c r="P1002" s="67"/>
      <c r="Q1002" s="67"/>
      <c r="R1002" s="67"/>
      <c r="S1002" s="107"/>
    </row>
    <row r="1003" spans="1:19" x14ac:dyDescent="0.25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67"/>
        <v>137.60000000000036</v>
      </c>
      <c r="H1003" s="47">
        <f t="shared" si="68"/>
        <v>1.7798013245033158E-2</v>
      </c>
      <c r="I1003" s="47"/>
      <c r="J1003" s="47"/>
      <c r="K1003" s="106"/>
      <c r="L1003" s="67"/>
      <c r="M1003" s="67"/>
      <c r="N1003" s="67"/>
      <c r="O1003" s="67"/>
      <c r="P1003" s="67"/>
      <c r="Q1003" s="67"/>
      <c r="R1003" s="67"/>
      <c r="S1003" s="107"/>
    </row>
    <row r="1004" spans="1:19" x14ac:dyDescent="0.25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67"/>
        <v>943.60000000000218</v>
      </c>
      <c r="H1004" s="47">
        <f t="shared" si="68"/>
        <v>7.7177255774390024E-2</v>
      </c>
      <c r="I1004" s="47"/>
      <c r="J1004" s="47"/>
      <c r="K1004" s="106"/>
      <c r="L1004" s="67"/>
      <c r="M1004" s="67"/>
      <c r="N1004" s="67"/>
      <c r="O1004" s="67"/>
      <c r="P1004" s="67"/>
      <c r="Q1004" s="67"/>
      <c r="R1004" s="67"/>
      <c r="S1004" s="107"/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67"/>
        <v>1062.4000000000015</v>
      </c>
      <c r="H1005" s="47">
        <f t="shared" si="68"/>
        <v>5.0968125731611434E-2</v>
      </c>
      <c r="I1005" s="47"/>
      <c r="J1005" s="47"/>
      <c r="K1005" s="106"/>
      <c r="L1005" s="67"/>
      <c r="M1005" s="67"/>
      <c r="N1005" s="67"/>
      <c r="O1005" s="67"/>
      <c r="P1005" s="67"/>
      <c r="Q1005" s="67"/>
      <c r="R1005" s="67"/>
      <c r="S1005" s="107"/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67"/>
        <v>1973.2000000000007</v>
      </c>
      <c r="H1006" s="47">
        <f t="shared" si="68"/>
        <v>0.10351484629105029</v>
      </c>
      <c r="I1006" s="47"/>
      <c r="J1006" s="47"/>
      <c r="K1006" s="106"/>
      <c r="L1006" s="67"/>
      <c r="M1006" s="67"/>
      <c r="N1006" s="67"/>
      <c r="O1006" s="67"/>
      <c r="P1006" s="67"/>
      <c r="Q1006" s="67"/>
      <c r="R1006" s="67"/>
      <c r="S1006" s="107"/>
    </row>
    <row r="1007" spans="1:19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67"/>
        <v>-1862</v>
      </c>
      <c r="H1007" s="47">
        <f t="shared" si="68"/>
        <v>-0.19905922599957238</v>
      </c>
      <c r="I1007" s="47">
        <f>H1007</f>
        <v>-0.19905922599957238</v>
      </c>
      <c r="J1007" s="47"/>
      <c r="K1007" s="106"/>
      <c r="L1007" s="67"/>
      <c r="M1007" s="67"/>
      <c r="N1007" s="79">
        <f>G1007</f>
        <v>-1862</v>
      </c>
      <c r="O1007" s="67"/>
      <c r="P1007" s="67"/>
      <c r="Q1007" s="67"/>
      <c r="R1007" s="67"/>
      <c r="S1007" s="107"/>
    </row>
    <row r="1008" spans="1:19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67"/>
        <v>-2806.7999999999956</v>
      </c>
      <c r="H1008" s="47">
        <f t="shared" si="68"/>
        <v>-0.14290078201368503</v>
      </c>
      <c r="I1008" s="47">
        <f>H1008</f>
        <v>-0.14290078201368503</v>
      </c>
      <c r="J1008" s="47"/>
      <c r="K1008" s="106"/>
      <c r="L1008" s="67"/>
      <c r="M1008" s="79">
        <f>G1008</f>
        <v>-2806.7999999999956</v>
      </c>
      <c r="N1008" s="67"/>
      <c r="O1008" s="67"/>
      <c r="P1008" s="67"/>
      <c r="Q1008" s="67"/>
      <c r="R1008" s="67"/>
      <c r="S1008" s="107"/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67"/>
        <v>741.59999999999945</v>
      </c>
      <c r="H1009" s="47">
        <f t="shared" si="68"/>
        <v>0.12110523221634323</v>
      </c>
      <c r="I1009" s="47"/>
      <c r="J1009" s="47"/>
      <c r="K1009" s="106"/>
      <c r="L1009" s="67"/>
      <c r="M1009" s="67"/>
      <c r="N1009" s="67"/>
      <c r="O1009" s="67"/>
      <c r="P1009" s="67"/>
      <c r="Q1009" s="67"/>
      <c r="R1009" s="67"/>
      <c r="S1009" s="107"/>
    </row>
    <row r="1010" spans="1:19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67"/>
        <v>-880</v>
      </c>
      <c r="H1010" s="47">
        <f t="shared" si="68"/>
        <v>-5.9992909928826589E-2</v>
      </c>
      <c r="I1010" s="47">
        <f t="shared" ref="I1010:I1016" si="71">H1010</f>
        <v>-5.9992909928826589E-2</v>
      </c>
      <c r="J1010" s="47"/>
      <c r="K1010" s="106"/>
      <c r="L1010" s="79">
        <f>G1010</f>
        <v>-880</v>
      </c>
      <c r="M1010" s="67"/>
      <c r="N1010" s="67"/>
      <c r="O1010" s="67"/>
      <c r="P1010" s="67"/>
      <c r="Q1010" s="67"/>
      <c r="R1010" s="67"/>
      <c r="S1010" s="107"/>
    </row>
    <row r="1011" spans="1:19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67"/>
        <v>-1057.1999999999998</v>
      </c>
      <c r="H1011" s="47">
        <f t="shared" si="68"/>
        <v>-0.16309780931811166</v>
      </c>
      <c r="I1011" s="47">
        <f t="shared" si="71"/>
        <v>-0.16309780931811166</v>
      </c>
      <c r="J1011" s="47"/>
      <c r="K1011" s="106"/>
      <c r="L1011" s="67"/>
      <c r="M1011" s="67"/>
      <c r="N1011" s="79">
        <f>G1011</f>
        <v>-1057.1999999999998</v>
      </c>
      <c r="O1011" s="67"/>
      <c r="P1011" s="67"/>
      <c r="Q1011" s="67"/>
      <c r="R1011" s="67"/>
      <c r="S1011" s="107"/>
    </row>
    <row r="1012" spans="1:19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67"/>
        <v>-155.60000000000036</v>
      </c>
      <c r="H1012" s="47">
        <f t="shared" si="68"/>
        <v>-1.5003085467448352E-2</v>
      </c>
      <c r="I1012" s="47">
        <f t="shared" si="71"/>
        <v>-1.5003085467448352E-2</v>
      </c>
      <c r="J1012" s="47"/>
      <c r="K1012" s="108">
        <f>G1012</f>
        <v>-155.60000000000036</v>
      </c>
      <c r="L1012" s="67"/>
      <c r="M1012" s="67"/>
      <c r="N1012" s="67"/>
      <c r="O1012" s="67"/>
      <c r="P1012" s="67"/>
      <c r="Q1012" s="67"/>
      <c r="R1012" s="67"/>
      <c r="S1012" s="107"/>
    </row>
    <row r="1013" spans="1:19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67"/>
        <v>-1046</v>
      </c>
      <c r="H1013" s="47">
        <f t="shared" si="68"/>
        <v>-8.9182184025646274E-2</v>
      </c>
      <c r="I1013" s="47">
        <f t="shared" si="71"/>
        <v>-8.9182184025646274E-2</v>
      </c>
      <c r="J1013" s="47"/>
      <c r="K1013" s="106"/>
      <c r="L1013" s="79">
        <f>G1013</f>
        <v>-1046</v>
      </c>
      <c r="M1013" s="67"/>
      <c r="N1013" s="67"/>
      <c r="O1013" s="67"/>
      <c r="P1013" s="67"/>
      <c r="Q1013" s="67"/>
      <c r="R1013" s="67"/>
      <c r="S1013" s="107"/>
    </row>
    <row r="1014" spans="1:19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67"/>
        <v>-35.19999999999709</v>
      </c>
      <c r="H1014" s="47">
        <f t="shared" si="68"/>
        <v>-2.3373173970781601E-3</v>
      </c>
      <c r="I1014" s="47">
        <f t="shared" si="71"/>
        <v>-2.3373173970781601E-3</v>
      </c>
      <c r="J1014" s="47"/>
      <c r="K1014" s="108">
        <f>G1014</f>
        <v>-35.19999999999709</v>
      </c>
      <c r="L1014" s="67"/>
      <c r="M1014" s="67"/>
      <c r="N1014" s="67"/>
      <c r="O1014" s="67"/>
      <c r="P1014" s="67"/>
      <c r="Q1014" s="67"/>
      <c r="R1014" s="67"/>
      <c r="S1014" s="107"/>
    </row>
    <row r="1015" spans="1:19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67"/>
        <v>-2194.0000000000018</v>
      </c>
      <c r="H1015" s="47">
        <f t="shared" si="68"/>
        <v>-0.2199190088609119</v>
      </c>
      <c r="I1015" s="47">
        <f t="shared" si="71"/>
        <v>-0.2199190088609119</v>
      </c>
      <c r="J1015" s="47"/>
      <c r="K1015" s="106"/>
      <c r="L1015" s="67"/>
      <c r="M1015" s="67"/>
      <c r="N1015" s="67"/>
      <c r="O1015" s="79">
        <f>G1015</f>
        <v>-2194.0000000000018</v>
      </c>
      <c r="P1015" s="67"/>
      <c r="Q1015" s="67"/>
      <c r="R1015" s="67"/>
      <c r="S1015" s="107"/>
    </row>
    <row r="1016" spans="1:19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67"/>
        <v>-2941.5999999999985</v>
      </c>
      <c r="H1016" s="47">
        <f t="shared" si="68"/>
        <v>-0.1209897667072488</v>
      </c>
      <c r="I1016" s="47">
        <f t="shared" si="71"/>
        <v>-0.1209897667072488</v>
      </c>
      <c r="J1016" s="47"/>
      <c r="K1016" s="106"/>
      <c r="L1016" s="67"/>
      <c r="M1016" s="79">
        <f>G1016</f>
        <v>-2941.5999999999985</v>
      </c>
      <c r="N1016" s="67"/>
      <c r="O1016" s="67"/>
      <c r="P1016" s="67"/>
      <c r="Q1016" s="67"/>
      <c r="R1016" s="67"/>
      <c r="S1016" s="107"/>
    </row>
    <row r="1017" spans="1:19" x14ac:dyDescent="0.25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67"/>
        <v>2900.4000000000015</v>
      </c>
      <c r="H1017" s="47">
        <f t="shared" si="68"/>
        <v>0.19809851651503985</v>
      </c>
      <c r="I1017" s="47"/>
      <c r="J1017" s="47"/>
      <c r="K1017" s="106"/>
      <c r="L1017" s="67"/>
      <c r="M1017" s="67"/>
      <c r="N1017" s="67"/>
      <c r="O1017" s="67"/>
      <c r="P1017" s="67"/>
      <c r="Q1017" s="67"/>
      <c r="R1017" s="67"/>
      <c r="S1017" s="107"/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67"/>
        <v>705.99999999999636</v>
      </c>
      <c r="H1018" s="47">
        <f t="shared" si="68"/>
        <v>5.8270056124133059E-2</v>
      </c>
      <c r="I1018" s="47"/>
      <c r="J1018" s="47"/>
      <c r="K1018" s="106"/>
      <c r="L1018" s="67"/>
      <c r="M1018" s="67"/>
      <c r="N1018" s="67"/>
      <c r="O1018" s="67"/>
      <c r="P1018" s="67"/>
      <c r="Q1018" s="67"/>
      <c r="R1018" s="67"/>
      <c r="S1018" s="107"/>
    </row>
    <row r="1019" spans="1:19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67"/>
        <v>-1902.4000000000015</v>
      </c>
      <c r="H1019" s="47">
        <f t="shared" si="68"/>
        <v>-0.14062269004464692</v>
      </c>
      <c r="I1019" s="47">
        <f>H1019</f>
        <v>-0.14062269004464692</v>
      </c>
      <c r="J1019" s="47"/>
      <c r="K1019" s="106"/>
      <c r="L1019" s="67"/>
      <c r="M1019" s="79">
        <f>G1019</f>
        <v>-1902.4000000000015</v>
      </c>
      <c r="N1019" s="67"/>
      <c r="O1019" s="67"/>
      <c r="P1019" s="67"/>
      <c r="Q1019" s="67"/>
      <c r="R1019" s="67"/>
      <c r="S1019" s="107"/>
    </row>
    <row r="1020" spans="1:19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67"/>
        <v>-2291.2000000000025</v>
      </c>
      <c r="H1020" s="47">
        <f t="shared" si="68"/>
        <v>-0.16074084467517905</v>
      </c>
      <c r="I1020" s="47">
        <f>H1020</f>
        <v>-0.16074084467517905</v>
      </c>
      <c r="J1020" s="47"/>
      <c r="K1020" s="106"/>
      <c r="L1020" s="67"/>
      <c r="M1020" s="67"/>
      <c r="N1020" s="79">
        <f>G1020</f>
        <v>-2291.2000000000025</v>
      </c>
      <c r="O1020" s="67"/>
      <c r="P1020" s="67"/>
      <c r="Q1020" s="67"/>
      <c r="R1020" s="67"/>
      <c r="S1020" s="107"/>
    </row>
    <row r="1021" spans="1:19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67"/>
        <v>-842.80000000000291</v>
      </c>
      <c r="H1021" s="47">
        <f t="shared" si="68"/>
        <v>-4.4049087450086899E-2</v>
      </c>
      <c r="I1021" s="47">
        <f>H1021</f>
        <v>-4.4049087450086899E-2</v>
      </c>
      <c r="J1021" s="47"/>
      <c r="K1021" s="108">
        <f>G1021</f>
        <v>-842.80000000000291</v>
      </c>
      <c r="L1021" s="67"/>
      <c r="M1021" s="67"/>
      <c r="N1021" s="67"/>
      <c r="O1021" s="67"/>
      <c r="P1021" s="67"/>
      <c r="Q1021" s="67"/>
      <c r="R1021" s="67"/>
      <c r="S1021" s="107"/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67"/>
        <v>2229.1999999999989</v>
      </c>
      <c r="H1022" s="47">
        <f t="shared" si="68"/>
        <v>0.25653654943840898</v>
      </c>
      <c r="I1022" s="47"/>
      <c r="J1022" s="47"/>
      <c r="K1022" s="106"/>
      <c r="L1022" s="67"/>
      <c r="M1022" s="67"/>
      <c r="N1022" s="67"/>
      <c r="O1022" s="67"/>
      <c r="P1022" s="67"/>
      <c r="Q1022" s="67"/>
      <c r="R1022" s="67"/>
      <c r="S1022" s="107"/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67"/>
        <v>2093.2000000000007</v>
      </c>
      <c r="H1023" s="47">
        <f t="shared" si="68"/>
        <v>0.23977090492554418</v>
      </c>
      <c r="I1023" s="47"/>
      <c r="J1023" s="47"/>
      <c r="K1023" s="106"/>
      <c r="L1023" s="67"/>
      <c r="M1023" s="67"/>
      <c r="N1023" s="67"/>
      <c r="O1023" s="67"/>
      <c r="P1023" s="67"/>
      <c r="Q1023" s="67"/>
      <c r="R1023" s="67"/>
      <c r="S1023" s="107"/>
    </row>
    <row r="1024" spans="1:19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67"/>
        <v>-1898.3999999999996</v>
      </c>
      <c r="H1024" s="47">
        <f t="shared" si="68"/>
        <v>-0.13624228505813116</v>
      </c>
      <c r="I1024" s="47">
        <f>H1024</f>
        <v>-0.13624228505813116</v>
      </c>
      <c r="J1024" s="47"/>
      <c r="K1024" s="106"/>
      <c r="L1024" s="67"/>
      <c r="M1024" s="79">
        <f>G1024</f>
        <v>-1898.3999999999996</v>
      </c>
      <c r="N1024" s="67"/>
      <c r="O1024" s="67"/>
      <c r="P1024" s="67"/>
      <c r="Q1024" s="67"/>
      <c r="R1024" s="67"/>
      <c r="S1024" s="107"/>
    </row>
    <row r="1025" spans="1:19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67"/>
        <v>-728</v>
      </c>
      <c r="H1025" s="47">
        <f t="shared" si="68"/>
        <v>-0.19174041297935102</v>
      </c>
      <c r="I1025" s="47">
        <f>H1025</f>
        <v>-0.19174041297935102</v>
      </c>
      <c r="J1025" s="47"/>
      <c r="K1025" s="106"/>
      <c r="L1025" s="67"/>
      <c r="M1025" s="67"/>
      <c r="N1025" s="79">
        <f>G1025</f>
        <v>-728</v>
      </c>
      <c r="O1025" s="67"/>
      <c r="P1025" s="67"/>
      <c r="Q1025" s="67"/>
      <c r="R1025" s="67"/>
      <c r="S1025" s="107"/>
    </row>
    <row r="1026" spans="1:19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67"/>
        <v>-3402</v>
      </c>
      <c r="H1026" s="47">
        <f t="shared" si="68"/>
        <v>-0.30588023736737996</v>
      </c>
      <c r="I1026" s="47">
        <f>H1026</f>
        <v>-0.30588023736737996</v>
      </c>
      <c r="J1026" s="47"/>
      <c r="K1026" s="106"/>
      <c r="L1026" s="67"/>
      <c r="M1026" s="67"/>
      <c r="N1026" s="67"/>
      <c r="O1026" s="67"/>
      <c r="P1026" s="67"/>
      <c r="Q1026" s="79">
        <f>G1026</f>
        <v>-3402</v>
      </c>
      <c r="R1026" s="67"/>
      <c r="S1026" s="107"/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67"/>
        <v>2939.2000000000007</v>
      </c>
      <c r="H1027" s="47">
        <f t="shared" si="68"/>
        <v>0.95814317381666458</v>
      </c>
      <c r="I1027" s="47"/>
      <c r="J1027" s="47"/>
      <c r="K1027" s="106"/>
      <c r="L1027" s="67"/>
      <c r="M1027" s="67"/>
      <c r="N1027" s="67"/>
      <c r="O1027" s="67"/>
      <c r="P1027" s="67"/>
      <c r="Q1027" s="67"/>
      <c r="R1027" s="67"/>
      <c r="S1027" s="107"/>
    </row>
    <row r="1028" spans="1:19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72">F1028-E1028</f>
        <v>-1349.6000000000004</v>
      </c>
      <c r="H1028" s="47">
        <f t="shared" ref="H1028:H1091" si="73">G1028/E1028</f>
        <v>-8.4196341676440523E-2</v>
      </c>
      <c r="I1028" s="47">
        <f>H1028</f>
        <v>-8.4196341676440523E-2</v>
      </c>
      <c r="J1028" s="47"/>
      <c r="K1028" s="106"/>
      <c r="L1028" s="79">
        <f>G1028</f>
        <v>-1349.6000000000004</v>
      </c>
      <c r="M1028" s="67"/>
      <c r="N1028" s="67"/>
      <c r="O1028" s="67"/>
      <c r="P1028" s="67"/>
      <c r="Q1028" s="67"/>
      <c r="R1028" s="67"/>
      <c r="S1028" s="107"/>
    </row>
    <row r="1029" spans="1:19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72"/>
        <v>-2293.6000000000013</v>
      </c>
      <c r="H1029" s="47">
        <f t="shared" si="73"/>
        <v>-0.3594758949282178</v>
      </c>
      <c r="I1029" s="47">
        <f>H1029</f>
        <v>-0.3594758949282178</v>
      </c>
      <c r="J1029" s="47"/>
      <c r="K1029" s="106"/>
      <c r="L1029" s="67"/>
      <c r="M1029" s="67"/>
      <c r="N1029" s="67"/>
      <c r="O1029" s="67"/>
      <c r="P1029" s="67"/>
      <c r="Q1029" s="67"/>
      <c r="R1029" s="79">
        <f>G1029</f>
        <v>-2293.6000000000013</v>
      </c>
      <c r="S1029" s="107"/>
    </row>
    <row r="1030" spans="1:19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72"/>
        <v>-2974.0000000000018</v>
      </c>
      <c r="H1030" s="47">
        <f t="shared" si="73"/>
        <v>-0.18988634912527144</v>
      </c>
      <c r="I1030" s="47">
        <f>H1030</f>
        <v>-0.18988634912527144</v>
      </c>
      <c r="J1030" s="47"/>
      <c r="K1030" s="106"/>
      <c r="L1030" s="67"/>
      <c r="M1030" s="67"/>
      <c r="N1030" s="79">
        <f>G1030</f>
        <v>-2974.0000000000018</v>
      </c>
      <c r="O1030" s="67"/>
      <c r="P1030" s="67"/>
      <c r="Q1030" s="67"/>
      <c r="R1030" s="67"/>
      <c r="S1030" s="107"/>
    </row>
    <row r="1031" spans="1:19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72"/>
        <v>-4266.3999999999978</v>
      </c>
      <c r="H1031" s="47">
        <f t="shared" si="73"/>
        <v>-0.2280960629584482</v>
      </c>
      <c r="I1031" s="47">
        <f>H1031</f>
        <v>-0.2280960629584482</v>
      </c>
      <c r="J1031" s="47"/>
      <c r="K1031" s="106"/>
      <c r="L1031" s="67"/>
      <c r="M1031" s="67"/>
      <c r="N1031" s="67"/>
      <c r="O1031" s="79">
        <f>G1031</f>
        <v>-4266.3999999999978</v>
      </c>
      <c r="P1031" s="67"/>
      <c r="Q1031" s="67"/>
      <c r="R1031" s="67"/>
      <c r="S1031" s="107"/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72"/>
        <v>2126.8000000000029</v>
      </c>
      <c r="H1032" s="47">
        <f t="shared" si="73"/>
        <v>0.1014346216948378</v>
      </c>
      <c r="I1032" s="47"/>
      <c r="J1032" s="47"/>
      <c r="K1032" s="106"/>
      <c r="L1032" s="67"/>
      <c r="M1032" s="67"/>
      <c r="N1032" s="67"/>
      <c r="O1032" s="67"/>
      <c r="P1032" s="67"/>
      <c r="Q1032" s="67"/>
      <c r="R1032" s="67"/>
      <c r="S1032" s="107"/>
    </row>
    <row r="1033" spans="1:19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72"/>
        <v>-316.80000000000109</v>
      </c>
      <c r="H1033" s="47">
        <f t="shared" si="73"/>
        <v>-3.5960770069015741E-2</v>
      </c>
      <c r="I1033" s="47">
        <f>H1033</f>
        <v>-3.5960770069015741E-2</v>
      </c>
      <c r="J1033" s="47"/>
      <c r="K1033" s="108">
        <f>G1033</f>
        <v>-316.80000000000109</v>
      </c>
      <c r="L1033" s="67"/>
      <c r="M1033" s="67"/>
      <c r="N1033" s="67"/>
      <c r="O1033" s="67"/>
      <c r="P1033" s="67"/>
      <c r="Q1033" s="67"/>
      <c r="R1033" s="67"/>
      <c r="S1033" s="107"/>
    </row>
    <row r="1034" spans="1:19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72"/>
        <v>-455.20000000000073</v>
      </c>
      <c r="H1034" s="47">
        <f t="shared" si="73"/>
        <v>-4.0391850642436354E-2</v>
      </c>
      <c r="I1034" s="47">
        <f>H1034</f>
        <v>-4.0391850642436354E-2</v>
      </c>
      <c r="J1034" s="47"/>
      <c r="K1034" s="108">
        <f>G1034</f>
        <v>-455.20000000000073</v>
      </c>
      <c r="L1034" s="67"/>
      <c r="M1034" s="67"/>
      <c r="N1034" s="67"/>
      <c r="O1034" s="67"/>
      <c r="P1034" s="67"/>
      <c r="Q1034" s="67"/>
      <c r="R1034" s="67"/>
      <c r="S1034" s="107"/>
    </row>
    <row r="1035" spans="1:19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72"/>
        <v>-682</v>
      </c>
      <c r="H1035" s="47">
        <f t="shared" si="73"/>
        <v>-6.6277939747327499E-2</v>
      </c>
      <c r="I1035" s="47">
        <f>H1035</f>
        <v>-6.6277939747327499E-2</v>
      </c>
      <c r="J1035" s="47"/>
      <c r="K1035" s="106"/>
      <c r="L1035" s="79">
        <f>G1035</f>
        <v>-682</v>
      </c>
      <c r="M1035" s="67"/>
      <c r="N1035" s="67"/>
      <c r="O1035" s="67"/>
      <c r="P1035" s="67"/>
      <c r="Q1035" s="67"/>
      <c r="R1035" s="67"/>
      <c r="S1035" s="107"/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72"/>
        <v>536</v>
      </c>
      <c r="H1036" s="47">
        <f t="shared" si="73"/>
        <v>4.9472965239703896E-2</v>
      </c>
      <c r="I1036" s="47"/>
      <c r="J1036" s="47"/>
      <c r="K1036" s="106"/>
      <c r="L1036" s="67"/>
      <c r="M1036" s="67"/>
      <c r="N1036" s="67"/>
      <c r="O1036" s="67"/>
      <c r="P1036" s="67"/>
      <c r="Q1036" s="67"/>
      <c r="R1036" s="67"/>
      <c r="S1036" s="107"/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72"/>
        <v>451.19999999999982</v>
      </c>
      <c r="H1037" s="47">
        <f t="shared" si="73"/>
        <v>0.10178668110449372</v>
      </c>
      <c r="I1037" s="47"/>
      <c r="J1037" s="47"/>
      <c r="K1037" s="106"/>
      <c r="L1037" s="67"/>
      <c r="M1037" s="67"/>
      <c r="N1037" s="67"/>
      <c r="O1037" s="67"/>
      <c r="P1037" s="67"/>
      <c r="Q1037" s="67"/>
      <c r="R1037" s="67"/>
      <c r="S1037" s="107"/>
    </row>
    <row r="1038" spans="1:19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72"/>
        <v>-236.00000000000182</v>
      </c>
      <c r="H1038" s="47">
        <f t="shared" si="73"/>
        <v>-1.6038710378948638E-2</v>
      </c>
      <c r="I1038" s="47">
        <f t="shared" ref="I1038:I1044" si="74">H1038</f>
        <v>-1.6038710378948638E-2</v>
      </c>
      <c r="J1038" s="47"/>
      <c r="K1038" s="108">
        <f>G1038</f>
        <v>-236.00000000000182</v>
      </c>
      <c r="L1038" s="67"/>
      <c r="M1038" s="67"/>
      <c r="N1038" s="67"/>
      <c r="O1038" s="67"/>
      <c r="P1038" s="67"/>
      <c r="Q1038" s="67"/>
      <c r="R1038" s="67"/>
      <c r="S1038" s="107"/>
    </row>
    <row r="1039" spans="1:19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72"/>
        <v>-2076.8000000000011</v>
      </c>
      <c r="H1039" s="47">
        <f t="shared" si="73"/>
        <v>-0.16619718309859163</v>
      </c>
      <c r="I1039" s="47">
        <f t="shared" si="74"/>
        <v>-0.16619718309859163</v>
      </c>
      <c r="J1039" s="47"/>
      <c r="K1039" s="106"/>
      <c r="L1039" s="67"/>
      <c r="M1039" s="67"/>
      <c r="N1039" s="79">
        <f>G1039</f>
        <v>-2076.8000000000011</v>
      </c>
      <c r="O1039" s="67"/>
      <c r="P1039" s="67"/>
      <c r="Q1039" s="67"/>
      <c r="R1039" s="67"/>
      <c r="S1039" s="107"/>
    </row>
    <row r="1040" spans="1:19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72"/>
        <v>-83.599999999998545</v>
      </c>
      <c r="H1040" s="47">
        <f t="shared" si="73"/>
        <v>-4.0863410628396426E-3</v>
      </c>
      <c r="I1040" s="47">
        <f t="shared" si="74"/>
        <v>-4.0863410628396426E-3</v>
      </c>
      <c r="J1040" s="47"/>
      <c r="K1040" s="108">
        <f>G1040</f>
        <v>-83.599999999998545</v>
      </c>
      <c r="L1040" s="67"/>
      <c r="M1040" s="67"/>
      <c r="N1040" s="67"/>
      <c r="O1040" s="67"/>
      <c r="P1040" s="67"/>
      <c r="Q1040" s="67"/>
      <c r="R1040" s="67"/>
      <c r="S1040" s="107"/>
    </row>
    <row r="1041" spans="1:19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72"/>
        <v>-318.80000000000018</v>
      </c>
      <c r="H1041" s="47">
        <f t="shared" si="73"/>
        <v>-0.12270977675134725</v>
      </c>
      <c r="I1041" s="47">
        <f t="shared" si="74"/>
        <v>-0.12270977675134725</v>
      </c>
      <c r="J1041" s="47"/>
      <c r="K1041" s="106"/>
      <c r="L1041" s="67"/>
      <c r="M1041" s="79">
        <f>G1041</f>
        <v>-318.80000000000018</v>
      </c>
      <c r="N1041" s="67"/>
      <c r="O1041" s="67"/>
      <c r="P1041" s="67"/>
      <c r="Q1041" s="67"/>
      <c r="R1041" s="67"/>
      <c r="S1041" s="107"/>
    </row>
    <row r="1042" spans="1:19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72"/>
        <v>-785.60000000000036</v>
      </c>
      <c r="H1042" s="47">
        <f t="shared" si="73"/>
        <v>-5.9581955525892689E-2</v>
      </c>
      <c r="I1042" s="47">
        <f t="shared" si="74"/>
        <v>-5.9581955525892689E-2</v>
      </c>
      <c r="J1042" s="47"/>
      <c r="K1042" s="106"/>
      <c r="L1042" s="79">
        <f>G1042</f>
        <v>-785.60000000000036</v>
      </c>
      <c r="M1042" s="67"/>
      <c r="N1042" s="67"/>
      <c r="O1042" s="67"/>
      <c r="P1042" s="67"/>
      <c r="Q1042" s="67"/>
      <c r="R1042" s="67"/>
      <c r="S1042" s="107"/>
    </row>
    <row r="1043" spans="1:19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72"/>
        <v>-104.39999999999964</v>
      </c>
      <c r="H1043" s="47">
        <f t="shared" si="73"/>
        <v>-1.4972464433226198E-2</v>
      </c>
      <c r="I1043" s="47">
        <f t="shared" si="74"/>
        <v>-1.4972464433226198E-2</v>
      </c>
      <c r="J1043" s="47"/>
      <c r="K1043" s="108">
        <f>G1043</f>
        <v>-104.39999999999964</v>
      </c>
      <c r="L1043" s="67"/>
      <c r="M1043" s="67"/>
      <c r="N1043" s="67"/>
      <c r="O1043" s="67"/>
      <c r="P1043" s="67"/>
      <c r="Q1043" s="67"/>
      <c r="R1043" s="67"/>
      <c r="S1043" s="107"/>
    </row>
    <row r="1044" spans="1:19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72"/>
        <v>-1473.6</v>
      </c>
      <c r="H1044" s="47">
        <f t="shared" si="73"/>
        <v>-0.28395252042546626</v>
      </c>
      <c r="I1044" s="47">
        <f t="shared" si="74"/>
        <v>-0.28395252042546626</v>
      </c>
      <c r="J1044" s="47"/>
      <c r="K1044" s="106"/>
      <c r="L1044" s="67"/>
      <c r="M1044" s="67"/>
      <c r="N1044" s="67"/>
      <c r="O1044" s="67"/>
      <c r="P1044" s="79">
        <f>G1044</f>
        <v>-1473.6</v>
      </c>
      <c r="Q1044" s="67"/>
      <c r="R1044" s="67"/>
      <c r="S1044" s="107"/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72"/>
        <v>229.59999999999991</v>
      </c>
      <c r="H1045" s="47">
        <f t="shared" si="73"/>
        <v>0.11206559937524399</v>
      </c>
      <c r="I1045" s="47"/>
      <c r="J1045" s="47"/>
      <c r="K1045" s="106"/>
      <c r="L1045" s="67"/>
      <c r="M1045" s="67"/>
      <c r="N1045" s="67"/>
      <c r="O1045" s="67"/>
      <c r="P1045" s="67"/>
      <c r="Q1045" s="67"/>
      <c r="R1045" s="67"/>
      <c r="S1045" s="107"/>
    </row>
    <row r="1046" spans="1:19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72"/>
        <v>-961.60000000000036</v>
      </c>
      <c r="H1046" s="47">
        <f t="shared" si="73"/>
        <v>-0.134934889986529</v>
      </c>
      <c r="I1046" s="47">
        <f>H1046</f>
        <v>-0.134934889986529</v>
      </c>
      <c r="J1046" s="47"/>
      <c r="K1046" s="106"/>
      <c r="L1046" s="67"/>
      <c r="M1046" s="79">
        <f>G1046</f>
        <v>-961.60000000000036</v>
      </c>
      <c r="N1046" s="67"/>
      <c r="O1046" s="67"/>
      <c r="P1046" s="67"/>
      <c r="Q1046" s="67"/>
      <c r="R1046" s="67"/>
      <c r="S1046" s="107"/>
    </row>
    <row r="1047" spans="1:19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72"/>
        <v>-426.00000000000182</v>
      </c>
      <c r="H1047" s="47">
        <f t="shared" si="73"/>
        <v>-3.7584697910785024E-2</v>
      </c>
      <c r="I1047" s="47">
        <f>H1047</f>
        <v>-3.7584697910785024E-2</v>
      </c>
      <c r="J1047" s="47"/>
      <c r="K1047" s="108">
        <f>G1047</f>
        <v>-426.00000000000182</v>
      </c>
      <c r="L1047" s="67"/>
      <c r="M1047" s="67"/>
      <c r="N1047" s="67"/>
      <c r="O1047" s="67"/>
      <c r="P1047" s="67"/>
      <c r="Q1047" s="67"/>
      <c r="R1047" s="67"/>
      <c r="S1047" s="107"/>
    </row>
    <row r="1048" spans="1:19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72"/>
        <v>-1732.7999999999956</v>
      </c>
      <c r="H1048" s="47">
        <f t="shared" si="73"/>
        <v>-7.2105061668802567E-2</v>
      </c>
      <c r="I1048" s="47">
        <f>H1048</f>
        <v>-7.2105061668802567E-2</v>
      </c>
      <c r="J1048" s="47"/>
      <c r="K1048" s="106"/>
      <c r="L1048" s="79">
        <f>G1048</f>
        <v>-1732.7999999999956</v>
      </c>
      <c r="M1048" s="67"/>
      <c r="N1048" s="67"/>
      <c r="O1048" s="67"/>
      <c r="P1048" s="67"/>
      <c r="Q1048" s="67"/>
      <c r="R1048" s="67"/>
      <c r="S1048" s="107"/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72"/>
        <v>549.59999999999854</v>
      </c>
      <c r="H1049" s="47">
        <f t="shared" si="73"/>
        <v>3.1534736407243261E-2</v>
      </c>
      <c r="I1049" s="47"/>
      <c r="J1049" s="47"/>
      <c r="K1049" s="106"/>
      <c r="L1049" s="67"/>
      <c r="M1049" s="67"/>
      <c r="N1049" s="67"/>
      <c r="O1049" s="67"/>
      <c r="P1049" s="67"/>
      <c r="Q1049" s="67"/>
      <c r="R1049" s="67"/>
      <c r="S1049" s="107"/>
    </row>
    <row r="1050" spans="1:19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72"/>
        <v>-1443.1999999999971</v>
      </c>
      <c r="H1050" s="47">
        <f t="shared" si="73"/>
        <v>-0.11977161067587283</v>
      </c>
      <c r="I1050" s="47">
        <f t="shared" ref="I1050:I1056" si="75">H1050</f>
        <v>-0.11977161067587283</v>
      </c>
      <c r="J1050" s="47"/>
      <c r="K1050" s="106"/>
      <c r="L1050" s="67"/>
      <c r="M1050" s="79">
        <f>G1050</f>
        <v>-1443.1999999999971</v>
      </c>
      <c r="N1050" s="67"/>
      <c r="O1050" s="67"/>
      <c r="P1050" s="67"/>
      <c r="Q1050" s="67"/>
      <c r="R1050" s="67"/>
      <c r="S1050" s="107"/>
    </row>
    <row r="1051" spans="1:19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72"/>
        <v>-1052.7999999999993</v>
      </c>
      <c r="H1051" s="47">
        <f t="shared" si="73"/>
        <v>-9.4874197966981419E-2</v>
      </c>
      <c r="I1051" s="47">
        <f t="shared" si="75"/>
        <v>-9.4874197966981419E-2</v>
      </c>
      <c r="J1051" s="47"/>
      <c r="K1051" s="106"/>
      <c r="L1051" s="79">
        <f>G1051</f>
        <v>-1052.7999999999993</v>
      </c>
      <c r="M1051" s="67"/>
      <c r="N1051" s="67"/>
      <c r="O1051" s="67"/>
      <c r="P1051" s="67"/>
      <c r="Q1051" s="67"/>
      <c r="R1051" s="67"/>
      <c r="S1051" s="107"/>
    </row>
    <row r="1052" spans="1:19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72"/>
        <v>-695.59999999999945</v>
      </c>
      <c r="H1052" s="47">
        <f t="shared" si="73"/>
        <v>-8.509909469048195E-2</v>
      </c>
      <c r="I1052" s="47">
        <f t="shared" si="75"/>
        <v>-8.509909469048195E-2</v>
      </c>
      <c r="J1052" s="47"/>
      <c r="K1052" s="106"/>
      <c r="L1052" s="79">
        <f>G1052</f>
        <v>-695.59999999999945</v>
      </c>
      <c r="M1052" s="67"/>
      <c r="N1052" s="67"/>
      <c r="O1052" s="67"/>
      <c r="P1052" s="67"/>
      <c r="Q1052" s="67"/>
      <c r="R1052" s="67"/>
      <c r="S1052" s="107"/>
    </row>
    <row r="1053" spans="1:19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72"/>
        <v>-2400.7999999999993</v>
      </c>
      <c r="H1053" s="47">
        <f t="shared" si="73"/>
        <v>-0.15579089446088351</v>
      </c>
      <c r="I1053" s="47">
        <f t="shared" si="75"/>
        <v>-0.15579089446088351</v>
      </c>
      <c r="J1053" s="47"/>
      <c r="K1053" s="106"/>
      <c r="L1053" s="67"/>
      <c r="M1053" s="67"/>
      <c r="N1053" s="79">
        <f>G1053</f>
        <v>-2400.7999999999993</v>
      </c>
      <c r="O1053" s="67"/>
      <c r="P1053" s="67"/>
      <c r="Q1053" s="67"/>
      <c r="R1053" s="67"/>
      <c r="S1053" s="107"/>
    </row>
    <row r="1054" spans="1:19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72"/>
        <v>-2811.9999999999982</v>
      </c>
      <c r="H1054" s="47">
        <f t="shared" si="73"/>
        <v>-0.19630839686129947</v>
      </c>
      <c r="I1054" s="47">
        <f t="shared" si="75"/>
        <v>-0.19630839686129947</v>
      </c>
      <c r="J1054" s="47"/>
      <c r="K1054" s="106"/>
      <c r="L1054" s="67"/>
      <c r="M1054" s="67"/>
      <c r="N1054" s="79">
        <f>G1054</f>
        <v>-2811.9999999999982</v>
      </c>
      <c r="O1054" s="67"/>
      <c r="P1054" s="67"/>
      <c r="Q1054" s="67"/>
      <c r="R1054" s="67"/>
      <c r="S1054" s="107"/>
    </row>
    <row r="1055" spans="1:19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72"/>
        <v>-3937.6000000000022</v>
      </c>
      <c r="H1055" s="47">
        <f t="shared" si="73"/>
        <v>-0.13914764294296422</v>
      </c>
      <c r="I1055" s="47">
        <f t="shared" si="75"/>
        <v>-0.13914764294296422</v>
      </c>
      <c r="J1055" s="47"/>
      <c r="K1055" s="106"/>
      <c r="L1055" s="67"/>
      <c r="M1055" s="79">
        <f>G1055</f>
        <v>-3937.6000000000022</v>
      </c>
      <c r="N1055" s="67"/>
      <c r="O1055" s="67"/>
      <c r="P1055" s="67"/>
      <c r="Q1055" s="67"/>
      <c r="R1055" s="67"/>
      <c r="S1055" s="107"/>
    </row>
    <row r="1056" spans="1:19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72"/>
        <v>-707.59999999999991</v>
      </c>
      <c r="H1056" s="47">
        <f t="shared" si="73"/>
        <v>-0.21612706169822843</v>
      </c>
      <c r="I1056" s="47">
        <f t="shared" si="75"/>
        <v>-0.21612706169822843</v>
      </c>
      <c r="J1056" s="47"/>
      <c r="K1056" s="106"/>
      <c r="L1056" s="67"/>
      <c r="M1056" s="67"/>
      <c r="N1056" s="67"/>
      <c r="O1056" s="79">
        <f>G1056</f>
        <v>-707.59999999999991</v>
      </c>
      <c r="P1056" s="67"/>
      <c r="Q1056" s="67"/>
      <c r="R1056" s="67"/>
      <c r="S1056" s="107"/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72"/>
        <v>771.60000000000036</v>
      </c>
      <c r="H1057" s="47">
        <f t="shared" si="73"/>
        <v>0.10707743547044135</v>
      </c>
      <c r="I1057" s="47"/>
      <c r="J1057" s="47"/>
      <c r="K1057" s="106"/>
      <c r="L1057" s="67"/>
      <c r="M1057" s="67"/>
      <c r="N1057" s="67"/>
      <c r="O1057" s="67"/>
      <c r="P1057" s="67"/>
      <c r="Q1057" s="67"/>
      <c r="R1057" s="67"/>
      <c r="S1057" s="107"/>
    </row>
    <row r="1058" spans="1:19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72"/>
        <v>-328</v>
      </c>
      <c r="H1058" s="47">
        <f t="shared" si="73"/>
        <v>-8.4059456688877505E-3</v>
      </c>
      <c r="I1058" s="47">
        <f t="shared" ref="I1058:I1083" si="76">H1058</f>
        <v>-8.4059456688877505E-3</v>
      </c>
      <c r="J1058" s="47"/>
      <c r="K1058" s="108">
        <f>G1058</f>
        <v>-328</v>
      </c>
      <c r="L1058" s="67"/>
      <c r="M1058" s="67"/>
      <c r="N1058" s="67"/>
      <c r="O1058" s="67"/>
      <c r="P1058" s="67"/>
      <c r="Q1058" s="67"/>
      <c r="R1058" s="67"/>
      <c r="S1058" s="107"/>
    </row>
    <row r="1059" spans="1:19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72"/>
        <v>-3253.5999999999985</v>
      </c>
      <c r="H1059" s="47">
        <f t="shared" si="73"/>
        <v>-0.13274581803345567</v>
      </c>
      <c r="I1059" s="47">
        <f t="shared" si="76"/>
        <v>-0.13274581803345567</v>
      </c>
      <c r="J1059" s="47"/>
      <c r="K1059" s="106"/>
      <c r="L1059" s="67"/>
      <c r="M1059" s="79">
        <f>G1059</f>
        <v>-3253.5999999999985</v>
      </c>
      <c r="N1059" s="67"/>
      <c r="O1059" s="67"/>
      <c r="P1059" s="67"/>
      <c r="Q1059" s="67"/>
      <c r="R1059" s="67"/>
      <c r="S1059" s="107"/>
    </row>
    <row r="1060" spans="1:19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72"/>
        <v>-485.60000000000218</v>
      </c>
      <c r="H1060" s="47">
        <f t="shared" si="73"/>
        <v>-4.3375732456767381E-2</v>
      </c>
      <c r="I1060" s="47">
        <f t="shared" si="76"/>
        <v>-4.3375732456767381E-2</v>
      </c>
      <c r="J1060" s="47"/>
      <c r="K1060" s="108">
        <f>G1060</f>
        <v>-485.60000000000218</v>
      </c>
      <c r="L1060" s="67"/>
      <c r="M1060" s="67"/>
      <c r="N1060" s="67"/>
      <c r="O1060" s="67"/>
      <c r="P1060" s="67"/>
      <c r="Q1060" s="67"/>
      <c r="R1060" s="67"/>
      <c r="S1060" s="107"/>
    </row>
    <row r="1061" spans="1:19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72"/>
        <v>-3808.7999999999993</v>
      </c>
      <c r="H1061" s="47">
        <f t="shared" si="73"/>
        <v>-0.1263786581724069</v>
      </c>
      <c r="I1061" s="47">
        <f t="shared" si="76"/>
        <v>-0.1263786581724069</v>
      </c>
      <c r="J1061" s="47"/>
      <c r="K1061" s="106"/>
      <c r="L1061" s="67"/>
      <c r="M1061" s="79">
        <f>G1061</f>
        <v>-3808.7999999999993</v>
      </c>
      <c r="N1061" s="67"/>
      <c r="O1061" s="67"/>
      <c r="P1061" s="67"/>
      <c r="Q1061" s="67"/>
      <c r="R1061" s="67"/>
      <c r="S1061" s="107"/>
    </row>
    <row r="1062" spans="1:19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72"/>
        <v>-4178.4000000000015</v>
      </c>
      <c r="H1062" s="47">
        <f t="shared" si="73"/>
        <v>-0.20945200810057552</v>
      </c>
      <c r="I1062" s="47">
        <f t="shared" si="76"/>
        <v>-0.20945200810057552</v>
      </c>
      <c r="J1062" s="47"/>
      <c r="K1062" s="106"/>
      <c r="L1062" s="67"/>
      <c r="M1062" s="67"/>
      <c r="N1062" s="67"/>
      <c r="O1062" s="79">
        <f>G1062</f>
        <v>-4178.4000000000015</v>
      </c>
      <c r="P1062" s="67"/>
      <c r="Q1062" s="67"/>
      <c r="R1062" s="67"/>
      <c r="S1062" s="107"/>
    </row>
    <row r="1063" spans="1:19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72"/>
        <v>-3992.4000000000015</v>
      </c>
      <c r="H1063" s="47">
        <f t="shared" si="73"/>
        <v>-0.15800221624188704</v>
      </c>
      <c r="I1063" s="47">
        <f t="shared" si="76"/>
        <v>-0.15800221624188704</v>
      </c>
      <c r="J1063" s="47"/>
      <c r="K1063" s="106"/>
      <c r="L1063" s="67"/>
      <c r="M1063" s="67"/>
      <c r="N1063" s="79">
        <f>G1063</f>
        <v>-3992.4000000000015</v>
      </c>
      <c r="O1063" s="67"/>
      <c r="P1063" s="67"/>
      <c r="Q1063" s="67"/>
      <c r="R1063" s="67"/>
      <c r="S1063" s="107"/>
    </row>
    <row r="1064" spans="1:19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72"/>
        <v>-1459.2000000000007</v>
      </c>
      <c r="H1064" s="47">
        <f t="shared" si="73"/>
        <v>-7.8348832714074043E-2</v>
      </c>
      <c r="I1064" s="47">
        <f t="shared" si="76"/>
        <v>-7.8348832714074043E-2</v>
      </c>
      <c r="J1064" s="47"/>
      <c r="K1064" s="106"/>
      <c r="L1064" s="79">
        <f>G1064</f>
        <v>-1459.2000000000007</v>
      </c>
      <c r="M1064" s="67"/>
      <c r="N1064" s="67"/>
      <c r="O1064" s="67"/>
      <c r="P1064" s="67"/>
      <c r="Q1064" s="67"/>
      <c r="R1064" s="67"/>
      <c r="S1064" s="107"/>
    </row>
    <row r="1065" spans="1:19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72"/>
        <v>-3644.7999999999993</v>
      </c>
      <c r="H1065" s="47">
        <f t="shared" si="73"/>
        <v>-0.21511874970489631</v>
      </c>
      <c r="I1065" s="47">
        <f t="shared" si="76"/>
        <v>-0.21511874970489631</v>
      </c>
      <c r="J1065" s="47"/>
      <c r="K1065" s="106"/>
      <c r="L1065" s="67"/>
      <c r="M1065" s="67"/>
      <c r="N1065" s="67"/>
      <c r="O1065" s="79">
        <f>G1065</f>
        <v>-3644.7999999999993</v>
      </c>
      <c r="P1065" s="67"/>
      <c r="Q1065" s="67"/>
      <c r="R1065" s="67"/>
      <c r="S1065" s="107"/>
    </row>
    <row r="1066" spans="1:19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72"/>
        <v>-3694.7999999999993</v>
      </c>
      <c r="H1066" s="47">
        <f t="shared" si="73"/>
        <v>-0.11739511711551413</v>
      </c>
      <c r="I1066" s="47">
        <f t="shared" si="76"/>
        <v>-0.11739511711551413</v>
      </c>
      <c r="J1066" s="47"/>
      <c r="K1066" s="106"/>
      <c r="L1066" s="67"/>
      <c r="M1066" s="79">
        <f>G1066</f>
        <v>-3694.7999999999993</v>
      </c>
      <c r="N1066" s="67"/>
      <c r="O1066" s="67"/>
      <c r="P1066" s="67"/>
      <c r="Q1066" s="67"/>
      <c r="R1066" s="67"/>
      <c r="S1066" s="107"/>
    </row>
    <row r="1067" spans="1:19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72"/>
        <v>-5942</v>
      </c>
      <c r="H1067" s="47">
        <f t="shared" si="73"/>
        <v>-0.20259949264886393</v>
      </c>
      <c r="I1067" s="47">
        <f t="shared" si="76"/>
        <v>-0.20259949264886393</v>
      </c>
      <c r="J1067" s="47"/>
      <c r="K1067" s="106"/>
      <c r="L1067" s="67"/>
      <c r="M1067" s="67"/>
      <c r="N1067" s="67"/>
      <c r="O1067" s="79">
        <f>G1067</f>
        <v>-5942</v>
      </c>
      <c r="P1067" s="67"/>
      <c r="Q1067" s="67"/>
      <c r="R1067" s="67"/>
      <c r="S1067" s="107"/>
    </row>
    <row r="1068" spans="1:19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72"/>
        <v>-3631.2000000000044</v>
      </c>
      <c r="H1068" s="47">
        <f t="shared" si="73"/>
        <v>-0.1401661365531299</v>
      </c>
      <c r="I1068" s="47">
        <f t="shared" si="76"/>
        <v>-0.1401661365531299</v>
      </c>
      <c r="J1068" s="47"/>
      <c r="K1068" s="106"/>
      <c r="L1068" s="67"/>
      <c r="M1068" s="79">
        <f>G1068</f>
        <v>-3631.2000000000044</v>
      </c>
      <c r="N1068" s="67"/>
      <c r="O1068" s="67"/>
      <c r="P1068" s="67"/>
      <c r="Q1068" s="67"/>
      <c r="R1068" s="67"/>
      <c r="S1068" s="107"/>
    </row>
    <row r="1069" spans="1:19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72"/>
        <v>-5650.0000000000036</v>
      </c>
      <c r="H1069" s="47">
        <f t="shared" si="73"/>
        <v>-0.18016122037703131</v>
      </c>
      <c r="I1069" s="47">
        <f t="shared" si="76"/>
        <v>-0.18016122037703131</v>
      </c>
      <c r="J1069" s="47"/>
      <c r="K1069" s="106"/>
      <c r="L1069" s="67"/>
      <c r="M1069" s="67"/>
      <c r="N1069" s="79">
        <f>G1069</f>
        <v>-5650.0000000000036</v>
      </c>
      <c r="O1069" s="67"/>
      <c r="P1069" s="67"/>
      <c r="Q1069" s="67"/>
      <c r="R1069" s="67"/>
      <c r="S1069" s="107"/>
    </row>
    <row r="1070" spans="1:19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72"/>
        <v>-3131.2000000000007</v>
      </c>
      <c r="H1070" s="47">
        <f t="shared" si="73"/>
        <v>-0.28055336535015413</v>
      </c>
      <c r="I1070" s="47">
        <f t="shared" si="76"/>
        <v>-0.28055336535015413</v>
      </c>
      <c r="J1070" s="47"/>
      <c r="K1070" s="106"/>
      <c r="L1070" s="67"/>
      <c r="M1070" s="67"/>
      <c r="N1070" s="67"/>
      <c r="O1070" s="67"/>
      <c r="P1070" s="79">
        <f>G1070</f>
        <v>-3131.2000000000007</v>
      </c>
      <c r="Q1070" s="67"/>
      <c r="R1070" s="67"/>
      <c r="S1070" s="107"/>
    </row>
    <row r="1071" spans="1:19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72"/>
        <v>-3920.3999999999978</v>
      </c>
      <c r="H1071" s="47">
        <f t="shared" si="73"/>
        <v>-0.14308864751226341</v>
      </c>
      <c r="I1071" s="47">
        <f t="shared" si="76"/>
        <v>-0.14308864751226341</v>
      </c>
      <c r="J1071" s="47"/>
      <c r="K1071" s="106"/>
      <c r="L1071" s="67"/>
      <c r="M1071" s="79">
        <f>G1071</f>
        <v>-3920.3999999999978</v>
      </c>
      <c r="N1071" s="67"/>
      <c r="O1071" s="67"/>
      <c r="P1071" s="67"/>
      <c r="Q1071" s="67"/>
      <c r="R1071" s="67"/>
      <c r="S1071" s="107"/>
    </row>
    <row r="1072" spans="1:19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72"/>
        <v>-5314.3999999999942</v>
      </c>
      <c r="H1072" s="47">
        <f t="shared" si="73"/>
        <v>-0.13369156151260828</v>
      </c>
      <c r="I1072" s="47">
        <f t="shared" si="76"/>
        <v>-0.13369156151260828</v>
      </c>
      <c r="J1072" s="47"/>
      <c r="K1072" s="106"/>
      <c r="L1072" s="67"/>
      <c r="M1072" s="79">
        <f>G1072</f>
        <v>-5314.3999999999942</v>
      </c>
      <c r="N1072" s="67"/>
      <c r="O1072" s="67"/>
      <c r="P1072" s="67"/>
      <c r="Q1072" s="67"/>
      <c r="R1072" s="67"/>
      <c r="S1072" s="107"/>
    </row>
    <row r="1073" spans="1:19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72"/>
        <v>-1622.8000000000029</v>
      </c>
      <c r="H1073" s="47">
        <f t="shared" si="73"/>
        <v>-4.965181314175926E-2</v>
      </c>
      <c r="I1073" s="47">
        <f t="shared" si="76"/>
        <v>-4.965181314175926E-2</v>
      </c>
      <c r="J1073" s="47"/>
      <c r="K1073" s="108">
        <f>G1073</f>
        <v>-1622.8000000000029</v>
      </c>
      <c r="L1073" s="67"/>
      <c r="M1073" s="67"/>
      <c r="N1073" s="67"/>
      <c r="O1073" s="67"/>
      <c r="P1073" s="67"/>
      <c r="Q1073" s="67"/>
      <c r="R1073" s="67"/>
      <c r="S1073" s="107"/>
    </row>
    <row r="1074" spans="1:19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72"/>
        <v>-88.399999999999636</v>
      </c>
      <c r="H1074" s="47">
        <f t="shared" si="73"/>
        <v>-6.8552639741919202E-3</v>
      </c>
      <c r="I1074" s="47">
        <f t="shared" si="76"/>
        <v>-6.8552639741919202E-3</v>
      </c>
      <c r="J1074" s="47"/>
      <c r="K1074" s="108">
        <f>G1074</f>
        <v>-88.399999999999636</v>
      </c>
      <c r="L1074" s="67"/>
      <c r="M1074" s="67"/>
      <c r="N1074" s="67"/>
      <c r="O1074" s="67"/>
      <c r="P1074" s="67"/>
      <c r="Q1074" s="67"/>
      <c r="R1074" s="67"/>
      <c r="S1074" s="107"/>
    </row>
    <row r="1075" spans="1:19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72"/>
        <v>-3327.1999999999971</v>
      </c>
      <c r="H1075" s="47">
        <f t="shared" si="73"/>
        <v>-0.17489854706785243</v>
      </c>
      <c r="I1075" s="47">
        <f t="shared" si="76"/>
        <v>-0.17489854706785243</v>
      </c>
      <c r="J1075" s="47"/>
      <c r="K1075" s="106"/>
      <c r="L1075" s="67"/>
      <c r="M1075" s="67"/>
      <c r="N1075" s="79">
        <f>G1075</f>
        <v>-3327.1999999999971</v>
      </c>
      <c r="O1075" s="67"/>
      <c r="P1075" s="67"/>
      <c r="Q1075" s="67"/>
      <c r="R1075" s="67"/>
      <c r="S1075" s="107"/>
    </row>
    <row r="1076" spans="1:19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72"/>
        <v>-2980.4000000000015</v>
      </c>
      <c r="H1076" s="47">
        <f t="shared" si="73"/>
        <v>-0.14622993288063751</v>
      </c>
      <c r="I1076" s="47">
        <f t="shared" si="76"/>
        <v>-0.14622993288063751</v>
      </c>
      <c r="J1076" s="47"/>
      <c r="K1076" s="106"/>
      <c r="L1076" s="67"/>
      <c r="M1076" s="79">
        <f>G1076</f>
        <v>-2980.4000000000015</v>
      </c>
      <c r="N1076" s="67"/>
      <c r="O1076" s="67"/>
      <c r="P1076" s="67"/>
      <c r="Q1076" s="67"/>
      <c r="R1076" s="67"/>
      <c r="S1076" s="107"/>
    </row>
    <row r="1077" spans="1:19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72"/>
        <v>-4128.3999999999978</v>
      </c>
      <c r="H1077" s="47">
        <f t="shared" si="73"/>
        <v>-0.14847368875334455</v>
      </c>
      <c r="I1077" s="47">
        <f t="shared" si="76"/>
        <v>-0.14847368875334455</v>
      </c>
      <c r="J1077" s="47"/>
      <c r="K1077" s="106"/>
      <c r="L1077" s="67"/>
      <c r="M1077" s="79">
        <f>G1077</f>
        <v>-4128.3999999999978</v>
      </c>
      <c r="N1077" s="67"/>
      <c r="O1077" s="67"/>
      <c r="P1077" s="67"/>
      <c r="Q1077" s="67"/>
      <c r="R1077" s="67"/>
      <c r="S1077" s="107"/>
    </row>
    <row r="1078" spans="1:19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72"/>
        <v>-4614</v>
      </c>
      <c r="H1078" s="47">
        <f t="shared" si="73"/>
        <v>-0.18351470026727756</v>
      </c>
      <c r="I1078" s="47">
        <f t="shared" si="76"/>
        <v>-0.18351470026727756</v>
      </c>
      <c r="J1078" s="47"/>
      <c r="K1078" s="106"/>
      <c r="L1078" s="67"/>
      <c r="M1078" s="67"/>
      <c r="N1078" s="79">
        <f>G1078</f>
        <v>-4614</v>
      </c>
      <c r="O1078" s="67"/>
      <c r="P1078" s="67"/>
      <c r="Q1078" s="67"/>
      <c r="R1078" s="67"/>
      <c r="S1078" s="107"/>
    </row>
    <row r="1079" spans="1:19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72"/>
        <v>-127.60000000000036</v>
      </c>
      <c r="H1079" s="47">
        <f t="shared" si="73"/>
        <v>-7.8909612625538243E-3</v>
      </c>
      <c r="I1079" s="47">
        <f t="shared" si="76"/>
        <v>-7.8909612625538243E-3</v>
      </c>
      <c r="J1079" s="47"/>
      <c r="K1079" s="108">
        <f>G1079</f>
        <v>-127.60000000000036</v>
      </c>
      <c r="L1079" s="67"/>
      <c r="M1079" s="67"/>
      <c r="N1079" s="67"/>
      <c r="O1079" s="67"/>
      <c r="P1079" s="67"/>
      <c r="Q1079" s="67"/>
      <c r="R1079" s="67"/>
      <c r="S1079" s="107"/>
    </row>
    <row r="1080" spans="1:19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72"/>
        <v>-2540.3999999999996</v>
      </c>
      <c r="H1080" s="47">
        <f t="shared" si="73"/>
        <v>-0.13725956343202939</v>
      </c>
      <c r="I1080" s="47">
        <f t="shared" si="76"/>
        <v>-0.13725956343202939</v>
      </c>
      <c r="J1080" s="47"/>
      <c r="K1080" s="106"/>
      <c r="L1080" s="67"/>
      <c r="M1080" s="79">
        <f>G1080</f>
        <v>-2540.3999999999996</v>
      </c>
      <c r="N1080" s="67"/>
      <c r="O1080" s="67"/>
      <c r="P1080" s="67"/>
      <c r="Q1080" s="67"/>
      <c r="R1080" s="67"/>
      <c r="S1080" s="107"/>
    </row>
    <row r="1081" spans="1:19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72"/>
        <v>-77.999999999999091</v>
      </c>
      <c r="H1081" s="47">
        <f t="shared" si="73"/>
        <v>-1.3911678675893395E-2</v>
      </c>
      <c r="I1081" s="47">
        <f t="shared" si="76"/>
        <v>-1.3911678675893395E-2</v>
      </c>
      <c r="J1081" s="47"/>
      <c r="K1081" s="108">
        <f>G1081</f>
        <v>-77.999999999999091</v>
      </c>
      <c r="L1081" s="67"/>
      <c r="M1081" s="67"/>
      <c r="N1081" s="67"/>
      <c r="O1081" s="67"/>
      <c r="P1081" s="67"/>
      <c r="Q1081" s="67"/>
      <c r="R1081" s="67"/>
      <c r="S1081" s="107"/>
    </row>
    <row r="1082" spans="1:19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72"/>
        <v>-2430.8000000000011</v>
      </c>
      <c r="H1082" s="47">
        <f t="shared" si="73"/>
        <v>-0.24840582079790724</v>
      </c>
      <c r="I1082" s="47">
        <f t="shared" si="76"/>
        <v>-0.24840582079790724</v>
      </c>
      <c r="J1082" s="47"/>
      <c r="K1082" s="106"/>
      <c r="L1082" s="67"/>
      <c r="M1082" s="67"/>
      <c r="N1082" s="67"/>
      <c r="O1082" s="79">
        <f>G1082</f>
        <v>-2430.8000000000011</v>
      </c>
      <c r="P1082" s="67"/>
      <c r="Q1082" s="67"/>
      <c r="R1082" s="67"/>
      <c r="S1082" s="107"/>
    </row>
    <row r="1083" spans="1:19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72"/>
        <v>-6435.2000000000007</v>
      </c>
      <c r="H1083" s="47">
        <f t="shared" si="73"/>
        <v>-0.27740800772493712</v>
      </c>
      <c r="I1083" s="47">
        <f t="shared" si="76"/>
        <v>-0.27740800772493712</v>
      </c>
      <c r="J1083" s="47"/>
      <c r="K1083" s="106"/>
      <c r="L1083" s="67"/>
      <c r="M1083" s="67"/>
      <c r="N1083" s="67"/>
      <c r="O1083" s="67"/>
      <c r="P1083" s="79">
        <f>G1083</f>
        <v>-6435.2000000000007</v>
      </c>
      <c r="Q1083" s="67"/>
      <c r="R1083" s="67"/>
      <c r="S1083" s="107"/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72"/>
        <v>261.60000000000036</v>
      </c>
      <c r="H1084" s="47">
        <f t="shared" si="73"/>
        <v>1.7915844838921786E-2</v>
      </c>
      <c r="I1084" s="47"/>
      <c r="J1084" s="47"/>
      <c r="K1084" s="106"/>
      <c r="L1084" s="67"/>
      <c r="M1084" s="67"/>
      <c r="N1084" s="67"/>
      <c r="O1084" s="67"/>
      <c r="P1084" s="67"/>
      <c r="Q1084" s="67"/>
      <c r="R1084" s="67"/>
      <c r="S1084" s="107"/>
    </row>
    <row r="1085" spans="1:19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72"/>
        <v>-106.39999999999998</v>
      </c>
      <c r="H1085" s="47">
        <f t="shared" si="73"/>
        <v>-0.21893004115226333</v>
      </c>
      <c r="I1085" s="47">
        <f>H1085</f>
        <v>-0.21893004115226333</v>
      </c>
      <c r="J1085" s="47"/>
      <c r="K1085" s="106"/>
      <c r="L1085" s="67"/>
      <c r="M1085" s="67"/>
      <c r="N1085" s="67"/>
      <c r="O1085" s="79">
        <f>G1085</f>
        <v>-106.39999999999998</v>
      </c>
      <c r="P1085" s="67"/>
      <c r="Q1085" s="67"/>
      <c r="R1085" s="67"/>
      <c r="S1085" s="107"/>
    </row>
    <row r="1086" spans="1:19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72"/>
        <v>-30.399999999999864</v>
      </c>
      <c r="H1086" s="47">
        <f t="shared" si="73"/>
        <v>-3.1746031746031605E-2</v>
      </c>
      <c r="I1086" s="47">
        <f>H1086</f>
        <v>-3.1746031746031605E-2</v>
      </c>
      <c r="J1086" s="47"/>
      <c r="K1086" s="108">
        <f>G1086</f>
        <v>-30.399999999999864</v>
      </c>
      <c r="L1086" s="67"/>
      <c r="M1086" s="67"/>
      <c r="N1086" s="67"/>
      <c r="O1086" s="67"/>
      <c r="P1086" s="67"/>
      <c r="Q1086" s="67"/>
      <c r="R1086" s="67"/>
      <c r="S1086" s="107"/>
    </row>
    <row r="1087" spans="1:19" x14ac:dyDescent="0.25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72"/>
        <v>1699.2000000000007</v>
      </c>
      <c r="H1087" s="47">
        <f t="shared" si="73"/>
        <v>0.19876473891072441</v>
      </c>
      <c r="I1087" s="47"/>
      <c r="J1087" s="47"/>
      <c r="K1087" s="106"/>
      <c r="L1087" s="67"/>
      <c r="M1087" s="67"/>
      <c r="N1087" s="67"/>
      <c r="O1087" s="67"/>
      <c r="P1087" s="67"/>
      <c r="Q1087" s="67"/>
      <c r="R1087" s="67"/>
      <c r="S1087" s="107"/>
    </row>
    <row r="1088" spans="1:19" x14ac:dyDescent="0.25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72"/>
        <v>-713.60000000000036</v>
      </c>
      <c r="H1088" s="47">
        <f t="shared" si="73"/>
        <v>-0.11539456662354469</v>
      </c>
      <c r="I1088" s="47">
        <f>H1088</f>
        <v>-0.11539456662354469</v>
      </c>
      <c r="J1088" s="47"/>
      <c r="K1088" s="106"/>
      <c r="L1088" s="67"/>
      <c r="M1088" s="79">
        <f>G1088</f>
        <v>-713.60000000000036</v>
      </c>
      <c r="N1088" s="67"/>
      <c r="O1088" s="67"/>
      <c r="P1088" s="67"/>
      <c r="Q1088" s="67"/>
      <c r="R1088" s="67"/>
      <c r="S1088" s="107"/>
    </row>
    <row r="1089" spans="1:19" x14ac:dyDescent="0.25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72"/>
        <v>-832.80000000000109</v>
      </c>
      <c r="H1089" s="47">
        <f t="shared" si="73"/>
        <v>-0.15145122572197586</v>
      </c>
      <c r="I1089" s="47">
        <f>H1089</f>
        <v>-0.15145122572197586</v>
      </c>
      <c r="J1089" s="47"/>
      <c r="K1089" s="106"/>
      <c r="L1089" s="67"/>
      <c r="M1089" s="67"/>
      <c r="N1089" s="79">
        <f>G1089</f>
        <v>-832.80000000000109</v>
      </c>
      <c r="O1089" s="67"/>
      <c r="P1089" s="67"/>
      <c r="Q1089" s="67"/>
      <c r="R1089" s="67"/>
      <c r="S1089" s="107"/>
    </row>
    <row r="1090" spans="1:19" x14ac:dyDescent="0.25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72"/>
        <v>241.60000000000036</v>
      </c>
      <c r="H1090" s="47">
        <f t="shared" si="73"/>
        <v>8.0000000000000127E-2</v>
      </c>
      <c r="I1090" s="47"/>
      <c r="J1090" s="47"/>
      <c r="K1090" s="106"/>
      <c r="L1090" s="67"/>
      <c r="M1090" s="67"/>
      <c r="N1090" s="67"/>
      <c r="O1090" s="67"/>
      <c r="P1090" s="67"/>
      <c r="Q1090" s="67"/>
      <c r="R1090" s="67"/>
      <c r="S1090" s="107"/>
    </row>
    <row r="1091" spans="1:19" x14ac:dyDescent="0.25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72"/>
        <v>228</v>
      </c>
      <c r="H1091" s="47">
        <f t="shared" si="73"/>
        <v>5.0707232452628773E-2</v>
      </c>
      <c r="I1091" s="47"/>
      <c r="J1091" s="47"/>
      <c r="K1091" s="106"/>
      <c r="L1091" s="67"/>
      <c r="M1091" s="67"/>
      <c r="N1091" s="67"/>
      <c r="O1091" s="67"/>
      <c r="P1091" s="67"/>
      <c r="Q1091" s="67"/>
      <c r="R1091" s="67"/>
      <c r="S1091" s="107"/>
    </row>
    <row r="1092" spans="1:19" x14ac:dyDescent="0.25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77">F1092-E1092</f>
        <v>-288.40000000000009</v>
      </c>
      <c r="H1092" s="47">
        <f t="shared" ref="H1092:H1155" si="78">G1092/E1092</f>
        <v>-0.13953938455583514</v>
      </c>
      <c r="I1092" s="47">
        <f t="shared" ref="I1092:I1100" si="79">H1092</f>
        <v>-0.13953938455583514</v>
      </c>
      <c r="J1092" s="47"/>
      <c r="K1092" s="106"/>
      <c r="L1092" s="67"/>
      <c r="M1092" s="79">
        <f>G1092</f>
        <v>-288.40000000000009</v>
      </c>
      <c r="N1092" s="67"/>
      <c r="O1092" s="67"/>
      <c r="P1092" s="67"/>
      <c r="Q1092" s="67"/>
      <c r="R1092" s="67"/>
      <c r="S1092" s="107"/>
    </row>
    <row r="1093" spans="1:19" x14ac:dyDescent="0.25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77"/>
        <v>-2284.7999999999993</v>
      </c>
      <c r="H1093" s="47">
        <f t="shared" si="78"/>
        <v>-0.1292541636495293</v>
      </c>
      <c r="I1093" s="47">
        <f t="shared" si="79"/>
        <v>-0.1292541636495293</v>
      </c>
      <c r="J1093" s="47"/>
      <c r="K1093" s="106"/>
      <c r="L1093" s="67"/>
      <c r="M1093" s="79">
        <f>G1093</f>
        <v>-2284.7999999999993</v>
      </c>
      <c r="N1093" s="67"/>
      <c r="O1093" s="67"/>
      <c r="P1093" s="67"/>
      <c r="Q1093" s="67"/>
      <c r="R1093" s="67"/>
      <c r="S1093" s="107"/>
    </row>
    <row r="1094" spans="1:19" x14ac:dyDescent="0.25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77"/>
        <v>-1397.2000000000003</v>
      </c>
      <c r="H1094" s="47">
        <f t="shared" si="78"/>
        <v>-0.39634630659253378</v>
      </c>
      <c r="I1094" s="47">
        <f t="shared" si="79"/>
        <v>-0.39634630659253378</v>
      </c>
      <c r="J1094" s="47"/>
      <c r="K1094" s="106"/>
      <c r="L1094" s="67"/>
      <c r="M1094" s="67"/>
      <c r="N1094" s="67"/>
      <c r="O1094" s="67"/>
      <c r="P1094" s="67"/>
      <c r="Q1094" s="67"/>
      <c r="R1094" s="79">
        <f>G1094</f>
        <v>-1397.2000000000003</v>
      </c>
      <c r="S1094" s="107"/>
    </row>
    <row r="1095" spans="1:19" x14ac:dyDescent="0.25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77"/>
        <v>-562</v>
      </c>
      <c r="H1095" s="47">
        <f t="shared" si="78"/>
        <v>-8.804361448803108E-2</v>
      </c>
      <c r="I1095" s="47">
        <f t="shared" si="79"/>
        <v>-8.804361448803108E-2</v>
      </c>
      <c r="J1095" s="47"/>
      <c r="K1095" s="106"/>
      <c r="L1095" s="79">
        <f>G1095</f>
        <v>-562</v>
      </c>
      <c r="M1095" s="67"/>
      <c r="N1095" s="67"/>
      <c r="O1095" s="67"/>
      <c r="P1095" s="67"/>
      <c r="Q1095" s="67"/>
      <c r="R1095" s="67"/>
      <c r="S1095" s="107"/>
    </row>
    <row r="1096" spans="1:19" x14ac:dyDescent="0.25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77"/>
        <v>-255.60000000000582</v>
      </c>
      <c r="H1096" s="47">
        <f t="shared" si="78"/>
        <v>-8.7114189115499851E-3</v>
      </c>
      <c r="I1096" s="47">
        <f t="shared" si="79"/>
        <v>-8.7114189115499851E-3</v>
      </c>
      <c r="J1096" s="47"/>
      <c r="K1096" s="108">
        <f>G1096</f>
        <v>-255.60000000000582</v>
      </c>
      <c r="L1096" s="67"/>
      <c r="M1096" s="67"/>
      <c r="N1096" s="67"/>
      <c r="O1096" s="67"/>
      <c r="P1096" s="67"/>
      <c r="Q1096" s="67"/>
      <c r="R1096" s="67"/>
      <c r="S1096" s="107"/>
    </row>
    <row r="1097" spans="1:19" x14ac:dyDescent="0.25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77"/>
        <v>-728.79999999999927</v>
      </c>
      <c r="H1097" s="47">
        <f t="shared" si="78"/>
        <v>-3.3704539568611455E-2</v>
      </c>
      <c r="I1097" s="47">
        <f t="shared" si="79"/>
        <v>-3.3704539568611455E-2</v>
      </c>
      <c r="J1097" s="47"/>
      <c r="K1097" s="108">
        <f>G1097</f>
        <v>-728.79999999999927</v>
      </c>
      <c r="L1097" s="67"/>
      <c r="M1097" s="67"/>
      <c r="N1097" s="67"/>
      <c r="O1097" s="67"/>
      <c r="P1097" s="67"/>
      <c r="Q1097" s="67"/>
      <c r="R1097" s="67"/>
      <c r="S1097" s="107"/>
    </row>
    <row r="1098" spans="1:19" x14ac:dyDescent="0.25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77"/>
        <v>-571.19999999999936</v>
      </c>
      <c r="H1098" s="47">
        <f t="shared" si="78"/>
        <v>-0.13733410271205987</v>
      </c>
      <c r="I1098" s="47">
        <f t="shared" si="79"/>
        <v>-0.13733410271205987</v>
      </c>
      <c r="J1098" s="47"/>
      <c r="K1098" s="106"/>
      <c r="L1098" s="67"/>
      <c r="M1098" s="79">
        <f>G1098</f>
        <v>-571.19999999999936</v>
      </c>
      <c r="N1098" s="67"/>
      <c r="O1098" s="67"/>
      <c r="P1098" s="67"/>
      <c r="Q1098" s="67"/>
      <c r="R1098" s="67"/>
      <c r="S1098" s="107"/>
    </row>
    <row r="1099" spans="1:19" x14ac:dyDescent="0.25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77"/>
        <v>-2523.6000000000004</v>
      </c>
      <c r="H1099" s="47">
        <f t="shared" si="78"/>
        <v>-0.13700920778318279</v>
      </c>
      <c r="I1099" s="47">
        <f t="shared" si="79"/>
        <v>-0.13700920778318279</v>
      </c>
      <c r="J1099" s="47"/>
      <c r="K1099" s="106"/>
      <c r="L1099" s="67"/>
      <c r="M1099" s="79">
        <f>G1099</f>
        <v>-2523.6000000000004</v>
      </c>
      <c r="N1099" s="67"/>
      <c r="O1099" s="67"/>
      <c r="P1099" s="67"/>
      <c r="Q1099" s="67"/>
      <c r="R1099" s="67"/>
      <c r="S1099" s="107"/>
    </row>
    <row r="1100" spans="1:19" x14ac:dyDescent="0.25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77"/>
        <v>-728.40000000000009</v>
      </c>
      <c r="H1100" s="47">
        <f t="shared" si="78"/>
        <v>-0.17689916456188071</v>
      </c>
      <c r="I1100" s="47">
        <f t="shared" si="79"/>
        <v>-0.17689916456188071</v>
      </c>
      <c r="J1100" s="47"/>
      <c r="K1100" s="106"/>
      <c r="L1100" s="67"/>
      <c r="M1100" s="67"/>
      <c r="N1100" s="79">
        <f>G1100</f>
        <v>-728.40000000000009</v>
      </c>
      <c r="O1100" s="67"/>
      <c r="P1100" s="67"/>
      <c r="Q1100" s="67"/>
      <c r="R1100" s="67"/>
      <c r="S1100" s="107"/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77"/>
        <v>151.99999999999977</v>
      </c>
      <c r="H1101" s="47">
        <f t="shared" si="78"/>
        <v>8.3406496927128926E-2</v>
      </c>
      <c r="I1101" s="47"/>
      <c r="J1101" s="47"/>
      <c r="K1101" s="106"/>
      <c r="L1101" s="67"/>
      <c r="M1101" s="67"/>
      <c r="N1101" s="67"/>
      <c r="O1101" s="67"/>
      <c r="P1101" s="67"/>
      <c r="Q1101" s="67"/>
      <c r="R1101" s="67"/>
      <c r="S1101" s="107"/>
    </row>
    <row r="1102" spans="1:19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77"/>
        <v>-682.39999999999964</v>
      </c>
      <c r="H1102" s="47">
        <f t="shared" si="78"/>
        <v>-8.0791816631937824E-2</v>
      </c>
      <c r="I1102" s="47">
        <f t="shared" ref="I1102:I1110" si="80">H1102</f>
        <v>-8.0791816631937824E-2</v>
      </c>
      <c r="J1102" s="47"/>
      <c r="K1102" s="106"/>
      <c r="L1102" s="79">
        <f>G1102</f>
        <v>-682.39999999999964</v>
      </c>
      <c r="M1102" s="67"/>
      <c r="N1102" s="67"/>
      <c r="O1102" s="67"/>
      <c r="P1102" s="67"/>
      <c r="Q1102" s="67"/>
      <c r="R1102" s="67"/>
      <c r="S1102" s="107"/>
    </row>
    <row r="1103" spans="1:19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77"/>
        <v>-822.80000000000109</v>
      </c>
      <c r="H1103" s="47">
        <f t="shared" si="78"/>
        <v>-8.0229338117711407E-2</v>
      </c>
      <c r="I1103" s="47">
        <f t="shared" si="80"/>
        <v>-8.0229338117711407E-2</v>
      </c>
      <c r="J1103" s="47"/>
      <c r="K1103" s="106"/>
      <c r="L1103" s="79">
        <f>G1103</f>
        <v>-822.80000000000109</v>
      </c>
      <c r="M1103" s="67"/>
      <c r="N1103" s="67"/>
      <c r="O1103" s="67"/>
      <c r="P1103" s="67"/>
      <c r="Q1103" s="67"/>
      <c r="R1103" s="67"/>
      <c r="S1103" s="107"/>
    </row>
    <row r="1104" spans="1:19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77"/>
        <v>-136.80000000000018</v>
      </c>
      <c r="H1104" s="47">
        <f t="shared" si="78"/>
        <v>-2.5071475698262624E-2</v>
      </c>
      <c r="I1104" s="47">
        <f t="shared" si="80"/>
        <v>-2.5071475698262624E-2</v>
      </c>
      <c r="J1104" s="47"/>
      <c r="K1104" s="108">
        <f>G1104</f>
        <v>-136.80000000000018</v>
      </c>
      <c r="L1104" s="67"/>
      <c r="M1104" s="67"/>
      <c r="N1104" s="67"/>
      <c r="O1104" s="67"/>
      <c r="P1104" s="67"/>
      <c r="Q1104" s="67"/>
      <c r="R1104" s="67"/>
      <c r="S1104" s="107"/>
    </row>
    <row r="1105" spans="1:19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77"/>
        <v>-1184.8000000000002</v>
      </c>
      <c r="H1105" s="47">
        <f t="shared" si="78"/>
        <v>-0.16075983717774764</v>
      </c>
      <c r="I1105" s="47">
        <f t="shared" si="80"/>
        <v>-0.16075983717774764</v>
      </c>
      <c r="J1105" s="47"/>
      <c r="K1105" s="106"/>
      <c r="L1105" s="67"/>
      <c r="M1105" s="67"/>
      <c r="N1105" s="79">
        <f>G1105</f>
        <v>-1184.8000000000002</v>
      </c>
      <c r="O1105" s="67"/>
      <c r="P1105" s="67"/>
      <c r="Q1105" s="67"/>
      <c r="R1105" s="67"/>
      <c r="S1105" s="107"/>
    </row>
    <row r="1106" spans="1:19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77"/>
        <v>-209.59999999999854</v>
      </c>
      <c r="H1106" s="47">
        <f t="shared" si="78"/>
        <v>-5.5158475352371748E-3</v>
      </c>
      <c r="I1106" s="47">
        <f t="shared" si="80"/>
        <v>-5.5158475352371748E-3</v>
      </c>
      <c r="J1106" s="47"/>
      <c r="K1106" s="108">
        <f>G1106</f>
        <v>-209.59999999999854</v>
      </c>
      <c r="L1106" s="67"/>
      <c r="M1106" s="67"/>
      <c r="N1106" s="67"/>
      <c r="O1106" s="67"/>
      <c r="P1106" s="67"/>
      <c r="Q1106" s="67"/>
      <c r="R1106" s="67"/>
      <c r="S1106" s="107"/>
    </row>
    <row r="1107" spans="1:19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77"/>
        <v>-1720.8000000000011</v>
      </c>
      <c r="H1107" s="47">
        <f t="shared" si="78"/>
        <v>-0.17171596216022042</v>
      </c>
      <c r="I1107" s="47">
        <f t="shared" si="80"/>
        <v>-0.17171596216022042</v>
      </c>
      <c r="J1107" s="47"/>
      <c r="K1107" s="106"/>
      <c r="L1107" s="67"/>
      <c r="M1107" s="67"/>
      <c r="N1107" s="79">
        <f>G1107</f>
        <v>-1720.8000000000011</v>
      </c>
      <c r="O1107" s="67"/>
      <c r="P1107" s="67"/>
      <c r="Q1107" s="67"/>
      <c r="R1107" s="67"/>
      <c r="S1107" s="107"/>
    </row>
    <row r="1108" spans="1:19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77"/>
        <v>-5013.9999999999982</v>
      </c>
      <c r="H1108" s="47">
        <f t="shared" si="78"/>
        <v>-0.24913047798867127</v>
      </c>
      <c r="I1108" s="47">
        <f t="shared" si="80"/>
        <v>-0.24913047798867127</v>
      </c>
      <c r="J1108" s="47"/>
      <c r="K1108" s="106"/>
      <c r="L1108" s="67"/>
      <c r="M1108" s="67"/>
      <c r="N1108" s="67"/>
      <c r="O1108" s="79">
        <f>G1108</f>
        <v>-5013.9999999999982</v>
      </c>
      <c r="P1108" s="67"/>
      <c r="Q1108" s="67"/>
      <c r="R1108" s="67"/>
      <c r="S1108" s="107"/>
    </row>
    <row r="1109" spans="1:19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77"/>
        <v>-607.59999999999945</v>
      </c>
      <c r="H1109" s="47">
        <f t="shared" si="78"/>
        <v>-0.10954063604240273</v>
      </c>
      <c r="I1109" s="47">
        <f t="shared" si="80"/>
        <v>-0.10954063604240273</v>
      </c>
      <c r="J1109" s="47"/>
      <c r="K1109" s="106"/>
      <c r="L1109" s="67"/>
      <c r="M1109" s="79">
        <f>G1109</f>
        <v>-607.59999999999945</v>
      </c>
      <c r="N1109" s="67"/>
      <c r="O1109" s="67"/>
      <c r="P1109" s="67"/>
      <c r="Q1109" s="67"/>
      <c r="R1109" s="67"/>
      <c r="S1109" s="107"/>
    </row>
    <row r="1110" spans="1:19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77"/>
        <v>-76</v>
      </c>
      <c r="H1110" s="47">
        <f t="shared" si="78"/>
        <v>-2.2839283567736509E-2</v>
      </c>
      <c r="I1110" s="47">
        <f t="shared" si="80"/>
        <v>-2.2839283567736509E-2</v>
      </c>
      <c r="J1110" s="47"/>
      <c r="K1110" s="108">
        <f>G1110</f>
        <v>-76</v>
      </c>
      <c r="L1110" s="67"/>
      <c r="M1110" s="67"/>
      <c r="N1110" s="67"/>
      <c r="O1110" s="67"/>
      <c r="P1110" s="67"/>
      <c r="Q1110" s="67"/>
      <c r="R1110" s="67"/>
      <c r="S1110" s="107"/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77"/>
        <v>203.59999999999854</v>
      </c>
      <c r="H1111" s="47">
        <f t="shared" si="78"/>
        <v>1.9733271303403747E-2</v>
      </c>
      <c r="I1111" s="47"/>
      <c r="J1111" s="47"/>
      <c r="K1111" s="106"/>
      <c r="L1111" s="67"/>
      <c r="M1111" s="67"/>
      <c r="N1111" s="67"/>
      <c r="O1111" s="67"/>
      <c r="P1111" s="67"/>
      <c r="Q1111" s="67"/>
      <c r="R1111" s="67"/>
      <c r="S1111" s="107"/>
    </row>
    <row r="1112" spans="1:19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77"/>
        <v>-1808</v>
      </c>
      <c r="H1112" s="47">
        <f t="shared" si="78"/>
        <v>-8.391037184175841E-2</v>
      </c>
      <c r="I1112" s="47">
        <f>H1112</f>
        <v>-8.391037184175841E-2</v>
      </c>
      <c r="J1112" s="47"/>
      <c r="K1112" s="106"/>
      <c r="L1112" s="79">
        <f>G1112</f>
        <v>-1808</v>
      </c>
      <c r="M1112" s="67"/>
      <c r="N1112" s="67"/>
      <c r="O1112" s="67"/>
      <c r="P1112" s="67"/>
      <c r="Q1112" s="67"/>
      <c r="R1112" s="67"/>
      <c r="S1112" s="107"/>
    </row>
    <row r="1113" spans="1:19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77"/>
        <v>-2917.1999999999989</v>
      </c>
      <c r="H1113" s="47">
        <f t="shared" si="78"/>
        <v>-0.19503650415853227</v>
      </c>
      <c r="I1113" s="47">
        <f>H1113</f>
        <v>-0.19503650415853227</v>
      </c>
      <c r="J1113" s="47"/>
      <c r="K1113" s="106"/>
      <c r="L1113" s="67"/>
      <c r="M1113" s="67"/>
      <c r="N1113" s="79">
        <f>G1113</f>
        <v>-2917.1999999999989</v>
      </c>
      <c r="O1113" s="67"/>
      <c r="P1113" s="67"/>
      <c r="Q1113" s="67"/>
      <c r="R1113" s="67"/>
      <c r="S1113" s="107"/>
    </row>
    <row r="1114" spans="1:19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77"/>
        <v>-3721.5999999999985</v>
      </c>
      <c r="H1114" s="47">
        <f t="shared" si="78"/>
        <v>-0.17636243010141214</v>
      </c>
      <c r="I1114" s="47">
        <f>H1114</f>
        <v>-0.17636243010141214</v>
      </c>
      <c r="J1114" s="47"/>
      <c r="K1114" s="106"/>
      <c r="L1114" s="67"/>
      <c r="M1114" s="67"/>
      <c r="N1114" s="79">
        <f>G1114</f>
        <v>-3721.5999999999985</v>
      </c>
      <c r="O1114" s="67"/>
      <c r="P1114" s="67"/>
      <c r="Q1114" s="67"/>
      <c r="R1114" s="67"/>
      <c r="S1114" s="107"/>
    </row>
    <row r="1115" spans="1:19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77"/>
        <v>-379.20000000000027</v>
      </c>
      <c r="H1115" s="47">
        <f t="shared" si="78"/>
        <v>-0.10226537216828485</v>
      </c>
      <c r="I1115" s="47">
        <f>H1115</f>
        <v>-0.10226537216828485</v>
      </c>
      <c r="J1115" s="47"/>
      <c r="K1115" s="106"/>
      <c r="L1115" s="67"/>
      <c r="M1115" s="79">
        <f>G1115</f>
        <v>-379.20000000000027</v>
      </c>
      <c r="N1115" s="67"/>
      <c r="O1115" s="67"/>
      <c r="P1115" s="67"/>
      <c r="Q1115" s="67"/>
      <c r="R1115" s="67"/>
      <c r="S1115" s="107"/>
    </row>
    <row r="1116" spans="1:19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77"/>
        <v>-790.4</v>
      </c>
      <c r="H1116" s="47">
        <f t="shared" si="78"/>
        <v>-0.50485436893203883</v>
      </c>
      <c r="I1116" s="47">
        <f>H1116</f>
        <v>-0.50485436893203883</v>
      </c>
      <c r="J1116" s="47"/>
      <c r="K1116" s="106"/>
      <c r="L1116" s="67"/>
      <c r="M1116" s="67"/>
      <c r="N1116" s="67"/>
      <c r="O1116" s="67"/>
      <c r="P1116" s="67"/>
      <c r="Q1116" s="67"/>
      <c r="R1116" s="67"/>
      <c r="S1116" s="109">
        <f>G1116</f>
        <v>-790.4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77"/>
        <v>290.00000000000091</v>
      </c>
      <c r="H1117" s="47">
        <f t="shared" si="78"/>
        <v>4.1404911479154906E-2</v>
      </c>
      <c r="I1117" s="47"/>
      <c r="J1117" s="47"/>
      <c r="K1117" s="106"/>
      <c r="L1117" s="67"/>
      <c r="M1117" s="67"/>
      <c r="N1117" s="67"/>
      <c r="O1117" s="67"/>
      <c r="P1117" s="67"/>
      <c r="Q1117" s="67"/>
      <c r="R1117" s="67"/>
      <c r="S1117" s="107"/>
    </row>
    <row r="1118" spans="1:19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77"/>
        <v>-4813.6000000000022</v>
      </c>
      <c r="H1118" s="47">
        <f t="shared" si="78"/>
        <v>-0.20954205119275648</v>
      </c>
      <c r="I1118" s="47">
        <f>H1118</f>
        <v>-0.20954205119275648</v>
      </c>
      <c r="J1118" s="47"/>
      <c r="K1118" s="106"/>
      <c r="L1118" s="67"/>
      <c r="M1118" s="67"/>
      <c r="N1118" s="67"/>
      <c r="O1118" s="79">
        <f>G1118</f>
        <v>-4813.6000000000022</v>
      </c>
      <c r="P1118" s="67"/>
      <c r="Q1118" s="67"/>
      <c r="R1118" s="67"/>
      <c r="S1118" s="107"/>
    </row>
    <row r="1119" spans="1:19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77"/>
        <v>-836</v>
      </c>
      <c r="H1119" s="47">
        <f t="shared" si="78"/>
        <v>-0.27100622406639002</v>
      </c>
      <c r="I1119" s="47">
        <f>H1119</f>
        <v>-0.27100622406639002</v>
      </c>
      <c r="J1119" s="47"/>
      <c r="K1119" s="106"/>
      <c r="L1119" s="67"/>
      <c r="M1119" s="67"/>
      <c r="N1119" s="67"/>
      <c r="O1119" s="67"/>
      <c r="P1119" s="79">
        <f>G1119</f>
        <v>-836</v>
      </c>
      <c r="Q1119" s="67"/>
      <c r="R1119" s="67"/>
      <c r="S1119" s="107"/>
    </row>
    <row r="1120" spans="1:19" x14ac:dyDescent="0.25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77"/>
        <v>321.19999999999891</v>
      </c>
      <c r="H1120" s="47">
        <f t="shared" si="78"/>
        <v>3.4491645547871534E-2</v>
      </c>
      <c r="I1120" s="47"/>
      <c r="J1120" s="47"/>
      <c r="K1120" s="106"/>
      <c r="L1120" s="67"/>
      <c r="M1120" s="67"/>
      <c r="N1120" s="67"/>
      <c r="O1120" s="67"/>
      <c r="P1120" s="67"/>
      <c r="Q1120" s="67"/>
      <c r="R1120" s="67"/>
      <c r="S1120" s="107"/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77"/>
        <v>61.200000000000045</v>
      </c>
      <c r="H1121" s="47">
        <f t="shared" si="78"/>
        <v>9.5924764890282205E-2</v>
      </c>
      <c r="I1121" s="47"/>
      <c r="J1121" s="47"/>
      <c r="K1121" s="106"/>
      <c r="L1121" s="67"/>
      <c r="M1121" s="67"/>
      <c r="N1121" s="67"/>
      <c r="O1121" s="67"/>
      <c r="P1121" s="67"/>
      <c r="Q1121" s="67"/>
      <c r="R1121" s="67"/>
      <c r="S1121" s="107"/>
    </row>
    <row r="1122" spans="1:19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77"/>
        <v>-1488.4</v>
      </c>
      <c r="H1122" s="47">
        <f t="shared" si="78"/>
        <v>-0.80979325353645271</v>
      </c>
      <c r="I1122" s="47">
        <f t="shared" ref="I1122:I1130" si="81">H1122</f>
        <v>-0.80979325353645271</v>
      </c>
      <c r="J1122" s="47"/>
      <c r="K1122" s="106"/>
      <c r="L1122" s="67"/>
      <c r="M1122" s="67"/>
      <c r="N1122" s="67"/>
      <c r="O1122" s="67"/>
      <c r="P1122" s="67"/>
      <c r="Q1122" s="67"/>
      <c r="R1122" s="67"/>
      <c r="S1122" s="109">
        <f>G1122</f>
        <v>-1488.4</v>
      </c>
    </row>
    <row r="1123" spans="1:19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77"/>
        <v>-1042.4000000000015</v>
      </c>
      <c r="H1123" s="47">
        <f t="shared" si="78"/>
        <v>-4.9616358547683939E-2</v>
      </c>
      <c r="I1123" s="47">
        <f t="shared" si="81"/>
        <v>-4.9616358547683939E-2</v>
      </c>
      <c r="J1123" s="47"/>
      <c r="K1123" s="108">
        <f>G1123</f>
        <v>-1042.4000000000015</v>
      </c>
      <c r="L1123" s="67"/>
      <c r="M1123" s="67"/>
      <c r="N1123" s="67"/>
      <c r="O1123" s="67"/>
      <c r="P1123" s="67"/>
      <c r="Q1123" s="67"/>
      <c r="R1123" s="67"/>
      <c r="S1123" s="107"/>
    </row>
    <row r="1124" spans="1:19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77"/>
        <v>-1672.7999999999993</v>
      </c>
      <c r="H1124" s="47">
        <f t="shared" si="78"/>
        <v>-0.13456464379947222</v>
      </c>
      <c r="I1124" s="47">
        <f t="shared" si="81"/>
        <v>-0.13456464379947222</v>
      </c>
      <c r="J1124" s="47"/>
      <c r="K1124" s="106"/>
      <c r="L1124" s="67"/>
      <c r="M1124" s="79">
        <f>G1124</f>
        <v>-1672.7999999999993</v>
      </c>
      <c r="N1124" s="67"/>
      <c r="O1124" s="67"/>
      <c r="P1124" s="67"/>
      <c r="Q1124" s="67"/>
      <c r="R1124" s="67"/>
      <c r="S1124" s="107"/>
    </row>
    <row r="1125" spans="1:19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77"/>
        <v>-5812.4000000000015</v>
      </c>
      <c r="H1125" s="47">
        <f t="shared" si="78"/>
        <v>-0.16368162566459407</v>
      </c>
      <c r="I1125" s="47">
        <f t="shared" si="81"/>
        <v>-0.16368162566459407</v>
      </c>
      <c r="J1125" s="47"/>
      <c r="K1125" s="106"/>
      <c r="L1125" s="67"/>
      <c r="M1125" s="67"/>
      <c r="N1125" s="79">
        <f>G1125</f>
        <v>-5812.4000000000015</v>
      </c>
      <c r="O1125" s="67"/>
      <c r="P1125" s="67"/>
      <c r="Q1125" s="67"/>
      <c r="R1125" s="67"/>
      <c r="S1125" s="107"/>
    </row>
    <row r="1126" spans="1:19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77"/>
        <v>-624.80000000000291</v>
      </c>
      <c r="H1126" s="47">
        <f t="shared" si="78"/>
        <v>-4.5039070384360516E-2</v>
      </c>
      <c r="I1126" s="47">
        <f t="shared" si="81"/>
        <v>-4.5039070384360516E-2</v>
      </c>
      <c r="J1126" s="47"/>
      <c r="K1126" s="108">
        <f>G1126</f>
        <v>-624.80000000000291</v>
      </c>
      <c r="L1126" s="67"/>
      <c r="M1126" s="67"/>
      <c r="N1126" s="67"/>
      <c r="O1126" s="67"/>
      <c r="P1126" s="67"/>
      <c r="Q1126" s="67"/>
      <c r="R1126" s="67"/>
      <c r="S1126" s="107"/>
    </row>
    <row r="1127" spans="1:19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77"/>
        <v>-15.200000000000045</v>
      </c>
      <c r="H1127" s="47">
        <f t="shared" si="78"/>
        <v>-1.4084507042253563E-2</v>
      </c>
      <c r="I1127" s="47">
        <f t="shared" si="81"/>
        <v>-1.4084507042253563E-2</v>
      </c>
      <c r="J1127" s="47"/>
      <c r="K1127" s="108">
        <f>G1127</f>
        <v>-15.200000000000045</v>
      </c>
      <c r="L1127" s="67"/>
      <c r="M1127" s="67"/>
      <c r="N1127" s="67"/>
      <c r="O1127" s="67"/>
      <c r="P1127" s="67"/>
      <c r="Q1127" s="67"/>
      <c r="R1127" s="67"/>
      <c r="S1127" s="107"/>
    </row>
    <row r="1128" spans="1:19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77"/>
        <v>-2082.4000000000015</v>
      </c>
      <c r="H1128" s="47">
        <f t="shared" si="78"/>
        <v>-0.13582050613096799</v>
      </c>
      <c r="I1128" s="47">
        <f t="shared" si="81"/>
        <v>-0.13582050613096799</v>
      </c>
      <c r="J1128" s="47"/>
      <c r="K1128" s="106"/>
      <c r="L1128" s="67"/>
      <c r="M1128" s="79">
        <f>G1128</f>
        <v>-2082.4000000000015</v>
      </c>
      <c r="N1128" s="67"/>
      <c r="O1128" s="67"/>
      <c r="P1128" s="67"/>
      <c r="Q1128" s="67"/>
      <c r="R1128" s="67"/>
      <c r="S1128" s="107"/>
    </row>
    <row r="1129" spans="1:19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77"/>
        <v>-1142</v>
      </c>
      <c r="H1129" s="47">
        <f t="shared" si="78"/>
        <v>-6.2956184259851361E-2</v>
      </c>
      <c r="I1129" s="47">
        <f t="shared" si="81"/>
        <v>-6.2956184259851361E-2</v>
      </c>
      <c r="J1129" s="47"/>
      <c r="K1129" s="106"/>
      <c r="L1129" s="79">
        <f>G1129</f>
        <v>-1142</v>
      </c>
      <c r="M1129" s="67"/>
      <c r="N1129" s="67"/>
      <c r="O1129" s="67"/>
      <c r="P1129" s="67"/>
      <c r="Q1129" s="67"/>
      <c r="R1129" s="67"/>
      <c r="S1129" s="107"/>
    </row>
    <row r="1130" spans="1:19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77"/>
        <v>-1336.8000000000006</v>
      </c>
      <c r="H1130" s="47">
        <f t="shared" si="78"/>
        <v>-0.31537227517221866</v>
      </c>
      <c r="I1130" s="47">
        <f t="shared" si="81"/>
        <v>-0.31537227517221866</v>
      </c>
      <c r="J1130" s="47"/>
      <c r="K1130" s="106"/>
      <c r="L1130" s="67"/>
      <c r="M1130" s="67"/>
      <c r="N1130" s="67"/>
      <c r="O1130" s="67"/>
      <c r="P1130" s="67"/>
      <c r="Q1130" s="79">
        <f>G1130</f>
        <v>-1336.8000000000006</v>
      </c>
      <c r="R1130" s="67"/>
      <c r="S1130" s="107"/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77"/>
        <v>790.40000000000009</v>
      </c>
      <c r="H1131" s="47">
        <f t="shared" si="78"/>
        <v>0.26</v>
      </c>
      <c r="I1131" s="47"/>
      <c r="J1131" s="47"/>
      <c r="K1131" s="106"/>
      <c r="L1131" s="67"/>
      <c r="M1131" s="67"/>
      <c r="N1131" s="67"/>
      <c r="O1131" s="67"/>
      <c r="P1131" s="67"/>
      <c r="Q1131" s="67"/>
      <c r="R1131" s="67"/>
      <c r="S1131" s="107"/>
    </row>
    <row r="1132" spans="1:19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77"/>
        <v>-1450</v>
      </c>
      <c r="H1132" s="47">
        <f t="shared" si="78"/>
        <v>-0.13715993794695222</v>
      </c>
      <c r="I1132" s="47">
        <f>H1132</f>
        <v>-0.13715993794695222</v>
      </c>
      <c r="J1132" s="47"/>
      <c r="K1132" s="106"/>
      <c r="L1132" s="67"/>
      <c r="M1132" s="79">
        <f>G1132</f>
        <v>-1450</v>
      </c>
      <c r="N1132" s="67"/>
      <c r="O1132" s="67"/>
      <c r="P1132" s="67"/>
      <c r="Q1132" s="67"/>
      <c r="R1132" s="67"/>
      <c r="S1132" s="107"/>
    </row>
    <row r="1133" spans="1:19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77"/>
        <v>-578.40000000000146</v>
      </c>
      <c r="H1133" s="47">
        <f t="shared" si="78"/>
        <v>-9.8100407055631167E-2</v>
      </c>
      <c r="I1133" s="47">
        <f>H1133</f>
        <v>-9.8100407055631167E-2</v>
      </c>
      <c r="J1133" s="47"/>
      <c r="K1133" s="106"/>
      <c r="L1133" s="79">
        <f>G1133</f>
        <v>-578.40000000000146</v>
      </c>
      <c r="M1133" s="67"/>
      <c r="N1133" s="67"/>
      <c r="O1133" s="67"/>
      <c r="P1133" s="67"/>
      <c r="Q1133" s="67"/>
      <c r="R1133" s="67"/>
      <c r="S1133" s="107"/>
    </row>
    <row r="1134" spans="1:19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77"/>
        <v>-258.40000000000055</v>
      </c>
      <c r="H1134" s="47">
        <f t="shared" si="78"/>
        <v>-7.1129707112970855E-2</v>
      </c>
      <c r="I1134" s="47">
        <f>H1134</f>
        <v>-7.1129707112970855E-2</v>
      </c>
      <c r="J1134" s="47"/>
      <c r="K1134" s="106"/>
      <c r="L1134" s="79">
        <f>G1134</f>
        <v>-258.40000000000055</v>
      </c>
      <c r="M1134" s="67"/>
      <c r="N1134" s="67"/>
      <c r="O1134" s="67"/>
      <c r="P1134" s="67"/>
      <c r="Q1134" s="67"/>
      <c r="R1134" s="67"/>
      <c r="S1134" s="107"/>
    </row>
    <row r="1135" spans="1:19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77"/>
        <v>-573.20000000000437</v>
      </c>
      <c r="H1135" s="47">
        <f t="shared" si="78"/>
        <v>-1.3668316784464197E-2</v>
      </c>
      <c r="I1135" s="47">
        <f>H1135</f>
        <v>-1.3668316784464197E-2</v>
      </c>
      <c r="J1135" s="47"/>
      <c r="K1135" s="108">
        <f>G1135</f>
        <v>-573.20000000000437</v>
      </c>
      <c r="L1135" s="67"/>
      <c r="M1135" s="67"/>
      <c r="N1135" s="67"/>
      <c r="O1135" s="67"/>
      <c r="P1135" s="67"/>
      <c r="Q1135" s="67"/>
      <c r="R1135" s="67"/>
      <c r="S1135" s="107"/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77"/>
        <v>76.800000000000182</v>
      </c>
      <c r="H1136" s="47">
        <f t="shared" si="78"/>
        <v>2.350924452063187E-2</v>
      </c>
      <c r="I1136" s="47"/>
      <c r="J1136" s="47"/>
      <c r="K1136" s="106"/>
      <c r="L1136" s="67"/>
      <c r="M1136" s="67"/>
      <c r="N1136" s="67"/>
      <c r="O1136" s="67"/>
      <c r="P1136" s="67"/>
      <c r="Q1136" s="67"/>
      <c r="R1136" s="67"/>
      <c r="S1136" s="107"/>
    </row>
    <row r="1137" spans="1:19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77"/>
        <v>-501.59999999999945</v>
      </c>
      <c r="H1137" s="47">
        <f t="shared" si="78"/>
        <v>-0.17647058823529393</v>
      </c>
      <c r="I1137" s="47">
        <f>H1137</f>
        <v>-0.17647058823529393</v>
      </c>
      <c r="J1137" s="47"/>
      <c r="K1137" s="106"/>
      <c r="L1137" s="67"/>
      <c r="M1137" s="67"/>
      <c r="N1137" s="79">
        <f>G1137</f>
        <v>-501.59999999999945</v>
      </c>
      <c r="O1137" s="67"/>
      <c r="P1137" s="67"/>
      <c r="Q1137" s="67"/>
      <c r="R1137" s="67"/>
      <c r="S1137" s="107"/>
    </row>
    <row r="1138" spans="1:19" x14ac:dyDescent="0.25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77"/>
        <v>197.59999999999991</v>
      </c>
      <c r="H1138" s="47">
        <f t="shared" si="78"/>
        <v>0.36111111111111094</v>
      </c>
      <c r="I1138" s="47"/>
      <c r="J1138" s="47"/>
      <c r="K1138" s="106"/>
      <c r="L1138" s="67"/>
      <c r="M1138" s="67"/>
      <c r="N1138" s="67"/>
      <c r="O1138" s="67"/>
      <c r="P1138" s="67"/>
      <c r="Q1138" s="67"/>
      <c r="R1138" s="67"/>
      <c r="S1138" s="107"/>
    </row>
    <row r="1139" spans="1:19" x14ac:dyDescent="0.25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77"/>
        <v>471.19999999999982</v>
      </c>
      <c r="H1139" s="47">
        <f t="shared" si="78"/>
        <v>6.487141362409822E-2</v>
      </c>
      <c r="I1139" s="47"/>
      <c r="J1139" s="47"/>
      <c r="K1139" s="106"/>
      <c r="L1139" s="67"/>
      <c r="M1139" s="67"/>
      <c r="N1139" s="67"/>
      <c r="O1139" s="67"/>
      <c r="P1139" s="67"/>
      <c r="Q1139" s="67"/>
      <c r="R1139" s="67"/>
      <c r="S1139" s="107"/>
    </row>
    <row r="1140" spans="1:19" x14ac:dyDescent="0.25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77"/>
        <v>-154.00000000000091</v>
      </c>
      <c r="H1140" s="47">
        <f t="shared" si="78"/>
        <v>-2.6321186846243398E-2</v>
      </c>
      <c r="I1140" s="47">
        <f>H1140</f>
        <v>-2.6321186846243398E-2</v>
      </c>
      <c r="J1140" s="47"/>
      <c r="K1140" s="108">
        <f>G1140</f>
        <v>-154.00000000000091</v>
      </c>
      <c r="L1140" s="67"/>
      <c r="M1140" s="67"/>
      <c r="N1140" s="67"/>
      <c r="O1140" s="67"/>
      <c r="P1140" s="67"/>
      <c r="Q1140" s="67"/>
      <c r="R1140" s="67"/>
      <c r="S1140" s="107"/>
    </row>
    <row r="1141" spans="1:19" x14ac:dyDescent="0.25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77"/>
        <v>-1580.3999999999996</v>
      </c>
      <c r="H1141" s="47">
        <f t="shared" si="78"/>
        <v>-0.15341306204861377</v>
      </c>
      <c r="I1141" s="47">
        <f>H1141</f>
        <v>-0.15341306204861377</v>
      </c>
      <c r="J1141" s="47"/>
      <c r="K1141" s="106"/>
      <c r="L1141" s="67"/>
      <c r="M1141" s="67"/>
      <c r="N1141" s="79">
        <f>G1141</f>
        <v>-1580.3999999999996</v>
      </c>
      <c r="O1141" s="67"/>
      <c r="P1141" s="67"/>
      <c r="Q1141" s="67"/>
      <c r="R1141" s="67"/>
      <c r="S1141" s="107"/>
    </row>
    <row r="1142" spans="1:19" x14ac:dyDescent="0.25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77"/>
        <v>-1669.9999999999964</v>
      </c>
      <c r="H1142" s="47">
        <f t="shared" si="78"/>
        <v>-8.8564094949194788E-2</v>
      </c>
      <c r="I1142" s="47">
        <f>H1142</f>
        <v>-8.8564094949194788E-2</v>
      </c>
      <c r="J1142" s="47"/>
      <c r="K1142" s="106"/>
      <c r="L1142" s="79">
        <f>G1142</f>
        <v>-1669.9999999999964</v>
      </c>
      <c r="M1142" s="67"/>
      <c r="N1142" s="67"/>
      <c r="O1142" s="67"/>
      <c r="P1142" s="67"/>
      <c r="Q1142" s="67"/>
      <c r="R1142" s="67"/>
      <c r="S1142" s="107"/>
    </row>
    <row r="1143" spans="1:19" x14ac:dyDescent="0.25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77"/>
        <v>-1624.7999999999993</v>
      </c>
      <c r="H1143" s="47">
        <f t="shared" si="78"/>
        <v>-0.1634936606963171</v>
      </c>
      <c r="I1143" s="47">
        <f>H1143</f>
        <v>-0.1634936606963171</v>
      </c>
      <c r="J1143" s="47"/>
      <c r="K1143" s="106"/>
      <c r="L1143" s="67"/>
      <c r="M1143" s="67"/>
      <c r="N1143" s="79">
        <f>G1143</f>
        <v>-1624.7999999999993</v>
      </c>
      <c r="O1143" s="67"/>
      <c r="P1143" s="67"/>
      <c r="Q1143" s="67"/>
      <c r="R1143" s="67"/>
      <c r="S1143" s="107"/>
    </row>
    <row r="1144" spans="1:19" x14ac:dyDescent="0.25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77"/>
        <v>-819.19999999999982</v>
      </c>
      <c r="H1144" s="47">
        <f t="shared" si="78"/>
        <v>-0.17227456258411841</v>
      </c>
      <c r="I1144" s="47">
        <f>H1144</f>
        <v>-0.17227456258411841</v>
      </c>
      <c r="J1144" s="47"/>
      <c r="K1144" s="106"/>
      <c r="L1144" s="67"/>
      <c r="M1144" s="67"/>
      <c r="N1144" s="79">
        <f>G1144</f>
        <v>-819.19999999999982</v>
      </c>
      <c r="O1144" s="67"/>
      <c r="P1144" s="67"/>
      <c r="Q1144" s="67"/>
      <c r="R1144" s="67"/>
      <c r="S1144" s="107"/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77"/>
        <v>183.20000000000027</v>
      </c>
      <c r="H1145" s="47">
        <f t="shared" si="78"/>
        <v>7.3081219084091389E-2</v>
      </c>
      <c r="I1145" s="47"/>
      <c r="J1145" s="47"/>
      <c r="K1145" s="106"/>
      <c r="L1145" s="67"/>
      <c r="M1145" s="67"/>
      <c r="N1145" s="67"/>
      <c r="O1145" s="67"/>
      <c r="P1145" s="67"/>
      <c r="Q1145" s="67"/>
      <c r="R1145" s="67"/>
      <c r="S1145" s="107"/>
    </row>
    <row r="1146" spans="1:19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77"/>
        <v>-1037.6000000000058</v>
      </c>
      <c r="H1146" s="47">
        <f t="shared" si="78"/>
        <v>-4.1814430330775906E-2</v>
      </c>
      <c r="I1146" s="47">
        <f>H1146</f>
        <v>-4.1814430330775906E-2</v>
      </c>
      <c r="J1146" s="47"/>
      <c r="K1146" s="108">
        <f>G1146</f>
        <v>-1037.6000000000058</v>
      </c>
      <c r="L1146" s="67"/>
      <c r="M1146" s="67"/>
      <c r="N1146" s="67"/>
      <c r="O1146" s="67"/>
      <c r="P1146" s="67"/>
      <c r="Q1146" s="67"/>
      <c r="R1146" s="67"/>
      <c r="S1146" s="107"/>
    </row>
    <row r="1147" spans="1:19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77"/>
        <v>-2474</v>
      </c>
      <c r="H1147" s="47">
        <f t="shared" si="78"/>
        <v>-0.11282996150829122</v>
      </c>
      <c r="I1147" s="47">
        <f>H1147</f>
        <v>-0.11282996150829122</v>
      </c>
      <c r="J1147" s="47"/>
      <c r="K1147" s="106"/>
      <c r="L1147" s="67"/>
      <c r="M1147" s="79">
        <f>G1147</f>
        <v>-2474</v>
      </c>
      <c r="N1147" s="67"/>
      <c r="O1147" s="67"/>
      <c r="P1147" s="67"/>
      <c r="Q1147" s="67"/>
      <c r="R1147" s="67"/>
      <c r="S1147" s="107"/>
    </row>
    <row r="1148" spans="1:19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77"/>
        <v>-593.60000000000036</v>
      </c>
      <c r="H1148" s="47">
        <f t="shared" si="78"/>
        <v>-6.3505648750427968E-2</v>
      </c>
      <c r="I1148" s="47">
        <f>H1148</f>
        <v>-6.3505648750427968E-2</v>
      </c>
      <c r="J1148" s="47"/>
      <c r="K1148" s="106"/>
      <c r="L1148" s="79">
        <f>G1148</f>
        <v>-593.60000000000036</v>
      </c>
      <c r="M1148" s="67"/>
      <c r="N1148" s="67"/>
      <c r="O1148" s="67"/>
      <c r="P1148" s="67"/>
      <c r="Q1148" s="67"/>
      <c r="R1148" s="67"/>
      <c r="S1148" s="107"/>
    </row>
    <row r="1149" spans="1:19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77"/>
        <v>-471.20000000000027</v>
      </c>
      <c r="H1149" s="47">
        <f t="shared" si="78"/>
        <v>-0.16331623457645925</v>
      </c>
      <c r="I1149" s="47">
        <f>H1149</f>
        <v>-0.16331623457645925</v>
      </c>
      <c r="J1149" s="47"/>
      <c r="K1149" s="106"/>
      <c r="L1149" s="67"/>
      <c r="M1149" s="67"/>
      <c r="N1149" s="79">
        <f>G1149</f>
        <v>-471.20000000000027</v>
      </c>
      <c r="O1149" s="67"/>
      <c r="P1149" s="67"/>
      <c r="Q1149" s="67"/>
      <c r="R1149" s="67"/>
      <c r="S1149" s="107"/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77"/>
        <v>0.40000000000009095</v>
      </c>
      <c r="H1150" s="47">
        <f t="shared" si="78"/>
        <v>1.2362467548525496E-4</v>
      </c>
      <c r="I1150" s="47"/>
      <c r="J1150" s="47"/>
      <c r="K1150" s="106"/>
      <c r="L1150" s="67"/>
      <c r="M1150" s="67"/>
      <c r="N1150" s="67"/>
      <c r="O1150" s="67"/>
      <c r="P1150" s="67"/>
      <c r="Q1150" s="67"/>
      <c r="R1150" s="67"/>
      <c r="S1150" s="107"/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77"/>
        <v>3599.2000000000007</v>
      </c>
      <c r="H1151" s="47">
        <f t="shared" si="78"/>
        <v>0.41505604502052684</v>
      </c>
      <c r="I1151" s="47"/>
      <c r="J1151" s="47"/>
      <c r="K1151" s="106"/>
      <c r="L1151" s="67"/>
      <c r="M1151" s="67"/>
      <c r="N1151" s="67"/>
      <c r="O1151" s="67"/>
      <c r="P1151" s="67"/>
      <c r="Q1151" s="67"/>
      <c r="R1151" s="67"/>
      <c r="S1151" s="107"/>
    </row>
    <row r="1152" spans="1:19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77"/>
        <v>-289.60000000000036</v>
      </c>
      <c r="H1152" s="47">
        <f t="shared" si="78"/>
        <v>-0.12215285979416245</v>
      </c>
      <c r="I1152" s="47">
        <f>H1152</f>
        <v>-0.12215285979416245</v>
      </c>
      <c r="J1152" s="47"/>
      <c r="K1152" s="106"/>
      <c r="L1152" s="67"/>
      <c r="M1152" s="79">
        <f>G1152</f>
        <v>-289.60000000000036</v>
      </c>
      <c r="N1152" s="67"/>
      <c r="O1152" s="67"/>
      <c r="P1152" s="67"/>
      <c r="Q1152" s="67"/>
      <c r="R1152" s="67"/>
      <c r="S1152" s="107"/>
    </row>
    <row r="1153" spans="1:19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77"/>
        <v>-45.199999999999818</v>
      </c>
      <c r="H1153" s="47">
        <f t="shared" si="78"/>
        <v>-1.6802973977695101E-2</v>
      </c>
      <c r="I1153" s="47">
        <f>H1153</f>
        <v>-1.6802973977695101E-2</v>
      </c>
      <c r="J1153" s="47"/>
      <c r="K1153" s="108">
        <f>G1153</f>
        <v>-45.199999999999818</v>
      </c>
      <c r="L1153" s="67"/>
      <c r="M1153" s="67"/>
      <c r="N1153" s="67"/>
      <c r="O1153" s="67"/>
      <c r="P1153" s="67"/>
      <c r="Q1153" s="67"/>
      <c r="R1153" s="67"/>
      <c r="S1153" s="107"/>
    </row>
    <row r="1154" spans="1:19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77"/>
        <v>-1665.9999999999964</v>
      </c>
      <c r="H1154" s="47">
        <f t="shared" si="78"/>
        <v>-5.9953073944523483E-2</v>
      </c>
      <c r="I1154" s="47">
        <f>H1154</f>
        <v>-5.9953073944523483E-2</v>
      </c>
      <c r="J1154" s="47"/>
      <c r="K1154" s="106"/>
      <c r="L1154" s="79">
        <f>G1154</f>
        <v>-1665.9999999999964</v>
      </c>
      <c r="M1154" s="67"/>
      <c r="N1154" s="67"/>
      <c r="O1154" s="67"/>
      <c r="P1154" s="67"/>
      <c r="Q1154" s="67"/>
      <c r="R1154" s="67"/>
      <c r="S1154" s="107"/>
    </row>
    <row r="1155" spans="1:19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77"/>
        <v>-1290</v>
      </c>
      <c r="H1155" s="47">
        <f t="shared" si="78"/>
        <v>-4.2470534009350101E-2</v>
      </c>
      <c r="I1155" s="47">
        <f>H1155</f>
        <v>-4.2470534009350101E-2</v>
      </c>
      <c r="J1155" s="47"/>
      <c r="K1155" s="108">
        <f>G1155</f>
        <v>-1290</v>
      </c>
      <c r="L1155" s="67"/>
      <c r="M1155" s="67"/>
      <c r="N1155" s="67"/>
      <c r="O1155" s="67"/>
      <c r="P1155" s="67"/>
      <c r="Q1155" s="67"/>
      <c r="R1155" s="67"/>
      <c r="S1155" s="107"/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82">F1156-E1156</f>
        <v>227.59999999999991</v>
      </c>
      <c r="H1156" s="47">
        <f t="shared" ref="H1156:H1198" si="83">G1156/E1156</f>
        <v>0.14683870967741927</v>
      </c>
      <c r="I1156" s="47"/>
      <c r="J1156" s="47"/>
      <c r="K1156" s="106"/>
      <c r="L1156" s="67"/>
      <c r="M1156" s="67"/>
      <c r="N1156" s="67"/>
      <c r="O1156" s="67"/>
      <c r="P1156" s="67"/>
      <c r="Q1156" s="67"/>
      <c r="R1156" s="67"/>
      <c r="S1156" s="107"/>
    </row>
    <row r="1157" spans="1:19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82"/>
        <v>-166.39999999999964</v>
      </c>
      <c r="H1157" s="47">
        <f t="shared" si="83"/>
        <v>-5.6737588652482143E-2</v>
      </c>
      <c r="I1157" s="47">
        <f>H1157</f>
        <v>-5.6737588652482143E-2</v>
      </c>
      <c r="J1157" s="47"/>
      <c r="K1157" s="106"/>
      <c r="L1157" s="79">
        <f>G1157</f>
        <v>-166.39999999999964</v>
      </c>
      <c r="M1157" s="67"/>
      <c r="N1157" s="67"/>
      <c r="O1157" s="67"/>
      <c r="P1157" s="67"/>
      <c r="Q1157" s="67"/>
      <c r="R1157" s="67"/>
      <c r="S1157" s="107"/>
    </row>
    <row r="1158" spans="1:19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82"/>
        <v>-379.99999999999977</v>
      </c>
      <c r="H1158" s="47">
        <f t="shared" si="83"/>
        <v>-0.1645876645876645</v>
      </c>
      <c r="I1158" s="47">
        <f>H1158</f>
        <v>-0.1645876645876645</v>
      </c>
      <c r="J1158" s="47"/>
      <c r="K1158" s="106"/>
      <c r="L1158" s="67"/>
      <c r="M1158" s="67"/>
      <c r="N1158" s="79">
        <f>G1158</f>
        <v>-379.99999999999977</v>
      </c>
      <c r="O1158" s="67"/>
      <c r="P1158" s="67"/>
      <c r="Q1158" s="67"/>
      <c r="R1158" s="67"/>
      <c r="S1158" s="107"/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82"/>
        <v>14.800000000000182</v>
      </c>
      <c r="H1159" s="47">
        <f t="shared" si="83"/>
        <v>5.8702205299064657E-3</v>
      </c>
      <c r="I1159" s="47"/>
      <c r="J1159" s="47"/>
      <c r="K1159" s="106"/>
      <c r="L1159" s="67"/>
      <c r="M1159" s="67"/>
      <c r="N1159" s="67"/>
      <c r="O1159" s="67"/>
      <c r="P1159" s="67"/>
      <c r="Q1159" s="67"/>
      <c r="R1159" s="67"/>
      <c r="S1159" s="107"/>
    </row>
    <row r="1160" spans="1:19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82"/>
        <v>-846.40000000000146</v>
      </c>
      <c r="H1160" s="47">
        <f t="shared" si="83"/>
        <v>-3.1694676612444253E-2</v>
      </c>
      <c r="I1160" s="47">
        <f>H1160</f>
        <v>-3.1694676612444253E-2</v>
      </c>
      <c r="J1160" s="47"/>
      <c r="K1160" s="108">
        <f>G1160</f>
        <v>-846.40000000000146</v>
      </c>
      <c r="L1160" s="67"/>
      <c r="M1160" s="67"/>
      <c r="N1160" s="67"/>
      <c r="O1160" s="67"/>
      <c r="P1160" s="67"/>
      <c r="Q1160" s="67"/>
      <c r="R1160" s="67"/>
      <c r="S1160" s="107"/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82"/>
        <v>289.19999999999982</v>
      </c>
      <c r="H1161" s="47">
        <f t="shared" si="83"/>
        <v>0.12654904431842037</v>
      </c>
      <c r="I1161" s="47"/>
      <c r="J1161" s="47"/>
      <c r="K1161" s="106"/>
      <c r="L1161" s="67"/>
      <c r="M1161" s="67"/>
      <c r="N1161" s="67"/>
      <c r="O1161" s="67"/>
      <c r="P1161" s="67"/>
      <c r="Q1161" s="67"/>
      <c r="R1161" s="67"/>
      <c r="S1161" s="107"/>
    </row>
    <row r="1162" spans="1:19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82"/>
        <v>-258.40000000000009</v>
      </c>
      <c r="H1162" s="47">
        <f t="shared" si="83"/>
        <v>-0.16836069846234042</v>
      </c>
      <c r="I1162" s="47">
        <f>H1162</f>
        <v>-0.16836069846234042</v>
      </c>
      <c r="J1162" s="47"/>
      <c r="K1162" s="106"/>
      <c r="L1162" s="67"/>
      <c r="M1162" s="67"/>
      <c r="N1162" s="79">
        <f>G1162</f>
        <v>-258.40000000000009</v>
      </c>
      <c r="O1162" s="67"/>
      <c r="P1162" s="67"/>
      <c r="Q1162" s="67"/>
      <c r="R1162" s="67"/>
      <c r="S1162" s="107"/>
    </row>
    <row r="1163" spans="1:19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82"/>
        <v>-136.79999999999973</v>
      </c>
      <c r="H1163" s="47">
        <f t="shared" si="83"/>
        <v>-4.4793713163064748E-2</v>
      </c>
      <c r="I1163" s="47">
        <f>H1163</f>
        <v>-4.4793713163064748E-2</v>
      </c>
      <c r="J1163" s="47"/>
      <c r="K1163" s="108">
        <f>G1163</f>
        <v>-136.79999999999973</v>
      </c>
      <c r="L1163" s="67"/>
      <c r="M1163" s="67"/>
      <c r="N1163" s="67"/>
      <c r="O1163" s="67"/>
      <c r="P1163" s="67"/>
      <c r="Q1163" s="67"/>
      <c r="R1163" s="67"/>
      <c r="S1163" s="107"/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82"/>
        <v>302.80000000000291</v>
      </c>
      <c r="H1164" s="47">
        <f t="shared" si="83"/>
        <v>1.5686518297484506E-2</v>
      </c>
      <c r="I1164" s="47"/>
      <c r="J1164" s="47"/>
      <c r="K1164" s="106"/>
      <c r="L1164" s="67"/>
      <c r="M1164" s="67"/>
      <c r="N1164" s="67"/>
      <c r="O1164" s="67"/>
      <c r="P1164" s="67"/>
      <c r="Q1164" s="67"/>
      <c r="R1164" s="67"/>
      <c r="S1164" s="107"/>
    </row>
    <row r="1165" spans="1:19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82"/>
        <v>-226.40000000000009</v>
      </c>
      <c r="H1165" s="47">
        <f t="shared" si="83"/>
        <v>-7.3411154345006516E-2</v>
      </c>
      <c r="I1165" s="47">
        <f>H1165</f>
        <v>-7.3411154345006516E-2</v>
      </c>
      <c r="J1165" s="47"/>
      <c r="K1165" s="106"/>
      <c r="L1165" s="79">
        <f>G1165</f>
        <v>-226.40000000000009</v>
      </c>
      <c r="M1165" s="67"/>
      <c r="N1165" s="67"/>
      <c r="O1165" s="67"/>
      <c r="P1165" s="67"/>
      <c r="Q1165" s="67"/>
      <c r="R1165" s="67"/>
      <c r="S1165" s="107"/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82"/>
        <v>350.40000000000009</v>
      </c>
      <c r="H1166" s="47">
        <f t="shared" si="83"/>
        <v>0.22836287799791455</v>
      </c>
      <c r="I1166" s="47"/>
      <c r="J1166" s="47"/>
      <c r="K1166" s="106"/>
      <c r="L1166" s="67"/>
      <c r="M1166" s="67"/>
      <c r="N1166" s="67"/>
      <c r="O1166" s="67"/>
      <c r="P1166" s="67"/>
      <c r="Q1166" s="67"/>
      <c r="R1166" s="67"/>
      <c r="S1166" s="107"/>
    </row>
    <row r="1167" spans="1:19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82"/>
        <v>0</v>
      </c>
      <c r="H1167" s="47">
        <f t="shared" si="83"/>
        <v>0</v>
      </c>
      <c r="I1167" s="47"/>
      <c r="J1167" s="47"/>
      <c r="K1167" s="108">
        <f>G1167</f>
        <v>0</v>
      </c>
      <c r="L1167" s="67"/>
      <c r="M1167" s="67"/>
      <c r="N1167" s="67"/>
      <c r="O1167" s="67"/>
      <c r="P1167" s="67"/>
      <c r="Q1167" s="67"/>
      <c r="R1167" s="67"/>
      <c r="S1167" s="107"/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82"/>
        <v>197.59999999999991</v>
      </c>
      <c r="H1168" s="47">
        <f t="shared" si="83"/>
        <v>0.1048387096774193</v>
      </c>
      <c r="I1168" s="47"/>
      <c r="J1168" s="47"/>
      <c r="K1168" s="106"/>
      <c r="L1168" s="67"/>
      <c r="M1168" s="67"/>
      <c r="N1168" s="67"/>
      <c r="O1168" s="67"/>
      <c r="P1168" s="67"/>
      <c r="Q1168" s="67"/>
      <c r="R1168" s="67"/>
      <c r="S1168" s="107"/>
    </row>
    <row r="1169" spans="1:19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82"/>
        <v>-272.40000000000009</v>
      </c>
      <c r="H1169" s="47">
        <f t="shared" si="83"/>
        <v>-0.20617620345140789</v>
      </c>
      <c r="I1169" s="47">
        <f>H1169</f>
        <v>-0.20617620345140789</v>
      </c>
      <c r="J1169" s="47"/>
      <c r="K1169" s="106"/>
      <c r="L1169" s="67"/>
      <c r="M1169" s="67"/>
      <c r="N1169" s="67"/>
      <c r="O1169" s="79">
        <f>G1169</f>
        <v>-272.40000000000009</v>
      </c>
      <c r="P1169" s="67"/>
      <c r="Q1169" s="67"/>
      <c r="R1169" s="67"/>
      <c r="S1169" s="107"/>
    </row>
    <row r="1170" spans="1:19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82"/>
        <v>-288.40000000000009</v>
      </c>
      <c r="H1170" s="47">
        <f t="shared" si="83"/>
        <v>-0.19170433395373576</v>
      </c>
      <c r="I1170" s="47">
        <f>H1170</f>
        <v>-0.19170433395373576</v>
      </c>
      <c r="J1170" s="47"/>
      <c r="K1170" s="106"/>
      <c r="L1170" s="67"/>
      <c r="M1170" s="67"/>
      <c r="N1170" s="79">
        <f>G1170</f>
        <v>-288.40000000000009</v>
      </c>
      <c r="O1170" s="67"/>
      <c r="P1170" s="67"/>
      <c r="Q1170" s="67"/>
      <c r="R1170" s="67"/>
      <c r="S1170" s="107"/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82"/>
        <v>62.799999999999955</v>
      </c>
      <c r="H1171" s="47">
        <f t="shared" si="83"/>
        <v>4.597364568081988E-2</v>
      </c>
      <c r="I1171" s="47"/>
      <c r="J1171" s="47"/>
      <c r="K1171" s="106"/>
      <c r="L1171" s="67"/>
      <c r="M1171" s="67"/>
      <c r="N1171" s="67"/>
      <c r="O1171" s="67"/>
      <c r="P1171" s="67"/>
      <c r="Q1171" s="67"/>
      <c r="R1171" s="67"/>
      <c r="S1171" s="107"/>
    </row>
    <row r="1172" spans="1:19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82"/>
        <v>-45.600000000000023</v>
      </c>
      <c r="H1172" s="47">
        <f t="shared" si="83"/>
        <v>-5.8823529411764733E-2</v>
      </c>
      <c r="I1172" s="47">
        <f t="shared" ref="I1172:I1177" si="84">H1172</f>
        <v>-5.8823529411764733E-2</v>
      </c>
      <c r="J1172" s="47"/>
      <c r="K1172" s="106"/>
      <c r="L1172" s="79">
        <f>G1172</f>
        <v>-45.600000000000023</v>
      </c>
      <c r="M1172" s="67"/>
      <c r="N1172" s="67"/>
      <c r="O1172" s="67"/>
      <c r="P1172" s="67"/>
      <c r="Q1172" s="67"/>
      <c r="R1172" s="67"/>
      <c r="S1172" s="107"/>
    </row>
    <row r="1173" spans="1:19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82"/>
        <v>-1231.2000000000007</v>
      </c>
      <c r="H1173" s="47">
        <f t="shared" si="83"/>
        <v>-0.10422592442096713</v>
      </c>
      <c r="I1173" s="47">
        <f t="shared" si="84"/>
        <v>-0.10422592442096713</v>
      </c>
      <c r="J1173" s="47"/>
      <c r="K1173" s="106"/>
      <c r="L1173" s="67"/>
      <c r="M1173" s="79">
        <f>G1173</f>
        <v>-1231.2000000000007</v>
      </c>
      <c r="N1173" s="67"/>
      <c r="O1173" s="67"/>
      <c r="P1173" s="67"/>
      <c r="Q1173" s="67"/>
      <c r="R1173" s="67"/>
      <c r="S1173" s="107"/>
    </row>
    <row r="1174" spans="1:19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82"/>
        <v>-2271.6000000000004</v>
      </c>
      <c r="H1174" s="47">
        <f t="shared" si="83"/>
        <v>-0.20306801115640424</v>
      </c>
      <c r="I1174" s="47">
        <f t="shared" si="84"/>
        <v>-0.20306801115640424</v>
      </c>
      <c r="J1174" s="47"/>
      <c r="K1174" s="106"/>
      <c r="L1174" s="67"/>
      <c r="M1174" s="67"/>
      <c r="N1174" s="67"/>
      <c r="O1174" s="79">
        <f>G1174</f>
        <v>-2271.6000000000004</v>
      </c>
      <c r="P1174" s="67"/>
      <c r="Q1174" s="67"/>
      <c r="R1174" s="67"/>
      <c r="S1174" s="107"/>
    </row>
    <row r="1175" spans="1:19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82"/>
        <v>-257.60000000000014</v>
      </c>
      <c r="H1175" s="47">
        <f t="shared" si="83"/>
        <v>-0.30291627469426163</v>
      </c>
      <c r="I1175" s="47">
        <f t="shared" si="84"/>
        <v>-0.30291627469426163</v>
      </c>
      <c r="J1175" s="47"/>
      <c r="K1175" s="106"/>
      <c r="L1175" s="67"/>
      <c r="M1175" s="67"/>
      <c r="N1175" s="67"/>
      <c r="O1175" s="67"/>
      <c r="P1175" s="67"/>
      <c r="Q1175" s="79">
        <f>G1175</f>
        <v>-257.60000000000014</v>
      </c>
      <c r="R1175" s="67"/>
      <c r="S1175" s="107"/>
    </row>
    <row r="1176" spans="1:19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82"/>
        <v>-622.40000000000009</v>
      </c>
      <c r="H1176" s="47">
        <f t="shared" si="83"/>
        <v>-0.32016460905349797</v>
      </c>
      <c r="I1176" s="47">
        <f t="shared" si="84"/>
        <v>-0.32016460905349797</v>
      </c>
      <c r="J1176" s="47"/>
      <c r="K1176" s="106"/>
      <c r="L1176" s="67"/>
      <c r="M1176" s="67"/>
      <c r="N1176" s="67"/>
      <c r="O1176" s="67"/>
      <c r="P1176" s="67"/>
      <c r="Q1176" s="79">
        <f>G1176</f>
        <v>-622.40000000000009</v>
      </c>
      <c r="R1176" s="67"/>
      <c r="S1176" s="107"/>
    </row>
    <row r="1177" spans="1:19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82"/>
        <v>-873.99999999999818</v>
      </c>
      <c r="H1177" s="47">
        <f t="shared" si="83"/>
        <v>-6.547993646797913E-2</v>
      </c>
      <c r="I1177" s="47">
        <f t="shared" si="84"/>
        <v>-6.547993646797913E-2</v>
      </c>
      <c r="J1177" s="47"/>
      <c r="K1177" s="106"/>
      <c r="L1177" s="79">
        <f>G1177</f>
        <v>-873.99999999999818</v>
      </c>
      <c r="M1177" s="67"/>
      <c r="N1177" s="67"/>
      <c r="O1177" s="67"/>
      <c r="P1177" s="67"/>
      <c r="Q1177" s="67"/>
      <c r="R1177" s="67"/>
      <c r="S1177" s="107"/>
    </row>
    <row r="1178" spans="1:19" x14ac:dyDescent="0.25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82"/>
        <v>4678</v>
      </c>
      <c r="H1178" s="47">
        <f t="shared" si="83"/>
        <v>0.278439121946574</v>
      </c>
      <c r="I1178" s="47"/>
      <c r="J1178" s="47"/>
      <c r="K1178" s="106"/>
      <c r="L1178" s="67"/>
      <c r="M1178" s="67"/>
      <c r="N1178" s="67"/>
      <c r="O1178" s="67"/>
      <c r="P1178" s="67"/>
      <c r="Q1178" s="67"/>
      <c r="R1178" s="67"/>
      <c r="S1178" s="107"/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82"/>
        <v>775.59999999999854</v>
      </c>
      <c r="H1179" s="47">
        <f t="shared" si="83"/>
        <v>6.1773232661123195E-2</v>
      </c>
      <c r="I1179" s="47"/>
      <c r="J1179" s="47"/>
      <c r="K1179" s="106"/>
      <c r="L1179" s="67"/>
      <c r="M1179" s="67"/>
      <c r="N1179" s="67"/>
      <c r="O1179" s="67"/>
      <c r="P1179" s="67"/>
      <c r="Q1179" s="67"/>
      <c r="R1179" s="67"/>
      <c r="S1179" s="107"/>
    </row>
    <row r="1180" spans="1:19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82"/>
        <v>-577.20000000000027</v>
      </c>
      <c r="H1180" s="47">
        <f t="shared" si="83"/>
        <v>-0.24666666666666673</v>
      </c>
      <c r="I1180" s="47">
        <f>H1180</f>
        <v>-0.24666666666666673</v>
      </c>
      <c r="J1180" s="47"/>
      <c r="K1180" s="106"/>
      <c r="L1180" s="67"/>
      <c r="M1180" s="67"/>
      <c r="N1180" s="67"/>
      <c r="O1180" s="79">
        <f>G1180</f>
        <v>-577.20000000000027</v>
      </c>
      <c r="P1180" s="67"/>
      <c r="Q1180" s="67"/>
      <c r="R1180" s="67"/>
      <c r="S1180" s="107"/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82"/>
        <v>2084.3999999999996</v>
      </c>
      <c r="H1181" s="47">
        <f t="shared" si="83"/>
        <v>0.33509099093305894</v>
      </c>
      <c r="I1181" s="47"/>
      <c r="J1181" s="47"/>
      <c r="K1181" s="106"/>
      <c r="L1181" s="67"/>
      <c r="M1181" s="67"/>
      <c r="N1181" s="67"/>
      <c r="O1181" s="67"/>
      <c r="P1181" s="67"/>
      <c r="Q1181" s="67"/>
      <c r="R1181" s="67"/>
      <c r="S1181" s="107"/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82"/>
        <v>1452.0000000000009</v>
      </c>
      <c r="H1182" s="47">
        <f t="shared" si="83"/>
        <v>0.27731092436974808</v>
      </c>
      <c r="I1182" s="47"/>
      <c r="J1182" s="47"/>
      <c r="K1182" s="106"/>
      <c r="L1182" s="67"/>
      <c r="M1182" s="67"/>
      <c r="N1182" s="67"/>
      <c r="O1182" s="67"/>
      <c r="P1182" s="67"/>
      <c r="Q1182" s="67"/>
      <c r="R1182" s="67"/>
      <c r="S1182" s="107"/>
    </row>
    <row r="1183" spans="1:19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82"/>
        <v>-407.19999999999891</v>
      </c>
      <c r="H1183" s="47">
        <f t="shared" si="83"/>
        <v>-4.6888673944083518E-2</v>
      </c>
      <c r="I1183" s="47">
        <f>H1183</f>
        <v>-4.6888673944083518E-2</v>
      </c>
      <c r="J1183" s="47"/>
      <c r="K1183" s="108">
        <f>G1183</f>
        <v>-407.19999999999891</v>
      </c>
      <c r="L1183" s="67"/>
      <c r="M1183" s="67"/>
      <c r="N1183" s="67"/>
      <c r="O1183" s="67"/>
      <c r="P1183" s="67"/>
      <c r="Q1183" s="67"/>
      <c r="R1183" s="67"/>
      <c r="S1183" s="107"/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82"/>
        <v>1611.6000000000004</v>
      </c>
      <c r="H1184" s="47">
        <f t="shared" si="83"/>
        <v>0.19090262970859989</v>
      </c>
      <c r="I1184" s="47"/>
      <c r="J1184" s="47"/>
      <c r="K1184" s="106"/>
      <c r="L1184" s="67"/>
      <c r="M1184" s="67"/>
      <c r="N1184" s="67"/>
      <c r="O1184" s="67"/>
      <c r="P1184" s="67"/>
      <c r="Q1184" s="67"/>
      <c r="R1184" s="67"/>
      <c r="S1184" s="107"/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82"/>
        <v>1028.3999999999996</v>
      </c>
      <c r="H1185" s="47">
        <f t="shared" si="83"/>
        <v>0.20548273657288996</v>
      </c>
      <c r="I1185" s="47"/>
      <c r="J1185" s="47"/>
      <c r="K1185" s="106"/>
      <c r="L1185" s="67"/>
      <c r="M1185" s="67"/>
      <c r="N1185" s="67"/>
      <c r="O1185" s="67"/>
      <c r="P1185" s="67"/>
      <c r="Q1185" s="67"/>
      <c r="R1185" s="67"/>
      <c r="S1185" s="107"/>
    </row>
    <row r="1186" spans="1:19" x14ac:dyDescent="0.25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82"/>
        <v>1292.4000000000003</v>
      </c>
      <c r="H1186" s="47">
        <f t="shared" si="83"/>
        <v>0.63340521466379152</v>
      </c>
      <c r="I1186" s="47"/>
      <c r="J1186" s="47"/>
      <c r="K1186" s="106"/>
      <c r="L1186" s="67"/>
      <c r="M1186" s="67"/>
      <c r="N1186" s="67"/>
      <c r="O1186" s="67"/>
      <c r="P1186" s="67"/>
      <c r="Q1186" s="67"/>
      <c r="R1186" s="67"/>
      <c r="S1186" s="107"/>
    </row>
    <row r="1187" spans="1:19" x14ac:dyDescent="0.25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82"/>
        <v>-227.60000000000014</v>
      </c>
      <c r="H1187" s="47">
        <f t="shared" si="83"/>
        <v>-0.10257797007391388</v>
      </c>
      <c r="I1187" s="47">
        <f>H1187</f>
        <v>-0.10257797007391388</v>
      </c>
      <c r="J1187" s="47"/>
      <c r="K1187" s="106"/>
      <c r="L1187" s="67"/>
      <c r="M1187" s="79">
        <f>G1187</f>
        <v>-227.60000000000014</v>
      </c>
      <c r="N1187" s="67"/>
      <c r="O1187" s="67"/>
      <c r="P1187" s="67"/>
      <c r="Q1187" s="67"/>
      <c r="R1187" s="67"/>
      <c r="S1187" s="107"/>
    </row>
    <row r="1188" spans="1:19" x14ac:dyDescent="0.25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82"/>
        <v>1050.8000000000065</v>
      </c>
      <c r="H1188" s="47">
        <f t="shared" si="83"/>
        <v>5.4441082604551258E-2</v>
      </c>
      <c r="I1188" s="47"/>
      <c r="J1188" s="47"/>
      <c r="K1188" s="106"/>
      <c r="L1188" s="67"/>
      <c r="M1188" s="67"/>
      <c r="N1188" s="67"/>
      <c r="O1188" s="67"/>
      <c r="P1188" s="67"/>
      <c r="Q1188" s="67"/>
      <c r="R1188" s="67"/>
      <c r="S1188" s="107"/>
    </row>
    <row r="1189" spans="1:19" x14ac:dyDescent="0.25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82"/>
        <v>-166.80000000000018</v>
      </c>
      <c r="H1189" s="47">
        <f t="shared" si="83"/>
        <v>-3.6460610299903856E-2</v>
      </c>
      <c r="I1189" s="47">
        <f>H1189</f>
        <v>-3.6460610299903856E-2</v>
      </c>
      <c r="J1189" s="47"/>
      <c r="K1189" s="108">
        <f>G1189</f>
        <v>-166.80000000000018</v>
      </c>
      <c r="L1189" s="67"/>
      <c r="M1189" s="67"/>
      <c r="N1189" s="67"/>
      <c r="O1189" s="67"/>
      <c r="P1189" s="67"/>
      <c r="Q1189" s="67"/>
      <c r="R1189" s="67"/>
      <c r="S1189" s="107"/>
    </row>
    <row r="1190" spans="1:19" x14ac:dyDescent="0.25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82"/>
        <v>-546.80000000000018</v>
      </c>
      <c r="H1190" s="47">
        <f t="shared" si="83"/>
        <v>-0.17723324257746667</v>
      </c>
      <c r="I1190" s="47">
        <f>H1190</f>
        <v>-0.17723324257746667</v>
      </c>
      <c r="J1190" s="47"/>
      <c r="K1190" s="106"/>
      <c r="L1190" s="67"/>
      <c r="M1190" s="67"/>
      <c r="N1190" s="79">
        <f>G1190</f>
        <v>-546.80000000000018</v>
      </c>
      <c r="O1190" s="67"/>
      <c r="P1190" s="67"/>
      <c r="Q1190" s="67"/>
      <c r="R1190" s="67"/>
      <c r="S1190" s="107"/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82"/>
        <v>810.79999999999927</v>
      </c>
      <c r="H1191" s="47">
        <f t="shared" si="83"/>
        <v>5.4194962836211912E-2</v>
      </c>
      <c r="I1191" s="47"/>
      <c r="J1191" s="47"/>
      <c r="K1191" s="106"/>
      <c r="L1191" s="67"/>
      <c r="M1191" s="67"/>
      <c r="N1191" s="67"/>
      <c r="O1191" s="67"/>
      <c r="P1191" s="67"/>
      <c r="Q1191" s="67"/>
      <c r="R1191" s="67"/>
      <c r="S1191" s="107"/>
    </row>
    <row r="1192" spans="1:19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82"/>
        <v>-3426</v>
      </c>
      <c r="H1192" s="47">
        <f t="shared" si="83"/>
        <v>-0.24721468567800034</v>
      </c>
      <c r="I1192" s="47">
        <f>H1192</f>
        <v>-0.24721468567800034</v>
      </c>
      <c r="J1192" s="47"/>
      <c r="K1192" s="106"/>
      <c r="L1192" s="67"/>
      <c r="M1192" s="67"/>
      <c r="N1192" s="67"/>
      <c r="O1192" s="79">
        <f>G1192</f>
        <v>-3426</v>
      </c>
      <c r="P1192" s="67"/>
      <c r="Q1192" s="67"/>
      <c r="R1192" s="67"/>
      <c r="S1192" s="107"/>
    </row>
    <row r="1193" spans="1:19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82"/>
        <v>-971.99999999999909</v>
      </c>
      <c r="H1193" s="47">
        <f t="shared" si="83"/>
        <v>-0.10626667249748536</v>
      </c>
      <c r="I1193" s="47">
        <f>H1193</f>
        <v>-0.10626667249748536</v>
      </c>
      <c r="J1193" s="47"/>
      <c r="K1193" s="106"/>
      <c r="L1193" s="67"/>
      <c r="M1193" s="79">
        <f>G1193</f>
        <v>-971.99999999999909</v>
      </c>
      <c r="N1193" s="67"/>
      <c r="O1193" s="67"/>
      <c r="P1193" s="67"/>
      <c r="Q1193" s="67"/>
      <c r="R1193" s="67"/>
      <c r="S1193" s="107"/>
    </row>
    <row r="1194" spans="1:19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82"/>
        <v>-196.79999999999973</v>
      </c>
      <c r="H1194" s="47">
        <f t="shared" si="83"/>
        <v>-5.3959201579293632E-2</v>
      </c>
      <c r="I1194" s="47">
        <f>H1194</f>
        <v>-5.3959201579293632E-2</v>
      </c>
      <c r="J1194" s="47"/>
      <c r="K1194" s="106"/>
      <c r="L1194" s="79">
        <f>G1194</f>
        <v>-196.79999999999973</v>
      </c>
      <c r="M1194" s="67"/>
      <c r="N1194" s="67"/>
      <c r="O1194" s="67"/>
      <c r="P1194" s="67"/>
      <c r="Q1194" s="67"/>
      <c r="R1194" s="67"/>
      <c r="S1194" s="107"/>
    </row>
    <row r="1195" spans="1:19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82"/>
        <v>-622.79999999999973</v>
      </c>
      <c r="H1195" s="47">
        <f t="shared" si="83"/>
        <v>-0.29288939051918728</v>
      </c>
      <c r="I1195" s="47">
        <f>H1195</f>
        <v>-0.29288939051918728</v>
      </c>
      <c r="J1195" s="47"/>
      <c r="K1195" s="106"/>
      <c r="L1195" s="67"/>
      <c r="M1195" s="67"/>
      <c r="N1195" s="67"/>
      <c r="O1195" s="67"/>
      <c r="P1195" s="79">
        <f>G1195</f>
        <v>-622.79999999999973</v>
      </c>
      <c r="Q1195" s="67"/>
      <c r="R1195" s="67"/>
      <c r="S1195" s="107"/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82"/>
        <v>84.800000000001091</v>
      </c>
      <c r="H1196" s="47">
        <f t="shared" si="83"/>
        <v>1.5151515151515348E-2</v>
      </c>
      <c r="I1196" s="47"/>
      <c r="J1196" s="47"/>
      <c r="K1196" s="106"/>
      <c r="L1196" s="67"/>
      <c r="M1196" s="67"/>
      <c r="N1196" s="67"/>
      <c r="O1196" s="67"/>
      <c r="P1196" s="67"/>
      <c r="Q1196" s="67"/>
      <c r="R1196" s="67"/>
      <c r="S1196" s="107"/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82"/>
        <v>973.59999999999991</v>
      </c>
      <c r="H1197" s="47">
        <f t="shared" si="83"/>
        <v>0.37492298213185454</v>
      </c>
      <c r="I1197" s="47"/>
      <c r="J1197" s="47"/>
      <c r="K1197" s="106"/>
      <c r="L1197" s="67"/>
      <c r="M1197" s="67"/>
      <c r="N1197" s="67"/>
      <c r="O1197" s="67"/>
      <c r="P1197" s="67"/>
      <c r="Q1197" s="67"/>
      <c r="R1197" s="67"/>
      <c r="S1197" s="107"/>
    </row>
    <row r="1198" spans="1:19" ht="15.75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82"/>
        <v>-4619.6000000000022</v>
      </c>
      <c r="H1198" s="47">
        <f t="shared" si="83"/>
        <v>-0.19692396883046029</v>
      </c>
      <c r="I1198" s="47">
        <f>H1198</f>
        <v>-0.19692396883046029</v>
      </c>
      <c r="J1198" s="47"/>
      <c r="K1198" s="110"/>
      <c r="L1198" s="111"/>
      <c r="M1198" s="111"/>
      <c r="N1198" s="112">
        <f>G1198</f>
        <v>-4619.6000000000022</v>
      </c>
      <c r="O1198" s="111"/>
      <c r="P1198" s="111"/>
      <c r="Q1198" s="111"/>
      <c r="R1198" s="111"/>
      <c r="S1198" s="113"/>
    </row>
    <row r="1199" spans="1:19" ht="16.5" thickBot="1" x14ac:dyDescent="0.3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124">
        <f>AVERAGE(I4:I1198)</f>
        <v>-0.12624296822815995</v>
      </c>
      <c r="J1199" s="127"/>
      <c r="K1199" s="115">
        <f>SUM(K3:K1198)</f>
        <v>-62792.000000000058</v>
      </c>
      <c r="L1199" s="115">
        <f t="shared" ref="L1199:S1199" si="85">SUM(L3:L1198)</f>
        <v>-182456.79999999993</v>
      </c>
      <c r="M1199" s="115">
        <f t="shared" si="85"/>
        <v>-272396.80000000005</v>
      </c>
      <c r="N1199" s="115">
        <f t="shared" si="85"/>
        <v>-243614.39999999991</v>
      </c>
      <c r="O1199" s="115">
        <f t="shared" si="85"/>
        <v>-165176.80000000002</v>
      </c>
      <c r="P1199" s="115">
        <f t="shared" si="85"/>
        <v>-82728.400000000009</v>
      </c>
      <c r="Q1199" s="115">
        <f t="shared" si="85"/>
        <v>-40724.000000000007</v>
      </c>
      <c r="R1199" s="115">
        <f t="shared" si="85"/>
        <v>-18586.800000000003</v>
      </c>
      <c r="S1199" s="115">
        <f t="shared" si="85"/>
        <v>-100010.8</v>
      </c>
    </row>
    <row r="1200" spans="1:19" x14ac:dyDescent="0.25">
      <c r="K1200" s="114">
        <f>SUBTOTAL(3,K3:K1198)</f>
        <v>203</v>
      </c>
      <c r="L1200" s="114">
        <f t="shared" ref="L1200:S1200" si="86">SUBTOTAL(3,L3:L1198)</f>
        <v>217</v>
      </c>
      <c r="M1200" s="114">
        <f t="shared" si="86"/>
        <v>174</v>
      </c>
      <c r="N1200" s="114">
        <f t="shared" si="86"/>
        <v>135</v>
      </c>
      <c r="O1200" s="114">
        <f t="shared" si="86"/>
        <v>71</v>
      </c>
      <c r="P1200" s="114">
        <f t="shared" si="86"/>
        <v>40</v>
      </c>
      <c r="Q1200" s="114">
        <f t="shared" si="86"/>
        <v>21</v>
      </c>
      <c r="R1200" s="114">
        <f t="shared" si="86"/>
        <v>12</v>
      </c>
      <c r="S1200" s="114">
        <f t="shared" si="86"/>
        <v>12</v>
      </c>
    </row>
    <row r="1202" spans="5:5" x14ac:dyDescent="0.25">
      <c r="E1202">
        <f>883+311</f>
        <v>1194</v>
      </c>
    </row>
  </sheetData>
  <autoFilter ref="A2:S1199" xr:uid="{00000000-0009-0000-0000-000007000000}"/>
  <mergeCells count="1">
    <mergeCell ref="K1:S1"/>
  </mergeCells>
  <conditionalFormatting sqref="H1:H1048576">
    <cfRule type="cellIs" dxfId="24" priority="2" operator="lessThan">
      <formula>-0.4</formula>
    </cfRule>
    <cfRule type="cellIs" dxfId="23" priority="3" operator="between">
      <formula>-0.35001</formula>
      <formula>-0.4</formula>
    </cfRule>
    <cfRule type="cellIs" dxfId="22" priority="4" operator="between">
      <formula>-0.30001</formula>
      <formula>-0.35</formula>
    </cfRule>
    <cfRule type="cellIs" dxfId="21" priority="5" operator="between">
      <formula>-0.25001</formula>
      <formula>-0.3</formula>
    </cfRule>
    <cfRule type="cellIs" dxfId="20" priority="6" operator="between">
      <formula>-0.20001</formula>
      <formula>-0.25</formula>
    </cfRule>
    <cfRule type="cellIs" dxfId="19" priority="7" operator="between">
      <formula>-0.15001</formula>
      <formula>-0.2</formula>
    </cfRule>
    <cfRule type="cellIs" dxfId="18" priority="8" operator="between">
      <formula>-0.10001</formula>
      <formula>-0.15</formula>
    </cfRule>
    <cfRule type="cellIs" dxfId="17" priority="9" operator="between">
      <formula>-0.05001</formula>
      <formula>-0.1</formula>
    </cfRule>
    <cfRule type="cellIs" dxfId="16" priority="10" operator="between">
      <formula>0</formula>
      <formula>-0.05</formula>
    </cfRule>
  </conditionalFormatting>
  <conditionalFormatting sqref="K2">
    <cfRule type="cellIs" dxfId="15" priority="23" operator="lessThan">
      <formula>0</formula>
    </cfRule>
  </conditionalFormatting>
  <conditionalFormatting sqref="K1:S1048576">
    <cfRule type="duplicateValues" dxfId="14" priority="1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T1200"/>
  <sheetViews>
    <sheetView zoomScale="90" zoomScaleNormal="90" workbookViewId="0">
      <pane ySplit="2" topLeftCell="A3" activePane="bottomLeft" state="frozen"/>
      <selection pane="bottomLeft" activeCell="G1197" sqref="G3:G1197"/>
    </sheetView>
  </sheetViews>
  <sheetFormatPr defaultRowHeight="15" x14ac:dyDescent="0.25"/>
  <cols>
    <col min="4" max="4" width="44.85546875" customWidth="1"/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9" width="12" style="68" hidden="1" customWidth="1"/>
    <col min="10" max="10" width="14.7109375" hidden="1" customWidth="1"/>
    <col min="11" max="14" width="15.85546875" hidden="1" customWidth="1"/>
    <col min="15" max="17" width="14.7109375" hidden="1" customWidth="1"/>
    <col min="18" max="18" width="15.85546875" hidden="1" customWidth="1"/>
    <col min="19" max="19" width="0" hidden="1" customWidth="1"/>
  </cols>
  <sheetData>
    <row r="1" spans="1:19" x14ac:dyDescent="0.25">
      <c r="J1" s="184" t="s">
        <v>1410</v>
      </c>
      <c r="K1" s="185"/>
      <c r="L1" s="185"/>
      <c r="M1" s="185"/>
      <c r="N1" s="185"/>
      <c r="O1" s="185"/>
      <c r="P1" s="185"/>
      <c r="Q1" s="185"/>
      <c r="R1" s="185"/>
    </row>
    <row r="2" spans="1:19" ht="15.7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1413</v>
      </c>
      <c r="J2" s="117">
        <v>5</v>
      </c>
      <c r="K2" s="118">
        <v>10</v>
      </c>
      <c r="L2" s="119">
        <v>15</v>
      </c>
      <c r="M2" s="120">
        <v>20</v>
      </c>
      <c r="N2" s="99">
        <v>25</v>
      </c>
      <c r="O2" s="121">
        <v>30</v>
      </c>
      <c r="P2" s="122">
        <v>35</v>
      </c>
      <c r="Q2" s="123">
        <v>40</v>
      </c>
      <c r="R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128">
        <f>H3</f>
        <v>7.2337575351641065E-2</v>
      </c>
      <c r="J3" s="103"/>
      <c r="K3" s="125">
        <f>G3</f>
        <v>259.20000000000027</v>
      </c>
      <c r="L3" s="104"/>
      <c r="M3" s="104"/>
      <c r="N3" s="104"/>
      <c r="O3" s="104"/>
      <c r="P3" s="104"/>
      <c r="Q3" s="104"/>
      <c r="R3" s="105"/>
      <c r="S3">
        <f>SUM(J3:R3)</f>
        <v>259.20000000000027</v>
      </c>
    </row>
    <row r="4" spans="1:19" hidden="1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128"/>
      <c r="J4" s="106"/>
      <c r="K4" s="67"/>
      <c r="L4" s="67"/>
      <c r="M4" s="67"/>
      <c r="N4" s="67"/>
      <c r="O4" s="67"/>
      <c r="P4" s="79"/>
      <c r="Q4" s="67"/>
      <c r="R4" s="107"/>
      <c r="S4">
        <f t="shared" ref="S4:S67" si="2">SUM(J4:R4)</f>
        <v>0</v>
      </c>
    </row>
    <row r="5" spans="1:19" hidden="1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128"/>
      <c r="J5" s="106"/>
      <c r="K5" s="67"/>
      <c r="L5" s="67"/>
      <c r="M5" s="67"/>
      <c r="N5" s="67"/>
      <c r="O5" s="79"/>
      <c r="P5" s="67"/>
      <c r="Q5" s="67"/>
      <c r="R5" s="107"/>
      <c r="S5">
        <f t="shared" si="2"/>
        <v>0</v>
      </c>
    </row>
    <row r="6" spans="1:19" hidden="1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128"/>
      <c r="J6" s="106"/>
      <c r="K6" s="79"/>
      <c r="L6" s="67"/>
      <c r="M6" s="67"/>
      <c r="N6" s="67"/>
      <c r="O6" s="67"/>
      <c r="P6" s="67"/>
      <c r="Q6" s="67"/>
      <c r="R6" s="107"/>
      <c r="S6">
        <f t="shared" si="2"/>
        <v>0</v>
      </c>
    </row>
    <row r="7" spans="1:19" hidden="1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128"/>
      <c r="J7" s="106"/>
      <c r="K7" s="79"/>
      <c r="L7" s="67"/>
      <c r="M7" s="67"/>
      <c r="N7" s="67"/>
      <c r="O7" s="67"/>
      <c r="P7" s="67"/>
      <c r="Q7" s="67"/>
      <c r="R7" s="107"/>
      <c r="S7">
        <f t="shared" si="2"/>
        <v>0</v>
      </c>
    </row>
    <row r="8" spans="1:19" hidden="1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128"/>
      <c r="J8" s="108"/>
      <c r="K8" s="67"/>
      <c r="L8" s="67"/>
      <c r="M8" s="67"/>
      <c r="N8" s="67"/>
      <c r="O8" s="67"/>
      <c r="P8" s="67"/>
      <c r="Q8" s="67"/>
      <c r="R8" s="107"/>
      <c r="S8">
        <f t="shared" si="2"/>
        <v>0</v>
      </c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128">
        <f>H9</f>
        <v>2.1942656524283375E-2</v>
      </c>
      <c r="J9" s="108">
        <f>G9</f>
        <v>30.000000000000227</v>
      </c>
      <c r="K9" s="67"/>
      <c r="L9" s="67"/>
      <c r="M9" s="67"/>
      <c r="N9" s="67"/>
      <c r="O9" s="67"/>
      <c r="P9" s="67"/>
      <c r="Q9" s="67"/>
      <c r="R9" s="107"/>
      <c r="S9">
        <f t="shared" si="2"/>
        <v>30.000000000000227</v>
      </c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128">
        <f>H10</f>
        <v>0.2173226084458488</v>
      </c>
      <c r="J10" s="106"/>
      <c r="K10" s="79"/>
      <c r="L10" s="67"/>
      <c r="M10" s="67"/>
      <c r="N10" s="79">
        <f>G10</f>
        <v>2420.7999999999993</v>
      </c>
      <c r="O10" s="67"/>
      <c r="P10" s="67"/>
      <c r="Q10" s="67"/>
      <c r="R10" s="107"/>
      <c r="S10">
        <f t="shared" si="2"/>
        <v>2420.7999999999993</v>
      </c>
    </row>
    <row r="11" spans="1:19" hidden="1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128"/>
      <c r="J11" s="106"/>
      <c r="K11" s="79"/>
      <c r="L11" s="67"/>
      <c r="M11" s="67"/>
      <c r="N11" s="67"/>
      <c r="O11" s="67"/>
      <c r="P11" s="67"/>
      <c r="Q11" s="67"/>
      <c r="R11" s="107"/>
      <c r="S11">
        <f t="shared" si="2"/>
        <v>0</v>
      </c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128">
        <f>H12</f>
        <v>0.31326135904393509</v>
      </c>
      <c r="J12" s="106"/>
      <c r="K12" s="67"/>
      <c r="L12" s="67"/>
      <c r="M12" s="67"/>
      <c r="N12" s="67"/>
      <c r="O12" s="67"/>
      <c r="P12" s="79">
        <f>G12</f>
        <v>1085.1999999999998</v>
      </c>
      <c r="Q12" s="67"/>
      <c r="R12" s="107"/>
      <c r="S12">
        <f t="shared" si="2"/>
        <v>1085.1999999999998</v>
      </c>
    </row>
    <row r="13" spans="1:19" hidden="1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128"/>
      <c r="J13" s="106"/>
      <c r="K13" s="67"/>
      <c r="L13" s="79"/>
      <c r="M13" s="67"/>
      <c r="N13" s="67"/>
      <c r="O13" s="67"/>
      <c r="P13" s="67"/>
      <c r="Q13" s="67"/>
      <c r="R13" s="107"/>
      <c r="S13">
        <f t="shared" si="2"/>
        <v>0</v>
      </c>
    </row>
    <row r="14" spans="1:19" hidden="1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128"/>
      <c r="J14" s="106"/>
      <c r="K14" s="79"/>
      <c r="L14" s="67"/>
      <c r="M14" s="67"/>
      <c r="N14" s="67"/>
      <c r="O14" s="67"/>
      <c r="P14" s="67"/>
      <c r="Q14" s="67"/>
      <c r="R14" s="107"/>
      <c r="S14">
        <f t="shared" si="2"/>
        <v>0</v>
      </c>
    </row>
    <row r="15" spans="1:19" hidden="1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128"/>
      <c r="J15" s="106"/>
      <c r="K15" s="67"/>
      <c r="L15" s="67"/>
      <c r="M15" s="67"/>
      <c r="N15" s="67"/>
      <c r="O15" s="79"/>
      <c r="P15" s="67"/>
      <c r="Q15" s="67"/>
      <c r="R15" s="107"/>
      <c r="S15">
        <f t="shared" si="2"/>
        <v>0</v>
      </c>
    </row>
    <row r="16" spans="1:19" hidden="1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128"/>
      <c r="J16" s="108"/>
      <c r="K16" s="67"/>
      <c r="L16" s="67"/>
      <c r="M16" s="67"/>
      <c r="N16" s="67"/>
      <c r="O16" s="67"/>
      <c r="P16" s="67"/>
      <c r="Q16" s="67"/>
      <c r="R16" s="107"/>
      <c r="S16">
        <f t="shared" si="2"/>
        <v>0</v>
      </c>
    </row>
    <row r="17" spans="1:19" ht="15.75" thickBot="1" x14ac:dyDescent="0.3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128">
        <f>H17</f>
        <v>1.2438162544169613</v>
      </c>
      <c r="J17" s="106"/>
      <c r="K17" s="67"/>
      <c r="L17" s="67"/>
      <c r="M17" s="67"/>
      <c r="N17" s="67"/>
      <c r="O17" s="67"/>
      <c r="P17" s="67"/>
      <c r="Q17" s="67"/>
      <c r="R17" s="109">
        <f>G17</f>
        <v>2393.6000000000004</v>
      </c>
      <c r="S17">
        <f t="shared" si="2"/>
        <v>2393.6000000000004</v>
      </c>
    </row>
    <row r="18" spans="1:19" ht="15.75" hidden="1" thickBot="1" x14ac:dyDescent="0.3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128"/>
      <c r="J18" s="106"/>
      <c r="K18" s="67"/>
      <c r="L18" s="79"/>
      <c r="M18" s="67"/>
      <c r="N18" s="67"/>
      <c r="O18" s="67"/>
      <c r="P18" s="67"/>
      <c r="Q18" s="67"/>
      <c r="R18" s="107"/>
      <c r="S18">
        <f t="shared" si="2"/>
        <v>0</v>
      </c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128">
        <f>H19</f>
        <v>6.4913469236927923E-2</v>
      </c>
      <c r="J19" s="106"/>
      <c r="K19" s="125">
        <f>G19</f>
        <v>421.59999999999945</v>
      </c>
      <c r="L19" s="67"/>
      <c r="M19" s="67"/>
      <c r="N19" s="67"/>
      <c r="O19" s="67"/>
      <c r="P19" s="67"/>
      <c r="Q19" s="67"/>
      <c r="R19" s="107"/>
      <c r="S19">
        <f t="shared" si="2"/>
        <v>421.59999999999945</v>
      </c>
    </row>
    <row r="20" spans="1:19" hidden="1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128"/>
      <c r="J20" s="106"/>
      <c r="K20" s="79"/>
      <c r="L20" s="67"/>
      <c r="M20" s="67"/>
      <c r="N20" s="67"/>
      <c r="O20" s="67"/>
      <c r="P20" s="67"/>
      <c r="Q20" s="67"/>
      <c r="R20" s="107"/>
      <c r="S20">
        <f t="shared" si="2"/>
        <v>0</v>
      </c>
    </row>
    <row r="21" spans="1:19" hidden="1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128"/>
      <c r="J21" s="106"/>
      <c r="K21" s="79"/>
      <c r="L21" s="67"/>
      <c r="M21" s="67"/>
      <c r="N21" s="67"/>
      <c r="O21" s="67"/>
      <c r="P21" s="67"/>
      <c r="Q21" s="67"/>
      <c r="R21" s="107"/>
      <c r="S21">
        <f t="shared" si="2"/>
        <v>0</v>
      </c>
    </row>
    <row r="22" spans="1:19" hidden="1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128"/>
      <c r="J22" s="106"/>
      <c r="K22" s="79"/>
      <c r="L22" s="67"/>
      <c r="M22" s="67"/>
      <c r="N22" s="67"/>
      <c r="O22" s="67"/>
      <c r="P22" s="67"/>
      <c r="Q22" s="67"/>
      <c r="R22" s="107"/>
      <c r="S22">
        <f t="shared" si="2"/>
        <v>0</v>
      </c>
    </row>
    <row r="23" spans="1:19" hidden="1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128"/>
      <c r="J23" s="108"/>
      <c r="K23" s="67"/>
      <c r="L23" s="67"/>
      <c r="M23" s="67"/>
      <c r="N23" s="67"/>
      <c r="O23" s="67"/>
      <c r="P23" s="67"/>
      <c r="Q23" s="67"/>
      <c r="R23" s="107"/>
      <c r="S23">
        <f t="shared" si="2"/>
        <v>0</v>
      </c>
    </row>
    <row r="24" spans="1:19" hidden="1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128"/>
      <c r="J24" s="106"/>
      <c r="K24" s="67"/>
      <c r="L24" s="67"/>
      <c r="M24" s="79"/>
      <c r="N24" s="67"/>
      <c r="O24" s="67"/>
      <c r="P24" s="67"/>
      <c r="Q24" s="67"/>
      <c r="R24" s="107"/>
      <c r="S24">
        <f t="shared" si="2"/>
        <v>0</v>
      </c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128">
        <f>H25</f>
        <v>0.40373816781646071</v>
      </c>
      <c r="J25" s="106"/>
      <c r="K25" s="67"/>
      <c r="L25" s="67"/>
      <c r="M25" s="67"/>
      <c r="N25" s="67"/>
      <c r="O25" s="67"/>
      <c r="P25" s="67"/>
      <c r="Q25" s="67"/>
      <c r="R25" s="109">
        <f>G25</f>
        <v>2013.1999999999998</v>
      </c>
      <c r="S25">
        <f t="shared" si="2"/>
        <v>2013.1999999999998</v>
      </c>
    </row>
    <row r="26" spans="1:19" hidden="1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128"/>
      <c r="J26" s="106"/>
      <c r="K26" s="67"/>
      <c r="L26" s="79"/>
      <c r="M26" s="67"/>
      <c r="N26" s="67"/>
      <c r="O26" s="67"/>
      <c r="P26" s="67"/>
      <c r="Q26" s="67"/>
      <c r="R26" s="107"/>
      <c r="S26">
        <f t="shared" si="2"/>
        <v>0</v>
      </c>
    </row>
    <row r="27" spans="1:19" hidden="1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128"/>
      <c r="J27" s="108"/>
      <c r="K27" s="67"/>
      <c r="L27" s="67"/>
      <c r="M27" s="67"/>
      <c r="N27" s="67"/>
      <c r="O27" s="67"/>
      <c r="P27" s="67"/>
      <c r="Q27" s="67"/>
      <c r="R27" s="107"/>
      <c r="S27">
        <f t="shared" si="2"/>
        <v>0</v>
      </c>
    </row>
    <row r="28" spans="1:19" hidden="1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128"/>
      <c r="J28" s="106"/>
      <c r="K28" s="67"/>
      <c r="L28" s="67"/>
      <c r="M28" s="67"/>
      <c r="N28" s="67"/>
      <c r="O28" s="67"/>
      <c r="P28" s="79"/>
      <c r="Q28" s="67"/>
      <c r="R28" s="107"/>
      <c r="S28">
        <f t="shared" si="2"/>
        <v>0</v>
      </c>
    </row>
    <row r="29" spans="1:19" hidden="1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128"/>
      <c r="J29" s="108"/>
      <c r="K29" s="67"/>
      <c r="L29" s="67"/>
      <c r="M29" s="67"/>
      <c r="N29" s="67"/>
      <c r="O29" s="67"/>
      <c r="P29" s="67"/>
      <c r="Q29" s="67"/>
      <c r="R29" s="107"/>
      <c r="S29">
        <f t="shared" si="2"/>
        <v>0</v>
      </c>
    </row>
    <row r="30" spans="1:19" hidden="1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128"/>
      <c r="J30" s="106"/>
      <c r="K30" s="79"/>
      <c r="L30" s="67"/>
      <c r="M30" s="67"/>
      <c r="N30" s="67"/>
      <c r="O30" s="67"/>
      <c r="P30" s="67"/>
      <c r="Q30" s="67"/>
      <c r="R30" s="107"/>
      <c r="S30">
        <f t="shared" si="2"/>
        <v>0</v>
      </c>
    </row>
    <row r="31" spans="1:19" hidden="1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128"/>
      <c r="J31" s="106"/>
      <c r="K31" s="67"/>
      <c r="L31" s="67"/>
      <c r="M31" s="67"/>
      <c r="N31" s="79"/>
      <c r="O31" s="67"/>
      <c r="P31" s="67"/>
      <c r="Q31" s="67"/>
      <c r="R31" s="107"/>
      <c r="S31">
        <f t="shared" si="2"/>
        <v>0</v>
      </c>
    </row>
    <row r="32" spans="1:19" hidden="1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128"/>
      <c r="J32" s="106"/>
      <c r="K32" s="67"/>
      <c r="L32" s="67"/>
      <c r="M32" s="67"/>
      <c r="N32" s="67"/>
      <c r="O32" s="79"/>
      <c r="P32" s="67"/>
      <c r="Q32" s="67"/>
      <c r="R32" s="107"/>
      <c r="S32">
        <f t="shared" si="2"/>
        <v>0</v>
      </c>
    </row>
    <row r="33" spans="1:20" hidden="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128"/>
      <c r="J33" s="106"/>
      <c r="K33" s="67"/>
      <c r="L33" s="67"/>
      <c r="M33" s="67"/>
      <c r="N33" s="67"/>
      <c r="O33" s="67"/>
      <c r="P33" s="67"/>
      <c r="Q33" s="79"/>
      <c r="R33" s="107"/>
      <c r="S33">
        <f t="shared" si="2"/>
        <v>0</v>
      </c>
    </row>
    <row r="34" spans="1:20" hidden="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128"/>
      <c r="J34" s="106"/>
      <c r="K34" s="67"/>
      <c r="L34" s="79"/>
      <c r="M34" s="67"/>
      <c r="N34" s="67"/>
      <c r="O34" s="67"/>
      <c r="P34" s="67"/>
      <c r="Q34" s="67"/>
      <c r="R34" s="107"/>
      <c r="S34">
        <f t="shared" si="2"/>
        <v>0</v>
      </c>
    </row>
    <row r="35" spans="1:20" hidden="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128"/>
      <c r="J35" s="106"/>
      <c r="K35" s="67"/>
      <c r="L35" s="79"/>
      <c r="M35" s="67"/>
      <c r="N35" s="67"/>
      <c r="O35" s="67"/>
      <c r="P35" s="67"/>
      <c r="Q35" s="67"/>
      <c r="R35" s="107"/>
      <c r="S35">
        <f t="shared" si="2"/>
        <v>0</v>
      </c>
    </row>
    <row r="36" spans="1:20" hidden="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128"/>
      <c r="J36" s="106"/>
      <c r="K36" s="67"/>
      <c r="L36" s="67"/>
      <c r="M36" s="79"/>
      <c r="N36" s="67"/>
      <c r="O36" s="67"/>
      <c r="P36" s="67"/>
      <c r="Q36" s="67"/>
      <c r="R36" s="107"/>
      <c r="S36">
        <f t="shared" si="2"/>
        <v>0</v>
      </c>
    </row>
    <row r="37" spans="1:20" hidden="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128"/>
      <c r="J37" s="108"/>
      <c r="K37" s="67"/>
      <c r="L37" s="67"/>
      <c r="M37" s="67"/>
      <c r="N37" s="67"/>
      <c r="O37" s="67"/>
      <c r="P37" s="67"/>
      <c r="Q37" s="67"/>
      <c r="R37" s="107"/>
      <c r="S37">
        <f t="shared" si="2"/>
        <v>0</v>
      </c>
      <c r="T37">
        <v>9</v>
      </c>
    </row>
    <row r="38" spans="1:20" ht="15.75" thickBot="1" x14ac:dyDescent="0.3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128">
        <f>H38</f>
        <v>2.9416294470968773E-2</v>
      </c>
      <c r="J38" s="108">
        <f>G38</f>
        <v>76.400000000000091</v>
      </c>
      <c r="K38" s="67"/>
      <c r="L38" s="67"/>
      <c r="M38" s="67"/>
      <c r="N38" s="67"/>
      <c r="O38" s="67"/>
      <c r="P38" s="67"/>
      <c r="Q38" s="67"/>
      <c r="R38" s="107"/>
      <c r="S38">
        <f t="shared" si="2"/>
        <v>76.400000000000091</v>
      </c>
    </row>
    <row r="39" spans="1:20" ht="15.75" hidden="1" thickBot="1" x14ac:dyDescent="0.3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128"/>
      <c r="J39" s="106"/>
      <c r="K39" s="67"/>
      <c r="L39" s="67"/>
      <c r="M39" s="67"/>
      <c r="N39" s="67"/>
      <c r="O39" s="79"/>
      <c r="P39" s="67"/>
      <c r="Q39" s="67"/>
      <c r="R39" s="107"/>
      <c r="S39">
        <f t="shared" si="2"/>
        <v>0</v>
      </c>
    </row>
    <row r="40" spans="1:20" ht="15.75" hidden="1" thickBot="1" x14ac:dyDescent="0.3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128"/>
      <c r="J40" s="106"/>
      <c r="K40" s="67"/>
      <c r="L40" s="67"/>
      <c r="M40" s="79"/>
      <c r="N40" s="67"/>
      <c r="O40" s="67"/>
      <c r="P40" s="67"/>
      <c r="Q40" s="67"/>
      <c r="R40" s="107"/>
      <c r="S40">
        <f t="shared" si="2"/>
        <v>0</v>
      </c>
    </row>
    <row r="41" spans="1:20" ht="15.75" hidden="1" thickBot="1" x14ac:dyDescent="0.3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128"/>
      <c r="J41" s="108"/>
      <c r="K41" s="67"/>
      <c r="L41" s="67"/>
      <c r="M41" s="67"/>
      <c r="N41" s="67"/>
      <c r="O41" s="67"/>
      <c r="P41" s="67"/>
      <c r="Q41" s="67"/>
      <c r="R41" s="107"/>
      <c r="S41">
        <f t="shared" si="2"/>
        <v>0</v>
      </c>
      <c r="T41">
        <v>10</v>
      </c>
    </row>
    <row r="42" spans="1:20" ht="15.75" hidden="1" thickBot="1" x14ac:dyDescent="0.3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128"/>
      <c r="J42" s="106"/>
      <c r="K42" s="79"/>
      <c r="L42" s="67"/>
      <c r="M42" s="67"/>
      <c r="N42" s="67"/>
      <c r="O42" s="67"/>
      <c r="P42" s="67"/>
      <c r="Q42" s="67"/>
      <c r="R42" s="107"/>
      <c r="S42">
        <f t="shared" si="2"/>
        <v>0</v>
      </c>
    </row>
    <row r="43" spans="1:20" ht="15.75" hidden="1" thickBot="1" x14ac:dyDescent="0.3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128"/>
      <c r="J43" s="108"/>
      <c r="K43" s="67"/>
      <c r="L43" s="67"/>
      <c r="M43" s="67"/>
      <c r="N43" s="67"/>
      <c r="O43" s="67"/>
      <c r="P43" s="67"/>
      <c r="Q43" s="67"/>
      <c r="R43" s="107"/>
      <c r="S43">
        <f t="shared" si="2"/>
        <v>0</v>
      </c>
      <c r="T43">
        <v>10.1</v>
      </c>
    </row>
    <row r="44" spans="1:20" ht="15.75" hidden="1" thickBot="1" x14ac:dyDescent="0.3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128"/>
      <c r="J44" s="106"/>
      <c r="K44" s="67"/>
      <c r="L44" s="67"/>
      <c r="M44" s="67"/>
      <c r="N44" s="79"/>
      <c r="O44" s="67"/>
      <c r="P44" s="67"/>
      <c r="Q44" s="67"/>
      <c r="R44" s="107"/>
      <c r="S44">
        <f t="shared" si="2"/>
        <v>0</v>
      </c>
    </row>
    <row r="45" spans="1:20" ht="15.75" hidden="1" thickBot="1" x14ac:dyDescent="0.3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128"/>
      <c r="J45" s="106"/>
      <c r="K45" s="67"/>
      <c r="L45" s="67"/>
      <c r="M45" s="67"/>
      <c r="N45" s="67"/>
      <c r="O45" s="79"/>
      <c r="P45" s="67"/>
      <c r="Q45" s="67"/>
      <c r="R45" s="107"/>
      <c r="S45">
        <f t="shared" si="2"/>
        <v>0</v>
      </c>
    </row>
    <row r="46" spans="1:20" ht="15.75" hidden="1" thickBot="1" x14ac:dyDescent="0.3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128"/>
      <c r="J46" s="106"/>
      <c r="K46" s="67"/>
      <c r="L46" s="67"/>
      <c r="M46" s="67"/>
      <c r="N46" s="67"/>
      <c r="O46" s="79"/>
      <c r="P46" s="67"/>
      <c r="Q46" s="67"/>
      <c r="R46" s="107"/>
      <c r="S46">
        <f t="shared" si="2"/>
        <v>0</v>
      </c>
    </row>
    <row r="47" spans="1:20" ht="15.75" hidden="1" thickBot="1" x14ac:dyDescent="0.3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128"/>
      <c r="J47" s="106"/>
      <c r="K47" s="67"/>
      <c r="L47" s="67"/>
      <c r="M47" s="79"/>
      <c r="N47" s="67"/>
      <c r="O47" s="67"/>
      <c r="P47" s="67"/>
      <c r="Q47" s="67"/>
      <c r="R47" s="107"/>
      <c r="S47">
        <f t="shared" si="2"/>
        <v>0</v>
      </c>
    </row>
    <row r="48" spans="1:20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128">
        <f>H48</f>
        <v>5.0036054803301061E-2</v>
      </c>
      <c r="J48" s="106"/>
      <c r="K48" s="125">
        <f>G48</f>
        <v>499.60000000000036</v>
      </c>
      <c r="L48" s="67"/>
      <c r="M48" s="67"/>
      <c r="N48" s="67"/>
      <c r="O48" s="67"/>
      <c r="P48" s="67"/>
      <c r="Q48" s="67"/>
      <c r="R48" s="107"/>
      <c r="S48">
        <f t="shared" si="2"/>
        <v>499.60000000000036</v>
      </c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128">
        <f>H49</f>
        <v>3.5151969548416755E-2</v>
      </c>
      <c r="J49" s="108">
        <f>G49</f>
        <v>487.59999999999854</v>
      </c>
      <c r="K49" s="67"/>
      <c r="L49" s="67"/>
      <c r="M49" s="67"/>
      <c r="N49" s="67"/>
      <c r="O49" s="67"/>
      <c r="P49" s="67"/>
      <c r="Q49" s="67"/>
      <c r="R49" s="107"/>
      <c r="S49">
        <f t="shared" si="2"/>
        <v>487.59999999999854</v>
      </c>
    </row>
    <row r="50" spans="1:19" hidden="1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128"/>
      <c r="J50" s="106"/>
      <c r="K50" s="67"/>
      <c r="L50" s="79"/>
      <c r="M50" s="67"/>
      <c r="N50" s="67"/>
      <c r="O50" s="67"/>
      <c r="P50" s="67"/>
      <c r="Q50" s="67"/>
      <c r="R50" s="107"/>
      <c r="S50">
        <f t="shared" si="2"/>
        <v>0</v>
      </c>
    </row>
    <row r="51" spans="1:19" hidden="1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128"/>
      <c r="J51" s="106"/>
      <c r="K51" s="79"/>
      <c r="L51" s="67"/>
      <c r="M51" s="67"/>
      <c r="N51" s="67"/>
      <c r="O51" s="67"/>
      <c r="P51" s="67"/>
      <c r="Q51" s="67"/>
      <c r="R51" s="107"/>
      <c r="S51">
        <f t="shared" si="2"/>
        <v>0</v>
      </c>
    </row>
    <row r="52" spans="1:19" hidden="1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128"/>
      <c r="J52" s="106"/>
      <c r="K52" s="79"/>
      <c r="L52" s="67"/>
      <c r="M52" s="67"/>
      <c r="N52" s="67"/>
      <c r="O52" s="67"/>
      <c r="P52" s="67"/>
      <c r="Q52" s="67"/>
      <c r="R52" s="107"/>
      <c r="S52">
        <f t="shared" si="2"/>
        <v>0</v>
      </c>
    </row>
    <row r="53" spans="1:19" hidden="1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128"/>
      <c r="J53" s="106"/>
      <c r="K53" s="67"/>
      <c r="L53" s="67"/>
      <c r="M53" s="67"/>
      <c r="N53" s="67"/>
      <c r="O53" s="79"/>
      <c r="P53" s="67"/>
      <c r="Q53" s="67"/>
      <c r="R53" s="107"/>
      <c r="S53">
        <f t="shared" si="2"/>
        <v>0</v>
      </c>
    </row>
    <row r="54" spans="1:19" hidden="1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128"/>
      <c r="J54" s="106"/>
      <c r="K54" s="79"/>
      <c r="L54" s="67"/>
      <c r="M54" s="67"/>
      <c r="N54" s="67"/>
      <c r="O54" s="67"/>
      <c r="P54" s="67"/>
      <c r="Q54" s="67"/>
      <c r="R54" s="107"/>
      <c r="S54">
        <f t="shared" si="2"/>
        <v>0</v>
      </c>
    </row>
    <row r="55" spans="1:19" hidden="1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128"/>
      <c r="J55" s="106"/>
      <c r="K55" s="67"/>
      <c r="L55" s="79"/>
      <c r="M55" s="67"/>
      <c r="N55" s="67"/>
      <c r="O55" s="67"/>
      <c r="P55" s="67"/>
      <c r="Q55" s="67"/>
      <c r="R55" s="107"/>
      <c r="S55">
        <f t="shared" si="2"/>
        <v>0</v>
      </c>
    </row>
    <row r="56" spans="1:19" hidden="1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128"/>
      <c r="J56" s="108"/>
      <c r="K56" s="67"/>
      <c r="L56" s="67"/>
      <c r="M56" s="67"/>
      <c r="N56" s="67"/>
      <c r="O56" s="67"/>
      <c r="P56" s="67"/>
      <c r="Q56" s="67"/>
      <c r="R56" s="107"/>
      <c r="S56">
        <f t="shared" si="2"/>
        <v>0</v>
      </c>
    </row>
    <row r="57" spans="1:19" hidden="1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128"/>
      <c r="J57" s="108"/>
      <c r="K57" s="67"/>
      <c r="L57" s="67"/>
      <c r="M57" s="67"/>
      <c r="N57" s="67"/>
      <c r="O57" s="67"/>
      <c r="P57" s="67"/>
      <c r="Q57" s="67"/>
      <c r="R57" s="107"/>
      <c r="S57">
        <f t="shared" si="2"/>
        <v>0</v>
      </c>
    </row>
    <row r="58" spans="1:19" hidden="1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128"/>
      <c r="J58" s="106"/>
      <c r="K58" s="67"/>
      <c r="L58" s="67"/>
      <c r="M58" s="79"/>
      <c r="N58" s="67"/>
      <c r="O58" s="67"/>
      <c r="P58" s="67"/>
      <c r="Q58" s="67"/>
      <c r="R58" s="107"/>
      <c r="S58">
        <f t="shared" si="2"/>
        <v>0</v>
      </c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128">
        <f>H59</f>
        <v>1.2690746544725795E-2</v>
      </c>
      <c r="J59" s="108">
        <f>G59</f>
        <v>197.59999999999854</v>
      </c>
      <c r="K59" s="67"/>
      <c r="L59" s="67"/>
      <c r="M59" s="67"/>
      <c r="N59" s="67"/>
      <c r="O59" s="67"/>
      <c r="P59" s="67"/>
      <c r="Q59" s="67"/>
      <c r="R59" s="107"/>
      <c r="S59">
        <f t="shared" si="2"/>
        <v>197.59999999999854</v>
      </c>
    </row>
    <row r="60" spans="1:19" hidden="1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128"/>
      <c r="J60" s="108"/>
      <c r="K60" s="67"/>
      <c r="L60" s="67"/>
      <c r="M60" s="67"/>
      <c r="N60" s="67"/>
      <c r="O60" s="67"/>
      <c r="P60" s="67"/>
      <c r="Q60" s="67"/>
      <c r="R60" s="107"/>
      <c r="S60">
        <f t="shared" si="2"/>
        <v>0</v>
      </c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128">
        <f>H61</f>
        <v>4.6070964146388803E-3</v>
      </c>
      <c r="J61" s="108">
        <f>G61</f>
        <v>49.600000000002183</v>
      </c>
      <c r="K61" s="67"/>
      <c r="L61" s="67"/>
      <c r="M61" s="67"/>
      <c r="N61" s="67"/>
      <c r="O61" s="67"/>
      <c r="P61" s="67"/>
      <c r="Q61" s="67"/>
      <c r="R61" s="107"/>
      <c r="S61">
        <f t="shared" si="2"/>
        <v>49.600000000002183</v>
      </c>
    </row>
    <row r="62" spans="1:19" hidden="1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128"/>
      <c r="J62" s="106"/>
      <c r="K62" s="79"/>
      <c r="L62" s="67"/>
      <c r="M62" s="67"/>
      <c r="N62" s="67"/>
      <c r="O62" s="67"/>
      <c r="P62" s="67"/>
      <c r="Q62" s="67"/>
      <c r="R62" s="107"/>
      <c r="S62">
        <f t="shared" si="2"/>
        <v>0</v>
      </c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128">
        <f>H63</f>
        <v>3.6095870632401298E-3</v>
      </c>
      <c r="J63" s="108">
        <f>G63</f>
        <v>10.000000000000455</v>
      </c>
      <c r="K63" s="67"/>
      <c r="L63" s="67"/>
      <c r="M63" s="67"/>
      <c r="N63" s="67"/>
      <c r="O63" s="67"/>
      <c r="P63" s="67"/>
      <c r="Q63" s="67"/>
      <c r="R63" s="107"/>
      <c r="S63">
        <f t="shared" si="2"/>
        <v>10.000000000000455</v>
      </c>
    </row>
    <row r="64" spans="1:19" hidden="1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128"/>
      <c r="J64" s="106"/>
      <c r="K64" s="79"/>
      <c r="L64" s="67"/>
      <c r="M64" s="67"/>
      <c r="N64" s="67"/>
      <c r="O64" s="67"/>
      <c r="P64" s="67"/>
      <c r="Q64" s="67"/>
      <c r="R64" s="107"/>
      <c r="S64">
        <f t="shared" si="2"/>
        <v>0</v>
      </c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128">
        <f>H65</f>
        <v>9.325184298405868E-3</v>
      </c>
      <c r="J65" s="108">
        <f>G65</f>
        <v>59.199999999999818</v>
      </c>
      <c r="K65" s="67"/>
      <c r="L65" s="67"/>
      <c r="M65" s="67"/>
      <c r="N65" s="67"/>
      <c r="O65" s="67"/>
      <c r="P65" s="67"/>
      <c r="Q65" s="67"/>
      <c r="R65" s="107"/>
      <c r="S65">
        <f t="shared" si="2"/>
        <v>59.199999999999818</v>
      </c>
    </row>
    <row r="66" spans="1:19" hidden="1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128"/>
      <c r="J66" s="108"/>
      <c r="K66" s="67"/>
      <c r="L66" s="67"/>
      <c r="M66" s="67"/>
      <c r="N66" s="67"/>
      <c r="O66" s="67"/>
      <c r="P66" s="67"/>
      <c r="Q66" s="67"/>
      <c r="R66" s="107"/>
      <c r="S66">
        <f t="shared" si="2"/>
        <v>0</v>
      </c>
    </row>
    <row r="67" spans="1:19" hidden="1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128"/>
      <c r="J67" s="106"/>
      <c r="K67" s="79"/>
      <c r="L67" s="67"/>
      <c r="M67" s="67"/>
      <c r="N67" s="67"/>
      <c r="O67" s="67"/>
      <c r="P67" s="67"/>
      <c r="Q67" s="67"/>
      <c r="R67" s="107"/>
      <c r="S67">
        <f t="shared" si="2"/>
        <v>0</v>
      </c>
    </row>
    <row r="68" spans="1:19" hidden="1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3">F68-E68</f>
        <v>-152.39999999999964</v>
      </c>
      <c r="H68" s="47">
        <f t="shared" ref="H68:H131" si="4">G68/E68</f>
        <v>-2.5921894135256432E-2</v>
      </c>
      <c r="I68" s="128"/>
      <c r="J68" s="108"/>
      <c r="K68" s="67"/>
      <c r="L68" s="67"/>
      <c r="M68" s="67"/>
      <c r="N68" s="67"/>
      <c r="O68" s="67"/>
      <c r="P68" s="67"/>
      <c r="Q68" s="67"/>
      <c r="R68" s="107"/>
      <c r="S68">
        <f t="shared" ref="S68:S131" si="5">SUM(J68:R68)</f>
        <v>0</v>
      </c>
    </row>
    <row r="69" spans="1:19" hidden="1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3"/>
        <v>-613.20000000000255</v>
      </c>
      <c r="H69" s="47">
        <f t="shared" si="4"/>
        <v>-3.7047777858334088E-2</v>
      </c>
      <c r="I69" s="128"/>
      <c r="J69" s="108"/>
      <c r="K69" s="67"/>
      <c r="L69" s="67"/>
      <c r="M69" s="67"/>
      <c r="N69" s="67"/>
      <c r="O69" s="67"/>
      <c r="P69" s="67"/>
      <c r="Q69" s="67"/>
      <c r="R69" s="107"/>
      <c r="S69">
        <f t="shared" si="5"/>
        <v>0</v>
      </c>
    </row>
    <row r="70" spans="1:19" hidden="1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3"/>
        <v>-144.79999999999927</v>
      </c>
      <c r="H70" s="47">
        <f t="shared" si="4"/>
        <v>-1.7032889474427052E-2</v>
      </c>
      <c r="I70" s="128"/>
      <c r="J70" s="108"/>
      <c r="K70" s="67"/>
      <c r="L70" s="67"/>
      <c r="M70" s="67"/>
      <c r="N70" s="67"/>
      <c r="O70" s="67"/>
      <c r="P70" s="67"/>
      <c r="Q70" s="67"/>
      <c r="R70" s="107"/>
      <c r="S70">
        <f t="shared" si="5"/>
        <v>0</v>
      </c>
    </row>
    <row r="71" spans="1:19" hidden="1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3"/>
        <v>-81141.600000000006</v>
      </c>
      <c r="H71" s="47">
        <f t="shared" si="4"/>
        <v>-0.73663301619580224</v>
      </c>
      <c r="I71" s="128"/>
      <c r="J71" s="106"/>
      <c r="K71" s="67"/>
      <c r="L71" s="67"/>
      <c r="M71" s="67"/>
      <c r="N71" s="67"/>
      <c r="O71" s="67"/>
      <c r="P71" s="67"/>
      <c r="Q71" s="67"/>
      <c r="R71" s="109"/>
      <c r="S71">
        <f t="shared" si="5"/>
        <v>0</v>
      </c>
    </row>
    <row r="72" spans="1:19" hidden="1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3"/>
        <v>-60.80000000000291</v>
      </c>
      <c r="H72" s="47">
        <f t="shared" si="4"/>
        <v>-1.9622524592704457E-3</v>
      </c>
      <c r="I72" s="128"/>
      <c r="J72" s="108"/>
      <c r="K72" s="67"/>
      <c r="L72" s="67"/>
      <c r="M72" s="67"/>
      <c r="N72" s="67"/>
      <c r="O72" s="67"/>
      <c r="P72" s="67"/>
      <c r="Q72" s="67"/>
      <c r="R72" s="107"/>
      <c r="S72">
        <f t="shared" si="5"/>
        <v>0</v>
      </c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3"/>
        <v>288</v>
      </c>
      <c r="H73" s="47">
        <f t="shared" si="4"/>
        <v>3.9168752040039174E-2</v>
      </c>
      <c r="I73" s="128">
        <f>H73</f>
        <v>3.9168752040039174E-2</v>
      </c>
      <c r="J73" s="108">
        <f>G73</f>
        <v>288</v>
      </c>
      <c r="K73" s="67"/>
      <c r="L73" s="67"/>
      <c r="M73" s="67"/>
      <c r="N73" s="67"/>
      <c r="O73" s="67"/>
      <c r="P73" s="67"/>
      <c r="Q73" s="67"/>
      <c r="R73" s="107"/>
      <c r="S73">
        <f t="shared" si="5"/>
        <v>288</v>
      </c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3"/>
        <v>243.20000000000164</v>
      </c>
      <c r="H74" s="47">
        <f t="shared" si="4"/>
        <v>3.1388745482705427E-2</v>
      </c>
      <c r="I74" s="128">
        <f>H74</f>
        <v>3.1388745482705427E-2</v>
      </c>
      <c r="J74" s="108">
        <f>G74</f>
        <v>243.20000000000164</v>
      </c>
      <c r="K74" s="67"/>
      <c r="L74" s="67"/>
      <c r="M74" s="67"/>
      <c r="N74" s="67"/>
      <c r="O74" s="67"/>
      <c r="P74" s="67"/>
      <c r="Q74" s="67"/>
      <c r="R74" s="107"/>
      <c r="S74">
        <f t="shared" si="5"/>
        <v>243.20000000000164</v>
      </c>
    </row>
    <row r="75" spans="1:19" hidden="1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3"/>
        <v>-5381.2</v>
      </c>
      <c r="H75" s="47">
        <f t="shared" si="4"/>
        <v>-0.67433583959899746</v>
      </c>
      <c r="I75" s="128"/>
      <c r="J75" s="106"/>
      <c r="K75" s="67"/>
      <c r="L75" s="67"/>
      <c r="M75" s="67"/>
      <c r="N75" s="67"/>
      <c r="O75" s="67"/>
      <c r="P75" s="67"/>
      <c r="Q75" s="67"/>
      <c r="R75" s="109"/>
      <c r="S75">
        <f t="shared" si="5"/>
        <v>0</v>
      </c>
    </row>
    <row r="76" spans="1:19" hidden="1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3"/>
        <v>-181.60000000000127</v>
      </c>
      <c r="H76" s="47">
        <f t="shared" si="4"/>
        <v>-2.4819593264815389E-2</v>
      </c>
      <c r="I76" s="128"/>
      <c r="J76" s="108"/>
      <c r="K76" s="67"/>
      <c r="L76" s="67"/>
      <c r="M76" s="67"/>
      <c r="N76" s="67"/>
      <c r="O76" s="67"/>
      <c r="P76" s="67"/>
      <c r="Q76" s="67"/>
      <c r="R76" s="107"/>
      <c r="S76">
        <f t="shared" si="5"/>
        <v>0</v>
      </c>
    </row>
    <row r="77" spans="1:19" hidden="1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3"/>
        <v>-541.59999999999945</v>
      </c>
      <c r="H77" s="47">
        <f t="shared" si="4"/>
        <v>-9.7361041202272153E-2</v>
      </c>
      <c r="I77" s="128"/>
      <c r="J77" s="106"/>
      <c r="K77" s="79"/>
      <c r="L77" s="67"/>
      <c r="M77" s="67"/>
      <c r="N77" s="67"/>
      <c r="O77" s="67"/>
      <c r="P77" s="67"/>
      <c r="Q77" s="67"/>
      <c r="R77" s="107"/>
      <c r="S77">
        <f t="shared" si="5"/>
        <v>0</v>
      </c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3"/>
        <v>122</v>
      </c>
      <c r="H78" s="47">
        <f t="shared" si="4"/>
        <v>0.11636779855017168</v>
      </c>
      <c r="I78" s="128">
        <f>H78</f>
        <v>0.11636779855017168</v>
      </c>
      <c r="J78" s="106"/>
      <c r="K78" s="67"/>
      <c r="L78" s="79">
        <f>G78</f>
        <v>122</v>
      </c>
      <c r="M78" s="67"/>
      <c r="N78" s="67"/>
      <c r="O78" s="67"/>
      <c r="P78" s="67"/>
      <c r="Q78" s="67"/>
      <c r="R78" s="107"/>
      <c r="S78">
        <f t="shared" si="5"/>
        <v>122</v>
      </c>
    </row>
    <row r="79" spans="1:19" hidden="1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3"/>
        <v>-360.80000000000018</v>
      </c>
      <c r="H79" s="47">
        <f t="shared" si="4"/>
        <v>-4.822240042769315E-2</v>
      </c>
      <c r="I79" s="128"/>
      <c r="J79" s="108"/>
      <c r="K79" s="67"/>
      <c r="L79" s="67"/>
      <c r="M79" s="67"/>
      <c r="N79" s="67"/>
      <c r="O79" s="67"/>
      <c r="P79" s="67"/>
      <c r="Q79" s="67"/>
      <c r="R79" s="107"/>
      <c r="S79">
        <f t="shared" si="5"/>
        <v>0</v>
      </c>
    </row>
    <row r="80" spans="1:19" hidden="1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3"/>
        <v>-90.400000000000205</v>
      </c>
      <c r="H80" s="47">
        <f t="shared" si="4"/>
        <v>-9.304240428159756E-2</v>
      </c>
      <c r="I80" s="128"/>
      <c r="J80" s="106"/>
      <c r="K80" s="79"/>
      <c r="L80" s="67"/>
      <c r="M80" s="67"/>
      <c r="N80" s="67"/>
      <c r="O80" s="67"/>
      <c r="P80" s="67"/>
      <c r="Q80" s="67"/>
      <c r="R80" s="107"/>
      <c r="S80">
        <f t="shared" si="5"/>
        <v>0</v>
      </c>
    </row>
    <row r="81" spans="1:19" hidden="1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3"/>
        <v>-288.39999999999964</v>
      </c>
      <c r="H81" s="47">
        <f t="shared" si="4"/>
        <v>-9.0806045340050268E-2</v>
      </c>
      <c r="I81" s="128"/>
      <c r="J81" s="106"/>
      <c r="K81" s="79"/>
      <c r="L81" s="67"/>
      <c r="M81" s="67"/>
      <c r="N81" s="67"/>
      <c r="O81" s="67"/>
      <c r="P81" s="67"/>
      <c r="Q81" s="67"/>
      <c r="R81" s="107"/>
      <c r="S81">
        <f t="shared" si="5"/>
        <v>0</v>
      </c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3"/>
        <v>411.20000000000073</v>
      </c>
      <c r="H82" s="47">
        <f t="shared" si="4"/>
        <v>4.7323113750402879E-2</v>
      </c>
      <c r="I82" s="128">
        <f>H82</f>
        <v>4.7323113750402879E-2</v>
      </c>
      <c r="J82" s="108">
        <f>G82</f>
        <v>411.20000000000073</v>
      </c>
      <c r="K82" s="67"/>
      <c r="L82" s="67"/>
      <c r="M82" s="67"/>
      <c r="N82" s="67"/>
      <c r="O82" s="67"/>
      <c r="P82" s="67"/>
      <c r="Q82" s="67"/>
      <c r="R82" s="107"/>
      <c r="S82">
        <f t="shared" si="5"/>
        <v>411.20000000000073</v>
      </c>
    </row>
    <row r="83" spans="1:19" ht="15.75" thickBot="1" x14ac:dyDescent="0.3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3"/>
        <v>1283.6000000000004</v>
      </c>
      <c r="H83" s="47">
        <f t="shared" si="4"/>
        <v>0.13132263872974304</v>
      </c>
      <c r="I83" s="128">
        <f>H83</f>
        <v>0.13132263872974304</v>
      </c>
      <c r="J83" s="106"/>
      <c r="K83" s="67"/>
      <c r="L83" s="79">
        <f>G83</f>
        <v>1283.6000000000004</v>
      </c>
      <c r="M83" s="67"/>
      <c r="N83" s="67"/>
      <c r="O83" s="67"/>
      <c r="P83" s="67"/>
      <c r="Q83" s="67"/>
      <c r="R83" s="107"/>
      <c r="S83">
        <f t="shared" si="5"/>
        <v>1283.6000000000004</v>
      </c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3"/>
        <v>212.79999999999973</v>
      </c>
      <c r="H84" s="47">
        <f t="shared" si="4"/>
        <v>6.698564593301426E-2</v>
      </c>
      <c r="I84" s="128">
        <f>H84</f>
        <v>6.698564593301426E-2</v>
      </c>
      <c r="J84" s="106"/>
      <c r="K84" s="125">
        <f>G84</f>
        <v>212.79999999999973</v>
      </c>
      <c r="L84" s="67"/>
      <c r="M84" s="67"/>
      <c r="N84" s="67"/>
      <c r="O84" s="67"/>
      <c r="P84" s="67"/>
      <c r="Q84" s="67"/>
      <c r="R84" s="107"/>
      <c r="S84">
        <f t="shared" si="5"/>
        <v>212.79999999999973</v>
      </c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3"/>
        <v>95.199999999998909</v>
      </c>
      <c r="H85" s="47">
        <f t="shared" si="4"/>
        <v>1.3855737323164537E-2</v>
      </c>
      <c r="I85" s="128">
        <f>H85</f>
        <v>1.3855737323164537E-2</v>
      </c>
      <c r="J85" s="108">
        <f>G85</f>
        <v>95.199999999998909</v>
      </c>
      <c r="K85" s="67"/>
      <c r="L85" s="67"/>
      <c r="M85" s="67"/>
      <c r="N85" s="67"/>
      <c r="O85" s="67"/>
      <c r="P85" s="67"/>
      <c r="Q85" s="67"/>
      <c r="R85" s="107"/>
      <c r="S85">
        <f t="shared" si="5"/>
        <v>95.199999999998909</v>
      </c>
    </row>
    <row r="86" spans="1:19" hidden="1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3"/>
        <v>-976.40000000000146</v>
      </c>
      <c r="H86" s="47">
        <f t="shared" si="4"/>
        <v>-5.5928514148241577E-2</v>
      </c>
      <c r="I86" s="128"/>
      <c r="J86" s="106"/>
      <c r="K86" s="79"/>
      <c r="L86" s="67"/>
      <c r="M86" s="67"/>
      <c r="N86" s="67"/>
      <c r="O86" s="67"/>
      <c r="P86" s="67"/>
      <c r="Q86" s="67"/>
      <c r="R86" s="107"/>
      <c r="S86">
        <f t="shared" si="5"/>
        <v>0</v>
      </c>
    </row>
    <row r="87" spans="1:19" hidden="1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3"/>
        <v>-455.19999999999982</v>
      </c>
      <c r="H87" s="47">
        <f t="shared" si="4"/>
        <v>-0.1971586971586971</v>
      </c>
      <c r="I87" s="128"/>
      <c r="J87" s="106"/>
      <c r="K87" s="67"/>
      <c r="L87" s="67"/>
      <c r="M87" s="79"/>
      <c r="N87" s="67"/>
      <c r="O87" s="67"/>
      <c r="P87" s="67"/>
      <c r="Q87" s="67"/>
      <c r="R87" s="107"/>
      <c r="S87">
        <f t="shared" si="5"/>
        <v>0</v>
      </c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3"/>
        <v>44.800000000000409</v>
      </c>
      <c r="H88" s="47">
        <f t="shared" si="4"/>
        <v>2.8077212333918532E-2</v>
      </c>
      <c r="I88" s="128">
        <f>H88</f>
        <v>2.8077212333918532E-2</v>
      </c>
      <c r="J88" s="108">
        <f>G88</f>
        <v>44.800000000000409</v>
      </c>
      <c r="K88" s="67"/>
      <c r="L88" s="67"/>
      <c r="M88" s="67"/>
      <c r="N88" s="67"/>
      <c r="O88" s="67"/>
      <c r="P88" s="67"/>
      <c r="Q88" s="67"/>
      <c r="R88" s="107"/>
      <c r="S88">
        <f t="shared" si="5"/>
        <v>44.800000000000409</v>
      </c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3"/>
        <v>75.600000000002183</v>
      </c>
      <c r="H89" s="47">
        <f t="shared" si="4"/>
        <v>7.8260869565219653E-3</v>
      </c>
      <c r="I89" s="128">
        <f>H89</f>
        <v>7.8260869565219653E-3</v>
      </c>
      <c r="J89" s="108">
        <f>G89</f>
        <v>75.600000000002183</v>
      </c>
      <c r="K89" s="67"/>
      <c r="L89" s="67"/>
      <c r="M89" s="67"/>
      <c r="N89" s="67"/>
      <c r="O89" s="67"/>
      <c r="P89" s="67"/>
      <c r="Q89" s="67"/>
      <c r="R89" s="107"/>
      <c r="S89">
        <f t="shared" si="5"/>
        <v>75.600000000002183</v>
      </c>
    </row>
    <row r="90" spans="1:19" hidden="1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3"/>
        <v>-1504</v>
      </c>
      <c r="H90" s="47">
        <f t="shared" si="4"/>
        <v>-8.1260400682933151E-2</v>
      </c>
      <c r="I90" s="128"/>
      <c r="J90" s="106"/>
      <c r="K90" s="79"/>
      <c r="L90" s="67"/>
      <c r="M90" s="67"/>
      <c r="N90" s="67"/>
      <c r="O90" s="67"/>
      <c r="P90" s="67"/>
      <c r="Q90" s="67"/>
      <c r="R90" s="107"/>
      <c r="S90">
        <f t="shared" si="5"/>
        <v>0</v>
      </c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3"/>
        <v>623.59999999999945</v>
      </c>
      <c r="H91" s="47">
        <f t="shared" si="4"/>
        <v>0.15258882255065073</v>
      </c>
      <c r="I91" s="128">
        <f>H91</f>
        <v>0.15258882255065073</v>
      </c>
      <c r="J91" s="106"/>
      <c r="K91" s="67"/>
      <c r="L91" s="67"/>
      <c r="M91" s="79">
        <f>G91</f>
        <v>623.59999999999945</v>
      </c>
      <c r="N91" s="67"/>
      <c r="O91" s="67"/>
      <c r="P91" s="67"/>
      <c r="Q91" s="67"/>
      <c r="R91" s="107"/>
      <c r="S91">
        <f t="shared" si="5"/>
        <v>623.59999999999945</v>
      </c>
    </row>
    <row r="92" spans="1:19" hidden="1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3"/>
        <v>-590.40000000000009</v>
      </c>
      <c r="H92" s="47">
        <f t="shared" si="4"/>
        <v>-0.13693292513220151</v>
      </c>
      <c r="I92" s="128"/>
      <c r="J92" s="106"/>
      <c r="K92" s="67"/>
      <c r="L92" s="79"/>
      <c r="M92" s="67"/>
      <c r="N92" s="67"/>
      <c r="O92" s="67"/>
      <c r="P92" s="67"/>
      <c r="Q92" s="67"/>
      <c r="R92" s="107"/>
      <c r="S92">
        <f t="shared" si="5"/>
        <v>0</v>
      </c>
    </row>
    <row r="93" spans="1:19" hidden="1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3"/>
        <v>-697.19999999999891</v>
      </c>
      <c r="H93" s="47">
        <f t="shared" si="4"/>
        <v>-8.9849992267642523E-2</v>
      </c>
      <c r="I93" s="128"/>
      <c r="J93" s="106"/>
      <c r="K93" s="79"/>
      <c r="L93" s="67"/>
      <c r="M93" s="67"/>
      <c r="N93" s="67"/>
      <c r="O93" s="67"/>
      <c r="P93" s="67"/>
      <c r="Q93" s="67"/>
      <c r="R93" s="107"/>
      <c r="S93">
        <f t="shared" si="5"/>
        <v>0</v>
      </c>
    </row>
    <row r="94" spans="1:19" hidden="1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3"/>
        <v>-386.79999999999927</v>
      </c>
      <c r="H94" s="47">
        <f t="shared" si="4"/>
        <v>-0.11275652985074607</v>
      </c>
      <c r="I94" s="128"/>
      <c r="J94" s="106"/>
      <c r="K94" s="67"/>
      <c r="L94" s="79"/>
      <c r="M94" s="67"/>
      <c r="N94" s="67"/>
      <c r="O94" s="67"/>
      <c r="P94" s="67"/>
      <c r="Q94" s="67"/>
      <c r="R94" s="107"/>
      <c r="S94">
        <f t="shared" si="5"/>
        <v>0</v>
      </c>
    </row>
    <row r="95" spans="1:19" hidden="1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3"/>
        <v>-1262.8000000000011</v>
      </c>
      <c r="H95" s="47">
        <f t="shared" si="4"/>
        <v>-0.10631777463460641</v>
      </c>
      <c r="I95" s="128"/>
      <c r="J95" s="106"/>
      <c r="K95" s="67"/>
      <c r="L95" s="79"/>
      <c r="M95" s="67"/>
      <c r="N95" s="67"/>
      <c r="O95" s="67"/>
      <c r="P95" s="67"/>
      <c r="Q95" s="67"/>
      <c r="R95" s="107"/>
      <c r="S95">
        <f t="shared" si="5"/>
        <v>0</v>
      </c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3"/>
        <v>168</v>
      </c>
      <c r="H96" s="47">
        <f t="shared" si="4"/>
        <v>4.3218769294093434E-2</v>
      </c>
      <c r="I96" s="128">
        <f>H96</f>
        <v>4.3218769294093434E-2</v>
      </c>
      <c r="J96" s="108">
        <f>G96</f>
        <v>168</v>
      </c>
      <c r="K96" s="67"/>
      <c r="L96" s="67"/>
      <c r="M96" s="67"/>
      <c r="N96" s="67"/>
      <c r="O96" s="67"/>
      <c r="P96" s="67"/>
      <c r="Q96" s="67"/>
      <c r="R96" s="107"/>
      <c r="S96">
        <f t="shared" si="5"/>
        <v>168</v>
      </c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3"/>
        <v>167.60000000000036</v>
      </c>
      <c r="H97" s="47">
        <f t="shared" si="4"/>
        <v>3.6654710873939372E-2</v>
      </c>
      <c r="I97" s="128">
        <f>H97</f>
        <v>3.6654710873939372E-2</v>
      </c>
      <c r="J97" s="108">
        <f>G97</f>
        <v>167.60000000000036</v>
      </c>
      <c r="K97" s="67"/>
      <c r="L97" s="67"/>
      <c r="M97" s="67"/>
      <c r="N97" s="67"/>
      <c r="O97" s="67"/>
      <c r="P97" s="67"/>
      <c r="Q97" s="67"/>
      <c r="R97" s="107"/>
      <c r="S97">
        <f t="shared" si="5"/>
        <v>167.60000000000036</v>
      </c>
    </row>
    <row r="98" spans="1:19" hidden="1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3"/>
        <v>-2617.2000000000007</v>
      </c>
      <c r="H98" s="47">
        <f t="shared" si="4"/>
        <v>-0.36199170124481334</v>
      </c>
      <c r="I98" s="128"/>
      <c r="J98" s="106"/>
      <c r="K98" s="67"/>
      <c r="L98" s="67"/>
      <c r="M98" s="67"/>
      <c r="N98" s="67"/>
      <c r="O98" s="67"/>
      <c r="P98" s="67"/>
      <c r="Q98" s="79"/>
      <c r="R98" s="107"/>
      <c r="S98">
        <f t="shared" si="5"/>
        <v>0</v>
      </c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3"/>
        <v>152.40000000000009</v>
      </c>
      <c r="H99" s="47">
        <f t="shared" si="4"/>
        <v>0.11527987897125574</v>
      </c>
      <c r="I99" s="128">
        <f>H99</f>
        <v>0.11527987897125574</v>
      </c>
      <c r="J99" s="106"/>
      <c r="K99" s="67"/>
      <c r="L99" s="79">
        <f>G99</f>
        <v>152.40000000000009</v>
      </c>
      <c r="M99" s="67"/>
      <c r="N99" s="67"/>
      <c r="O99" s="67"/>
      <c r="P99" s="67"/>
      <c r="Q99" s="67"/>
      <c r="R99" s="107"/>
      <c r="S99">
        <f t="shared" si="5"/>
        <v>152.40000000000009</v>
      </c>
    </row>
    <row r="100" spans="1:19" hidden="1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3"/>
        <v>-713.99999999999818</v>
      </c>
      <c r="H100" s="47">
        <f t="shared" si="4"/>
        <v>-4.7289779049435592E-2</v>
      </c>
      <c r="I100" s="128"/>
      <c r="J100" s="108"/>
      <c r="K100" s="67"/>
      <c r="L100" s="67"/>
      <c r="M100" s="67"/>
      <c r="N100" s="67"/>
      <c r="O100" s="67"/>
      <c r="P100" s="67"/>
      <c r="Q100" s="67"/>
      <c r="R100" s="107"/>
      <c r="S100">
        <f t="shared" si="5"/>
        <v>0</v>
      </c>
    </row>
    <row r="101" spans="1:19" hidden="1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3"/>
        <v>-403.20000000000073</v>
      </c>
      <c r="H101" s="47">
        <f t="shared" si="4"/>
        <v>-8.6227544910179782E-2</v>
      </c>
      <c r="I101" s="128"/>
      <c r="J101" s="106"/>
      <c r="K101" s="79"/>
      <c r="L101" s="67"/>
      <c r="M101" s="67"/>
      <c r="N101" s="67"/>
      <c r="O101" s="67"/>
      <c r="P101" s="67"/>
      <c r="Q101" s="67"/>
      <c r="R101" s="107"/>
      <c r="S101">
        <f t="shared" si="5"/>
        <v>0</v>
      </c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3"/>
        <v>197.20000000000005</v>
      </c>
      <c r="H102" s="47">
        <f t="shared" si="4"/>
        <v>0.10999553770638111</v>
      </c>
      <c r="I102" s="128">
        <f>H102</f>
        <v>0.10999553770638111</v>
      </c>
      <c r="J102" s="106"/>
      <c r="K102" s="67"/>
      <c r="L102" s="79">
        <f>G102</f>
        <v>197.20000000000005</v>
      </c>
      <c r="M102" s="67"/>
      <c r="N102" s="67"/>
      <c r="O102" s="67"/>
      <c r="P102" s="67"/>
      <c r="Q102" s="67"/>
      <c r="R102" s="107"/>
      <c r="S102">
        <f t="shared" si="5"/>
        <v>197.20000000000005</v>
      </c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3"/>
        <v>214</v>
      </c>
      <c r="H103" s="47">
        <f t="shared" si="4"/>
        <v>0.13950456323337679</v>
      </c>
      <c r="I103" s="128">
        <f>H103</f>
        <v>0.13950456323337679</v>
      </c>
      <c r="J103" s="106"/>
      <c r="K103" s="67"/>
      <c r="L103" s="79">
        <f>G103</f>
        <v>214</v>
      </c>
      <c r="M103" s="67"/>
      <c r="N103" s="67"/>
      <c r="O103" s="67"/>
      <c r="P103" s="67"/>
      <c r="Q103" s="67"/>
      <c r="R103" s="107"/>
      <c r="S103">
        <f t="shared" si="5"/>
        <v>214</v>
      </c>
    </row>
    <row r="104" spans="1:19" hidden="1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3"/>
        <v>-562</v>
      </c>
      <c r="H104" s="47">
        <f t="shared" si="4"/>
        <v>-0.24657774657774656</v>
      </c>
      <c r="I104" s="128"/>
      <c r="J104" s="106"/>
      <c r="K104" s="67"/>
      <c r="L104" s="67"/>
      <c r="M104" s="67"/>
      <c r="N104" s="79"/>
      <c r="O104" s="67"/>
      <c r="P104" s="67"/>
      <c r="Q104" s="67"/>
      <c r="R104" s="107"/>
      <c r="S104">
        <f t="shared" si="5"/>
        <v>0</v>
      </c>
    </row>
    <row r="105" spans="1:19" hidden="1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3"/>
        <v>-136.40000000000009</v>
      </c>
      <c r="H105" s="47">
        <f t="shared" si="4"/>
        <v>-3.8526720144616451E-2</v>
      </c>
      <c r="I105" s="128"/>
      <c r="J105" s="108"/>
      <c r="K105" s="67"/>
      <c r="L105" s="67"/>
      <c r="M105" s="67"/>
      <c r="N105" s="67"/>
      <c r="O105" s="67"/>
      <c r="P105" s="67"/>
      <c r="Q105" s="67"/>
      <c r="R105" s="107"/>
      <c r="S105">
        <f t="shared" si="5"/>
        <v>0</v>
      </c>
    </row>
    <row r="106" spans="1:19" hidden="1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3"/>
        <v>-843.99999999999955</v>
      </c>
      <c r="H106" s="47">
        <f t="shared" si="4"/>
        <v>-0.20131666825684563</v>
      </c>
      <c r="I106" s="128"/>
      <c r="J106" s="106"/>
      <c r="K106" s="67"/>
      <c r="L106" s="67"/>
      <c r="M106" s="67"/>
      <c r="N106" s="79"/>
      <c r="O106" s="67"/>
      <c r="P106" s="67"/>
      <c r="Q106" s="67"/>
      <c r="R106" s="107"/>
      <c r="S106">
        <f t="shared" si="5"/>
        <v>0</v>
      </c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3"/>
        <v>106</v>
      </c>
      <c r="H107" s="47">
        <f t="shared" si="4"/>
        <v>4.2030134813639972E-2</v>
      </c>
      <c r="I107" s="128">
        <f>H107</f>
        <v>4.2030134813639972E-2</v>
      </c>
      <c r="J107" s="108">
        <f>G107</f>
        <v>106</v>
      </c>
      <c r="K107" s="67"/>
      <c r="L107" s="67"/>
      <c r="M107" s="67"/>
      <c r="N107" s="67"/>
      <c r="O107" s="67"/>
      <c r="P107" s="67"/>
      <c r="Q107" s="67"/>
      <c r="R107" s="107"/>
      <c r="S107">
        <f t="shared" si="5"/>
        <v>106</v>
      </c>
    </row>
    <row r="108" spans="1:19" hidden="1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3"/>
        <v>-850.39999999999964</v>
      </c>
      <c r="H108" s="47">
        <f t="shared" si="4"/>
        <v>-0.16889100730854775</v>
      </c>
      <c r="I108" s="128"/>
      <c r="J108" s="106"/>
      <c r="K108" s="67"/>
      <c r="L108" s="67"/>
      <c r="M108" s="79"/>
      <c r="N108" s="67"/>
      <c r="O108" s="67"/>
      <c r="P108" s="67"/>
      <c r="Q108" s="67"/>
      <c r="R108" s="107"/>
      <c r="S108">
        <f t="shared" si="5"/>
        <v>0</v>
      </c>
    </row>
    <row r="109" spans="1:19" hidden="1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3"/>
        <v>-2730</v>
      </c>
      <c r="H109" s="47">
        <f t="shared" si="4"/>
        <v>-0.17029717793247998</v>
      </c>
      <c r="I109" s="128"/>
      <c r="J109" s="106"/>
      <c r="K109" s="67"/>
      <c r="L109" s="67"/>
      <c r="M109" s="79"/>
      <c r="N109" s="67"/>
      <c r="O109" s="67"/>
      <c r="P109" s="67"/>
      <c r="Q109" s="67"/>
      <c r="R109" s="107"/>
      <c r="S109">
        <f t="shared" si="5"/>
        <v>0</v>
      </c>
    </row>
    <row r="110" spans="1:19" hidden="1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3"/>
        <v>-545.19999999999982</v>
      </c>
      <c r="H110" s="47">
        <f t="shared" si="4"/>
        <v>-0.12249483238968271</v>
      </c>
      <c r="I110" s="128"/>
      <c r="J110" s="106"/>
      <c r="K110" s="67"/>
      <c r="L110" s="79"/>
      <c r="M110" s="67"/>
      <c r="N110" s="67"/>
      <c r="O110" s="67"/>
      <c r="P110" s="67"/>
      <c r="Q110" s="67"/>
      <c r="R110" s="107"/>
      <c r="S110">
        <f t="shared" si="5"/>
        <v>0</v>
      </c>
    </row>
    <row r="111" spans="1:19" hidden="1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3"/>
        <v>-590.80000000000018</v>
      </c>
      <c r="H111" s="47">
        <f t="shared" si="4"/>
        <v>-0.19854819196128518</v>
      </c>
      <c r="I111" s="128"/>
      <c r="J111" s="106"/>
      <c r="K111" s="67"/>
      <c r="L111" s="67"/>
      <c r="M111" s="79"/>
      <c r="N111" s="67"/>
      <c r="O111" s="67"/>
      <c r="P111" s="67"/>
      <c r="Q111" s="67"/>
      <c r="R111" s="107"/>
      <c r="S111">
        <f t="shared" si="5"/>
        <v>0</v>
      </c>
    </row>
    <row r="112" spans="1:19" hidden="1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3"/>
        <v>-181.60000000000036</v>
      </c>
      <c r="H112" s="47">
        <f t="shared" si="4"/>
        <v>-5.3124268663702415E-2</v>
      </c>
      <c r="I112" s="128"/>
      <c r="J112" s="106"/>
      <c r="K112" s="79"/>
      <c r="L112" s="67"/>
      <c r="M112" s="67"/>
      <c r="N112" s="67"/>
      <c r="O112" s="67"/>
      <c r="P112" s="67"/>
      <c r="Q112" s="67"/>
      <c r="R112" s="107"/>
      <c r="S112">
        <f t="shared" si="5"/>
        <v>0</v>
      </c>
    </row>
    <row r="113" spans="1:19" hidden="1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3"/>
        <v>-348.39999999999964</v>
      </c>
      <c r="H113" s="47">
        <f t="shared" si="4"/>
        <v>-0.16634835752482796</v>
      </c>
      <c r="I113" s="128"/>
      <c r="J113" s="106"/>
      <c r="K113" s="67"/>
      <c r="L113" s="67"/>
      <c r="M113" s="79"/>
      <c r="N113" s="67"/>
      <c r="O113" s="67"/>
      <c r="P113" s="67"/>
      <c r="Q113" s="67"/>
      <c r="R113" s="107"/>
      <c r="S113">
        <f t="shared" si="5"/>
        <v>0</v>
      </c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3"/>
        <v>1070.4000000000051</v>
      </c>
      <c r="H114" s="47">
        <f t="shared" si="4"/>
        <v>3.5693325508189898E-2</v>
      </c>
      <c r="I114" s="128">
        <f>H114</f>
        <v>3.5693325508189898E-2</v>
      </c>
      <c r="J114" s="108">
        <f>G114</f>
        <v>1070.4000000000051</v>
      </c>
      <c r="K114" s="67"/>
      <c r="L114" s="67"/>
      <c r="M114" s="67"/>
      <c r="N114" s="67"/>
      <c r="O114" s="67"/>
      <c r="P114" s="67"/>
      <c r="Q114" s="67"/>
      <c r="R114" s="107"/>
      <c r="S114">
        <f t="shared" si="5"/>
        <v>1070.4000000000051</v>
      </c>
    </row>
    <row r="115" spans="1:19" hidden="1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3"/>
        <v>-741.20000000000073</v>
      </c>
      <c r="H115" s="47">
        <f t="shared" si="4"/>
        <v>-0.12485681557846517</v>
      </c>
      <c r="I115" s="128"/>
      <c r="J115" s="106"/>
      <c r="K115" s="67"/>
      <c r="L115" s="79"/>
      <c r="M115" s="67"/>
      <c r="N115" s="67"/>
      <c r="O115" s="67"/>
      <c r="P115" s="67"/>
      <c r="Q115" s="67"/>
      <c r="R115" s="107"/>
      <c r="S115">
        <f t="shared" si="5"/>
        <v>0</v>
      </c>
    </row>
    <row r="116" spans="1:19" hidden="1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3"/>
        <v>-638</v>
      </c>
      <c r="H116" s="47">
        <f t="shared" si="4"/>
        <v>-7.8478645935839392E-2</v>
      </c>
      <c r="I116" s="128"/>
      <c r="J116" s="106"/>
      <c r="K116" s="79"/>
      <c r="L116" s="67"/>
      <c r="M116" s="67"/>
      <c r="N116" s="67"/>
      <c r="O116" s="67"/>
      <c r="P116" s="67"/>
      <c r="Q116" s="67"/>
      <c r="R116" s="107"/>
      <c r="S116">
        <f t="shared" si="5"/>
        <v>0</v>
      </c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3"/>
        <v>179.19999999999709</v>
      </c>
      <c r="H117" s="47">
        <f t="shared" si="4"/>
        <v>1.5939657012737234E-2</v>
      </c>
      <c r="I117" s="128">
        <f>H117</f>
        <v>1.5939657012737234E-2</v>
      </c>
      <c r="J117" s="108">
        <f>G117</f>
        <v>179.19999999999709</v>
      </c>
      <c r="K117" s="67"/>
      <c r="L117" s="67"/>
      <c r="M117" s="67"/>
      <c r="N117" s="67"/>
      <c r="O117" s="67"/>
      <c r="P117" s="67"/>
      <c r="Q117" s="67"/>
      <c r="R117" s="107"/>
      <c r="S117">
        <f t="shared" si="5"/>
        <v>179.19999999999709</v>
      </c>
    </row>
    <row r="118" spans="1:19" hidden="1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3"/>
        <v>-210.39999999999964</v>
      </c>
      <c r="H118" s="47">
        <f t="shared" si="4"/>
        <v>-1.299439215395635E-2</v>
      </c>
      <c r="I118" s="128"/>
      <c r="J118" s="108"/>
      <c r="K118" s="67"/>
      <c r="L118" s="67"/>
      <c r="M118" s="67"/>
      <c r="N118" s="67"/>
      <c r="O118" s="67"/>
      <c r="P118" s="67"/>
      <c r="Q118" s="67"/>
      <c r="R118" s="107"/>
      <c r="S118">
        <f t="shared" si="5"/>
        <v>0</v>
      </c>
    </row>
    <row r="119" spans="1:19" hidden="1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3"/>
        <v>-2156.4000000000015</v>
      </c>
      <c r="H119" s="47">
        <f t="shared" si="4"/>
        <v>-0.1218525383120113</v>
      </c>
      <c r="I119" s="128"/>
      <c r="J119" s="106"/>
      <c r="K119" s="67"/>
      <c r="L119" s="79"/>
      <c r="M119" s="67"/>
      <c r="N119" s="67"/>
      <c r="O119" s="67"/>
      <c r="P119" s="67"/>
      <c r="Q119" s="67"/>
      <c r="R119" s="107"/>
      <c r="S119">
        <f t="shared" si="5"/>
        <v>0</v>
      </c>
    </row>
    <row r="120" spans="1:19" ht="15.75" thickBot="1" x14ac:dyDescent="0.3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3"/>
        <v>30.400000000000546</v>
      </c>
      <c r="H120" s="47">
        <f t="shared" si="4"/>
        <v>6.2556589019673531E-3</v>
      </c>
      <c r="I120" s="128">
        <f>H120</f>
        <v>6.2556589019673531E-3</v>
      </c>
      <c r="J120" s="108">
        <f>G120</f>
        <v>30.400000000000546</v>
      </c>
      <c r="K120" s="67"/>
      <c r="L120" s="67"/>
      <c r="M120" s="67"/>
      <c r="N120" s="67"/>
      <c r="O120" s="67"/>
      <c r="P120" s="67"/>
      <c r="Q120" s="67"/>
      <c r="R120" s="107"/>
      <c r="S120">
        <f t="shared" si="5"/>
        <v>30.400000000000546</v>
      </c>
    </row>
    <row r="121" spans="1:19" ht="15.75" thickBot="1" x14ac:dyDescent="0.3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3"/>
        <v>562</v>
      </c>
      <c r="H121" s="47">
        <f t="shared" si="4"/>
        <v>7.9048047710138403E-2</v>
      </c>
      <c r="I121" s="128">
        <f>H121</f>
        <v>7.9048047710138403E-2</v>
      </c>
      <c r="J121" s="106"/>
      <c r="K121" s="125">
        <f>G121</f>
        <v>562</v>
      </c>
      <c r="L121" s="67"/>
      <c r="M121" s="67"/>
      <c r="N121" s="67"/>
      <c r="O121" s="67"/>
      <c r="P121" s="67"/>
      <c r="Q121" s="67"/>
      <c r="R121" s="107"/>
      <c r="S121">
        <f t="shared" si="5"/>
        <v>562</v>
      </c>
    </row>
    <row r="122" spans="1:19" ht="15.75" hidden="1" thickBot="1" x14ac:dyDescent="0.3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3"/>
        <v>-331.99999999999636</v>
      </c>
      <c r="H122" s="47">
        <f t="shared" si="4"/>
        <v>-3.243581226308144E-2</v>
      </c>
      <c r="I122" s="128"/>
      <c r="J122" s="108"/>
      <c r="K122" s="67"/>
      <c r="L122" s="67"/>
      <c r="M122" s="67"/>
      <c r="N122" s="67"/>
      <c r="O122" s="67"/>
      <c r="P122" s="67"/>
      <c r="Q122" s="67"/>
      <c r="R122" s="107"/>
      <c r="S122">
        <f t="shared" si="5"/>
        <v>0</v>
      </c>
    </row>
    <row r="123" spans="1:19" ht="15.75" hidden="1" thickBot="1" x14ac:dyDescent="0.3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3"/>
        <v>-1583.9999999999991</v>
      </c>
      <c r="H123" s="47">
        <f t="shared" si="4"/>
        <v>-0.16694772344013481</v>
      </c>
      <c r="I123" s="128"/>
      <c r="J123" s="106"/>
      <c r="K123" s="67"/>
      <c r="L123" s="67"/>
      <c r="M123" s="79"/>
      <c r="N123" s="67"/>
      <c r="O123" s="67"/>
      <c r="P123" s="67"/>
      <c r="Q123" s="67"/>
      <c r="R123" s="107"/>
      <c r="S123">
        <f t="shared" si="5"/>
        <v>0</v>
      </c>
    </row>
    <row r="124" spans="1:19" ht="15.75" hidden="1" thickBot="1" x14ac:dyDescent="0.3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3"/>
        <v>-1530.8000000000011</v>
      </c>
      <c r="H124" s="47">
        <f t="shared" si="4"/>
        <v>-0.13418183093159433</v>
      </c>
      <c r="I124" s="128"/>
      <c r="J124" s="106"/>
      <c r="K124" s="67"/>
      <c r="L124" s="79"/>
      <c r="M124" s="67"/>
      <c r="N124" s="67"/>
      <c r="O124" s="67"/>
      <c r="P124" s="67"/>
      <c r="Q124" s="67"/>
      <c r="R124" s="107"/>
      <c r="S124">
        <f t="shared" si="5"/>
        <v>0</v>
      </c>
    </row>
    <row r="125" spans="1:19" ht="15.75" hidden="1" thickBot="1" x14ac:dyDescent="0.3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3"/>
        <v>-1612.800000000002</v>
      </c>
      <c r="H125" s="47">
        <f t="shared" si="4"/>
        <v>-0.19139846197664503</v>
      </c>
      <c r="I125" s="128"/>
      <c r="J125" s="106"/>
      <c r="K125" s="67"/>
      <c r="L125" s="67"/>
      <c r="M125" s="79"/>
      <c r="N125" s="67"/>
      <c r="O125" s="67"/>
      <c r="P125" s="67"/>
      <c r="Q125" s="67"/>
      <c r="R125" s="107"/>
      <c r="S125">
        <f t="shared" si="5"/>
        <v>0</v>
      </c>
    </row>
    <row r="126" spans="1:19" ht="15.75" hidden="1" thickBot="1" x14ac:dyDescent="0.3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3"/>
        <v>-507.19999999999982</v>
      </c>
      <c r="H126" s="47">
        <f t="shared" si="4"/>
        <v>-0.100403832449125</v>
      </c>
      <c r="I126" s="128"/>
      <c r="J126" s="106"/>
      <c r="K126" s="67"/>
      <c r="L126" s="79"/>
      <c r="M126" s="67"/>
      <c r="N126" s="67"/>
      <c r="O126" s="67"/>
      <c r="P126" s="67"/>
      <c r="Q126" s="67"/>
      <c r="R126" s="107"/>
      <c r="S126">
        <f t="shared" si="5"/>
        <v>0</v>
      </c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3"/>
        <v>473.19999999999982</v>
      </c>
      <c r="H127" s="47">
        <f t="shared" si="4"/>
        <v>6.4549571670213315E-2</v>
      </c>
      <c r="I127" s="128">
        <f>H127</f>
        <v>6.4549571670213315E-2</v>
      </c>
      <c r="J127" s="106"/>
      <c r="K127" s="125">
        <f>G127</f>
        <v>473.19999999999982</v>
      </c>
      <c r="L127" s="67"/>
      <c r="M127" s="67"/>
      <c r="N127" s="67"/>
      <c r="O127" s="67"/>
      <c r="P127" s="67"/>
      <c r="Q127" s="67"/>
      <c r="R127" s="107"/>
      <c r="S127">
        <f t="shared" si="5"/>
        <v>473.19999999999982</v>
      </c>
    </row>
    <row r="128" spans="1:19" hidden="1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3"/>
        <v>-1596.3999999999978</v>
      </c>
      <c r="H128" s="47">
        <f t="shared" si="4"/>
        <v>-0.15334076151688611</v>
      </c>
      <c r="I128" s="128"/>
      <c r="J128" s="106"/>
      <c r="K128" s="67"/>
      <c r="L128" s="67"/>
      <c r="M128" s="79"/>
      <c r="N128" s="67"/>
      <c r="O128" s="67"/>
      <c r="P128" s="67"/>
      <c r="Q128" s="67"/>
      <c r="R128" s="107"/>
      <c r="S128">
        <f t="shared" si="5"/>
        <v>0</v>
      </c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3"/>
        <v>107.60000000000036</v>
      </c>
      <c r="H129" s="47">
        <f t="shared" si="4"/>
        <v>1.7405370430281522E-2</v>
      </c>
      <c r="I129" s="128">
        <f>H129</f>
        <v>1.7405370430281522E-2</v>
      </c>
      <c r="J129" s="108">
        <f>G129</f>
        <v>107.60000000000036</v>
      </c>
      <c r="K129" s="67"/>
      <c r="L129" s="67"/>
      <c r="M129" s="67"/>
      <c r="N129" s="67"/>
      <c r="O129" s="67"/>
      <c r="P129" s="67"/>
      <c r="Q129" s="67"/>
      <c r="R129" s="107"/>
      <c r="S129">
        <f t="shared" si="5"/>
        <v>107.60000000000036</v>
      </c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3"/>
        <v>244.40000000000055</v>
      </c>
      <c r="H130" s="47">
        <f t="shared" si="4"/>
        <v>3.7156409632692865E-2</v>
      </c>
      <c r="I130" s="128">
        <f>H130</f>
        <v>3.7156409632692865E-2</v>
      </c>
      <c r="J130" s="108">
        <f>G130</f>
        <v>244.40000000000055</v>
      </c>
      <c r="K130" s="67"/>
      <c r="L130" s="67"/>
      <c r="M130" s="67"/>
      <c r="N130" s="67"/>
      <c r="O130" s="67"/>
      <c r="P130" s="67"/>
      <c r="Q130" s="67"/>
      <c r="R130" s="107"/>
      <c r="S130">
        <f t="shared" si="5"/>
        <v>244.40000000000055</v>
      </c>
    </row>
    <row r="131" spans="1:19" hidden="1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3"/>
        <v>-119.99999999999909</v>
      </c>
      <c r="H131" s="47">
        <f t="shared" si="4"/>
        <v>-1.4740566037735736E-2</v>
      </c>
      <c r="I131" s="128"/>
      <c r="J131" s="108"/>
      <c r="K131" s="67"/>
      <c r="L131" s="67"/>
      <c r="M131" s="67"/>
      <c r="N131" s="67"/>
      <c r="O131" s="67"/>
      <c r="P131" s="67"/>
      <c r="Q131" s="67"/>
      <c r="R131" s="107"/>
      <c r="S131">
        <f t="shared" si="5"/>
        <v>0</v>
      </c>
    </row>
    <row r="132" spans="1:19" hidden="1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6">F132-E132</f>
        <v>-516.40000000000055</v>
      </c>
      <c r="H132" s="47">
        <f t="shared" ref="H132:H195" si="7">G132/E132</f>
        <v>-7.0519473425465745E-2</v>
      </c>
      <c r="I132" s="128"/>
      <c r="J132" s="106"/>
      <c r="K132" s="79"/>
      <c r="L132" s="67"/>
      <c r="M132" s="67"/>
      <c r="N132" s="67"/>
      <c r="O132" s="67"/>
      <c r="P132" s="67"/>
      <c r="Q132" s="67"/>
      <c r="R132" s="107"/>
      <c r="S132">
        <f t="shared" ref="S132:S195" si="8">SUM(J132:R132)</f>
        <v>0</v>
      </c>
    </row>
    <row r="133" spans="1:19" hidden="1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6"/>
        <v>-750.79999999999973</v>
      </c>
      <c r="H133" s="47">
        <f t="shared" si="7"/>
        <v>-0.24411496943685776</v>
      </c>
      <c r="I133" s="128"/>
      <c r="J133" s="106"/>
      <c r="K133" s="67"/>
      <c r="L133" s="67"/>
      <c r="M133" s="67"/>
      <c r="N133" s="79"/>
      <c r="O133" s="67"/>
      <c r="P133" s="67"/>
      <c r="Q133" s="67"/>
      <c r="R133" s="107"/>
      <c r="S133">
        <f t="shared" si="8"/>
        <v>0</v>
      </c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6"/>
        <v>76</v>
      </c>
      <c r="H134" s="47">
        <f t="shared" si="7"/>
        <v>0.12829169480081026</v>
      </c>
      <c r="I134" s="128">
        <f>H134</f>
        <v>0.12829169480081026</v>
      </c>
      <c r="J134" s="106"/>
      <c r="K134" s="67"/>
      <c r="L134" s="79">
        <f>G134</f>
        <v>76</v>
      </c>
      <c r="M134" s="67"/>
      <c r="N134" s="67"/>
      <c r="O134" s="67"/>
      <c r="P134" s="67"/>
      <c r="Q134" s="67"/>
      <c r="R134" s="107"/>
      <c r="S134">
        <f t="shared" si="8"/>
        <v>76</v>
      </c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6"/>
        <v>122.79999999999927</v>
      </c>
      <c r="H135" s="47">
        <f t="shared" si="7"/>
        <v>3.382920110192817E-2</v>
      </c>
      <c r="I135" s="128">
        <f>H135</f>
        <v>3.382920110192817E-2</v>
      </c>
      <c r="J135" s="108">
        <f>G135</f>
        <v>122.79999999999927</v>
      </c>
      <c r="K135" s="67"/>
      <c r="L135" s="67"/>
      <c r="M135" s="67"/>
      <c r="N135" s="67"/>
      <c r="O135" s="67"/>
      <c r="P135" s="67"/>
      <c r="Q135" s="67"/>
      <c r="R135" s="107"/>
      <c r="S135">
        <f t="shared" si="8"/>
        <v>122.79999999999927</v>
      </c>
    </row>
    <row r="136" spans="1:19" hidden="1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6"/>
        <v>-2476.7999999999993</v>
      </c>
      <c r="H136" s="47">
        <f t="shared" si="7"/>
        <v>-0.233845689036595</v>
      </c>
      <c r="I136" s="128"/>
      <c r="J136" s="106"/>
      <c r="K136" s="67"/>
      <c r="L136" s="67"/>
      <c r="M136" s="67"/>
      <c r="N136" s="79"/>
      <c r="O136" s="67"/>
      <c r="P136" s="67"/>
      <c r="Q136" s="67"/>
      <c r="R136" s="107"/>
      <c r="S136">
        <f t="shared" si="8"/>
        <v>0</v>
      </c>
    </row>
    <row r="137" spans="1:19" hidden="1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6"/>
        <v>-146.80000000000018</v>
      </c>
      <c r="H137" s="47">
        <f t="shared" si="7"/>
        <v>-4.2798833819242037E-2</v>
      </c>
      <c r="I137" s="128"/>
      <c r="J137" s="108"/>
      <c r="K137" s="67"/>
      <c r="L137" s="67"/>
      <c r="M137" s="67"/>
      <c r="N137" s="67"/>
      <c r="O137" s="67"/>
      <c r="P137" s="67"/>
      <c r="Q137" s="67"/>
      <c r="R137" s="107"/>
      <c r="S137">
        <f t="shared" si="8"/>
        <v>0</v>
      </c>
    </row>
    <row r="138" spans="1:19" hidden="1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6"/>
        <v>-3479.9999999999964</v>
      </c>
      <c r="H138" s="47">
        <f t="shared" si="7"/>
        <v>-0.17558376556539973</v>
      </c>
      <c r="I138" s="128"/>
      <c r="J138" s="106"/>
      <c r="K138" s="67"/>
      <c r="L138" s="67"/>
      <c r="M138" s="79"/>
      <c r="N138" s="67"/>
      <c r="O138" s="67"/>
      <c r="P138" s="67"/>
      <c r="Q138" s="67"/>
      <c r="R138" s="107"/>
      <c r="S138">
        <f t="shared" si="8"/>
        <v>0</v>
      </c>
    </row>
    <row r="139" spans="1:19" ht="15.75" thickBot="1" x14ac:dyDescent="0.3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6"/>
        <v>897.60000000000036</v>
      </c>
      <c r="H139" s="47">
        <f t="shared" si="7"/>
        <v>0.11025401660688848</v>
      </c>
      <c r="I139" s="128">
        <f>H139</f>
        <v>0.11025401660688848</v>
      </c>
      <c r="J139" s="106"/>
      <c r="K139" s="67"/>
      <c r="L139" s="79">
        <f>G139</f>
        <v>897.60000000000036</v>
      </c>
      <c r="M139" s="67"/>
      <c r="N139" s="67"/>
      <c r="O139" s="67"/>
      <c r="P139" s="67"/>
      <c r="Q139" s="67"/>
      <c r="R139" s="107"/>
      <c r="S139">
        <f t="shared" si="8"/>
        <v>897.60000000000036</v>
      </c>
    </row>
    <row r="140" spans="1:19" ht="15.75" hidden="1" thickBot="1" x14ac:dyDescent="0.3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6"/>
        <v>-94.399999999999636</v>
      </c>
      <c r="H140" s="47">
        <f t="shared" si="7"/>
        <v>-1.9757220594390883E-2</v>
      </c>
      <c r="I140" s="128"/>
      <c r="J140" s="108"/>
      <c r="K140" s="67"/>
      <c r="L140" s="67"/>
      <c r="M140" s="67"/>
      <c r="N140" s="67"/>
      <c r="O140" s="67"/>
      <c r="P140" s="67"/>
      <c r="Q140" s="67"/>
      <c r="R140" s="107"/>
      <c r="S140">
        <f t="shared" si="8"/>
        <v>0</v>
      </c>
    </row>
    <row r="141" spans="1:19" ht="15.75" hidden="1" thickBot="1" x14ac:dyDescent="0.3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6"/>
        <v>-136</v>
      </c>
      <c r="H141" s="47">
        <f t="shared" si="7"/>
        <v>-1.6923000348414714E-2</v>
      </c>
      <c r="I141" s="128"/>
      <c r="J141" s="108"/>
      <c r="K141" s="67"/>
      <c r="L141" s="67"/>
      <c r="M141" s="67"/>
      <c r="N141" s="67"/>
      <c r="O141" s="67"/>
      <c r="P141" s="67"/>
      <c r="Q141" s="67"/>
      <c r="R141" s="107"/>
      <c r="S141">
        <f t="shared" si="8"/>
        <v>0</v>
      </c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6"/>
        <v>365.59999999999945</v>
      </c>
      <c r="H142" s="47">
        <f t="shared" si="7"/>
        <v>6.4689645410149252E-2</v>
      </c>
      <c r="I142" s="128">
        <f>H142</f>
        <v>6.4689645410149252E-2</v>
      </c>
      <c r="J142" s="106"/>
      <c r="K142" s="125">
        <f>G142</f>
        <v>365.59999999999945</v>
      </c>
      <c r="L142" s="67"/>
      <c r="M142" s="67"/>
      <c r="N142" s="67"/>
      <c r="O142" s="67"/>
      <c r="P142" s="67"/>
      <c r="Q142" s="67"/>
      <c r="R142" s="107"/>
      <c r="S142">
        <f t="shared" si="8"/>
        <v>365.59999999999945</v>
      </c>
    </row>
    <row r="143" spans="1:19" hidden="1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6"/>
        <v>-583.20000000000073</v>
      </c>
      <c r="H143" s="47">
        <f t="shared" si="7"/>
        <v>-5.719441393378321E-2</v>
      </c>
      <c r="I143" s="128"/>
      <c r="J143" s="106"/>
      <c r="K143" s="79"/>
      <c r="L143" s="67"/>
      <c r="M143" s="67"/>
      <c r="N143" s="67"/>
      <c r="O143" s="67"/>
      <c r="P143" s="67"/>
      <c r="Q143" s="67"/>
      <c r="R143" s="107"/>
      <c r="S143">
        <f t="shared" si="8"/>
        <v>0</v>
      </c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6"/>
        <v>916</v>
      </c>
      <c r="H144" s="47">
        <f t="shared" si="7"/>
        <v>0.22224378881987575</v>
      </c>
      <c r="I144" s="128">
        <f>H144</f>
        <v>0.22224378881987575</v>
      </c>
      <c r="J144" s="106"/>
      <c r="K144" s="79"/>
      <c r="L144" s="67"/>
      <c r="M144" s="67"/>
      <c r="N144" s="79">
        <f>G144</f>
        <v>916</v>
      </c>
      <c r="O144" s="67"/>
      <c r="P144" s="67"/>
      <c r="Q144" s="67"/>
      <c r="R144" s="107"/>
      <c r="S144">
        <f t="shared" si="8"/>
        <v>916</v>
      </c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6"/>
        <v>163.19999999999891</v>
      </c>
      <c r="H145" s="47">
        <f t="shared" si="7"/>
        <v>1.6648983922304628E-2</v>
      </c>
      <c r="I145" s="128">
        <f>H145</f>
        <v>1.6648983922304628E-2</v>
      </c>
      <c r="J145" s="108">
        <f>G145</f>
        <v>163.19999999999891</v>
      </c>
      <c r="K145" s="67"/>
      <c r="L145" s="67"/>
      <c r="M145" s="67"/>
      <c r="N145" s="67"/>
      <c r="O145" s="67"/>
      <c r="P145" s="67"/>
      <c r="Q145" s="67"/>
      <c r="R145" s="107"/>
      <c r="S145">
        <f t="shared" si="8"/>
        <v>163.19999999999891</v>
      </c>
    </row>
    <row r="146" spans="1:19" hidden="1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6"/>
        <v>-296.40000000000055</v>
      </c>
      <c r="H146" s="47">
        <f t="shared" si="7"/>
        <v>-0.10246128318584088</v>
      </c>
      <c r="I146" s="128"/>
      <c r="J146" s="106"/>
      <c r="K146" s="67"/>
      <c r="L146" s="79"/>
      <c r="M146" s="67"/>
      <c r="N146" s="67"/>
      <c r="O146" s="67"/>
      <c r="P146" s="67"/>
      <c r="Q146" s="67"/>
      <c r="R146" s="107"/>
      <c r="S146">
        <f t="shared" si="8"/>
        <v>0</v>
      </c>
    </row>
    <row r="147" spans="1:19" hidden="1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6"/>
        <v>-121.99999999999989</v>
      </c>
      <c r="H147" s="47">
        <f t="shared" si="7"/>
        <v>-0.13377192982456129</v>
      </c>
      <c r="I147" s="128"/>
      <c r="J147" s="106"/>
      <c r="K147" s="67"/>
      <c r="L147" s="79"/>
      <c r="M147" s="67"/>
      <c r="N147" s="67"/>
      <c r="O147" s="67"/>
      <c r="P147" s="67"/>
      <c r="Q147" s="67"/>
      <c r="R147" s="107"/>
      <c r="S147">
        <f t="shared" si="8"/>
        <v>0</v>
      </c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6"/>
        <v>486.39999999999964</v>
      </c>
      <c r="H148" s="47">
        <f t="shared" si="7"/>
        <v>0.20142454861686251</v>
      </c>
      <c r="I148" s="128">
        <f>H148</f>
        <v>0.20142454861686251</v>
      </c>
      <c r="J148" s="106"/>
      <c r="K148" s="79"/>
      <c r="L148" s="67"/>
      <c r="M148" s="67"/>
      <c r="N148" s="79">
        <f>G148</f>
        <v>486.39999999999964</v>
      </c>
      <c r="O148" s="67"/>
      <c r="P148" s="67"/>
      <c r="Q148" s="67"/>
      <c r="R148" s="107"/>
      <c r="S148">
        <f t="shared" si="8"/>
        <v>486.39999999999964</v>
      </c>
    </row>
    <row r="149" spans="1:19" hidden="1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6"/>
        <v>-104.79999999999927</v>
      </c>
      <c r="H149" s="47">
        <f t="shared" si="7"/>
        <v>-9.0180015833131923E-3</v>
      </c>
      <c r="I149" s="128"/>
      <c r="J149" s="108"/>
      <c r="K149" s="67"/>
      <c r="L149" s="67"/>
      <c r="M149" s="67"/>
      <c r="N149" s="67"/>
      <c r="O149" s="67"/>
      <c r="P149" s="67"/>
      <c r="Q149" s="67"/>
      <c r="R149" s="107"/>
      <c r="S149">
        <f t="shared" si="8"/>
        <v>0</v>
      </c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6"/>
        <v>905.99999999999977</v>
      </c>
      <c r="H150" s="47">
        <f t="shared" si="7"/>
        <v>0.48678272082527391</v>
      </c>
      <c r="I150" s="128">
        <f>H150</f>
        <v>0.48678272082527391</v>
      </c>
      <c r="J150" s="106"/>
      <c r="K150" s="67"/>
      <c r="L150" s="67"/>
      <c r="M150" s="67"/>
      <c r="N150" s="67"/>
      <c r="O150" s="67"/>
      <c r="P150" s="67"/>
      <c r="Q150" s="67"/>
      <c r="R150" s="109">
        <f>G150</f>
        <v>905.99999999999977</v>
      </c>
      <c r="S150">
        <f t="shared" si="8"/>
        <v>905.99999999999977</v>
      </c>
    </row>
    <row r="151" spans="1:19" hidden="1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6"/>
        <v>-1410.8000000000002</v>
      </c>
      <c r="H151" s="47">
        <f t="shared" si="7"/>
        <v>-0.21604900459418072</v>
      </c>
      <c r="I151" s="128"/>
      <c r="J151" s="106"/>
      <c r="K151" s="67"/>
      <c r="L151" s="67"/>
      <c r="M151" s="67"/>
      <c r="N151" s="79"/>
      <c r="O151" s="67"/>
      <c r="P151" s="67"/>
      <c r="Q151" s="67"/>
      <c r="R151" s="107"/>
      <c r="S151">
        <f t="shared" si="8"/>
        <v>0</v>
      </c>
    </row>
    <row r="152" spans="1:19" hidden="1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6"/>
        <v>-349.59999999999997</v>
      </c>
      <c r="H152" s="47">
        <f t="shared" si="7"/>
        <v>-0.53521126760563376</v>
      </c>
      <c r="I152" s="128"/>
      <c r="J152" s="106"/>
      <c r="K152" s="67"/>
      <c r="L152" s="67"/>
      <c r="M152" s="67"/>
      <c r="N152" s="67"/>
      <c r="O152" s="67"/>
      <c r="P152" s="67"/>
      <c r="Q152" s="67"/>
      <c r="R152" s="109"/>
      <c r="S152">
        <f t="shared" si="8"/>
        <v>0</v>
      </c>
    </row>
    <row r="153" spans="1:19" hidden="1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6"/>
        <v>-742</v>
      </c>
      <c r="H153" s="47">
        <f t="shared" si="7"/>
        <v>-0.1594327460249248</v>
      </c>
      <c r="I153" s="128"/>
      <c r="J153" s="106"/>
      <c r="K153" s="67"/>
      <c r="L153" s="67"/>
      <c r="M153" s="79"/>
      <c r="N153" s="67"/>
      <c r="O153" s="67"/>
      <c r="P153" s="67"/>
      <c r="Q153" s="67"/>
      <c r="R153" s="107"/>
      <c r="S153">
        <f t="shared" si="8"/>
        <v>0</v>
      </c>
    </row>
    <row r="154" spans="1:19" hidden="1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6"/>
        <v>-791.20000000000255</v>
      </c>
      <c r="H154" s="47">
        <f t="shared" si="7"/>
        <v>-8.1942085421931557E-2</v>
      </c>
      <c r="I154" s="128"/>
      <c r="J154" s="106"/>
      <c r="K154" s="79"/>
      <c r="L154" s="67"/>
      <c r="M154" s="67"/>
      <c r="N154" s="67"/>
      <c r="O154" s="67"/>
      <c r="P154" s="67"/>
      <c r="Q154" s="67"/>
      <c r="R154" s="107"/>
      <c r="S154">
        <f t="shared" si="8"/>
        <v>0</v>
      </c>
    </row>
    <row r="155" spans="1:19" hidden="1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6"/>
        <v>-332.00000000000045</v>
      </c>
      <c r="H155" s="47">
        <f t="shared" si="7"/>
        <v>-0.10829853862212957</v>
      </c>
      <c r="I155" s="128"/>
      <c r="J155" s="106"/>
      <c r="K155" s="67"/>
      <c r="L155" s="79"/>
      <c r="M155" s="67"/>
      <c r="N155" s="67"/>
      <c r="O155" s="67"/>
      <c r="P155" s="67"/>
      <c r="Q155" s="67"/>
      <c r="R155" s="107"/>
      <c r="S155">
        <f t="shared" si="8"/>
        <v>0</v>
      </c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6"/>
        <v>395.99999999999955</v>
      </c>
      <c r="H156" s="47">
        <f t="shared" si="7"/>
        <v>0.10588235294117633</v>
      </c>
      <c r="I156" s="128">
        <f>H156</f>
        <v>0.10588235294117633</v>
      </c>
      <c r="J156" s="106"/>
      <c r="K156" s="67"/>
      <c r="L156" s="79">
        <f>G156</f>
        <v>395.99999999999955</v>
      </c>
      <c r="M156" s="67"/>
      <c r="N156" s="67"/>
      <c r="O156" s="67"/>
      <c r="P156" s="67"/>
      <c r="Q156" s="67"/>
      <c r="R156" s="107"/>
      <c r="S156">
        <f t="shared" si="8"/>
        <v>395.99999999999955</v>
      </c>
    </row>
    <row r="157" spans="1:19" ht="15.75" thickBot="1" x14ac:dyDescent="0.3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6"/>
        <v>166.39999999999964</v>
      </c>
      <c r="H157" s="47">
        <f t="shared" si="7"/>
        <v>2.0431216541427193E-2</v>
      </c>
      <c r="I157" s="128">
        <f>H157</f>
        <v>2.0431216541427193E-2</v>
      </c>
      <c r="J157" s="108">
        <f>G157</f>
        <v>166.39999999999964</v>
      </c>
      <c r="K157" s="67"/>
      <c r="L157" s="67"/>
      <c r="M157" s="67"/>
      <c r="N157" s="67"/>
      <c r="O157" s="67"/>
      <c r="P157" s="67"/>
      <c r="Q157" s="67"/>
      <c r="R157" s="107"/>
      <c r="S157">
        <f t="shared" si="8"/>
        <v>166.39999999999964</v>
      </c>
    </row>
    <row r="158" spans="1:19" ht="15.75" hidden="1" thickBot="1" x14ac:dyDescent="0.3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6"/>
        <v>-895.60000000000127</v>
      </c>
      <c r="H158" s="47">
        <f t="shared" si="7"/>
        <v>-0.13645782545099969</v>
      </c>
      <c r="I158" s="128"/>
      <c r="J158" s="106"/>
      <c r="K158" s="67"/>
      <c r="L158" s="79"/>
      <c r="M158" s="67"/>
      <c r="N158" s="67"/>
      <c r="O158" s="67"/>
      <c r="P158" s="67"/>
      <c r="Q158" s="67"/>
      <c r="R158" s="107"/>
      <c r="S158">
        <f t="shared" si="8"/>
        <v>0</v>
      </c>
    </row>
    <row r="159" spans="1:19" ht="15.75" hidden="1" thickBot="1" x14ac:dyDescent="0.3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6"/>
        <v>-1836.3999999999996</v>
      </c>
      <c r="H159" s="47">
        <f t="shared" si="7"/>
        <v>-0.23190382381168861</v>
      </c>
      <c r="I159" s="128"/>
      <c r="J159" s="106"/>
      <c r="K159" s="67"/>
      <c r="L159" s="67"/>
      <c r="M159" s="67"/>
      <c r="N159" s="79"/>
      <c r="O159" s="67"/>
      <c r="P159" s="67"/>
      <c r="Q159" s="67"/>
      <c r="R159" s="107"/>
      <c r="S159">
        <f t="shared" si="8"/>
        <v>0</v>
      </c>
    </row>
    <row r="160" spans="1:19" ht="15.75" hidden="1" thickBot="1" x14ac:dyDescent="0.3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6"/>
        <v>-389.59999999999854</v>
      </c>
      <c r="H160" s="47">
        <f t="shared" si="7"/>
        <v>-4.5548073325850931E-2</v>
      </c>
      <c r="I160" s="128"/>
      <c r="J160" s="108"/>
      <c r="K160" s="67"/>
      <c r="L160" s="67"/>
      <c r="M160" s="67"/>
      <c r="N160" s="67"/>
      <c r="O160" s="67"/>
      <c r="P160" s="67"/>
      <c r="Q160" s="67"/>
      <c r="R160" s="107"/>
      <c r="S160">
        <f t="shared" si="8"/>
        <v>0</v>
      </c>
    </row>
    <row r="161" spans="1:19" ht="15.75" hidden="1" thickBot="1" x14ac:dyDescent="0.3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6"/>
        <v>-325.60000000000036</v>
      </c>
      <c r="H161" s="47">
        <f t="shared" si="7"/>
        <v>-7.9538792261090563E-2</v>
      </c>
      <c r="I161" s="128"/>
      <c r="J161" s="106"/>
      <c r="K161" s="79"/>
      <c r="L161" s="67"/>
      <c r="M161" s="67"/>
      <c r="N161" s="67"/>
      <c r="O161" s="67"/>
      <c r="P161" s="67"/>
      <c r="Q161" s="67"/>
      <c r="R161" s="107"/>
      <c r="S161">
        <f t="shared" si="8"/>
        <v>0</v>
      </c>
    </row>
    <row r="162" spans="1:19" ht="15.75" hidden="1" thickBot="1" x14ac:dyDescent="0.3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6"/>
        <v>-499.59999999999945</v>
      </c>
      <c r="H162" s="47">
        <f t="shared" si="7"/>
        <v>-9.8207265293285009E-2</v>
      </c>
      <c r="I162" s="128"/>
      <c r="J162" s="106"/>
      <c r="K162" s="79"/>
      <c r="L162" s="67"/>
      <c r="M162" s="67"/>
      <c r="N162" s="67"/>
      <c r="O162" s="67"/>
      <c r="P162" s="67"/>
      <c r="Q162" s="67"/>
      <c r="R162" s="107"/>
      <c r="S162">
        <f t="shared" si="8"/>
        <v>0</v>
      </c>
    </row>
    <row r="163" spans="1:19" ht="15.75" hidden="1" thickBot="1" x14ac:dyDescent="0.3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6"/>
        <v>-501.19999999999982</v>
      </c>
      <c r="H163" s="47">
        <f t="shared" si="7"/>
        <v>-9.5919773405802614E-2</v>
      </c>
      <c r="I163" s="128"/>
      <c r="J163" s="106"/>
      <c r="K163" s="79"/>
      <c r="L163" s="67"/>
      <c r="M163" s="67"/>
      <c r="N163" s="67"/>
      <c r="O163" s="67"/>
      <c r="P163" s="67"/>
      <c r="Q163" s="67"/>
      <c r="R163" s="107"/>
      <c r="S163">
        <f t="shared" si="8"/>
        <v>0</v>
      </c>
    </row>
    <row r="164" spans="1:19" ht="15.75" hidden="1" thickBot="1" x14ac:dyDescent="0.3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6"/>
        <v>-172.39999999999964</v>
      </c>
      <c r="H164" s="47">
        <f t="shared" si="7"/>
        <v>-2.3081454506506671E-2</v>
      </c>
      <c r="I164" s="128"/>
      <c r="J164" s="108"/>
      <c r="K164" s="67"/>
      <c r="L164" s="67"/>
      <c r="M164" s="67"/>
      <c r="N164" s="67"/>
      <c r="O164" s="67"/>
      <c r="P164" s="67"/>
      <c r="Q164" s="67"/>
      <c r="R164" s="107"/>
      <c r="S164">
        <f t="shared" si="8"/>
        <v>0</v>
      </c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6"/>
        <v>136.80000000000018</v>
      </c>
      <c r="H165" s="47">
        <f t="shared" si="7"/>
        <v>5.267210842445718E-2</v>
      </c>
      <c r="I165" s="128">
        <f>H165</f>
        <v>5.267210842445718E-2</v>
      </c>
      <c r="J165" s="106"/>
      <c r="K165" s="125">
        <f>G165</f>
        <v>136.80000000000018</v>
      </c>
      <c r="L165" s="67"/>
      <c r="M165" s="67"/>
      <c r="N165" s="67"/>
      <c r="O165" s="67"/>
      <c r="P165" s="67"/>
      <c r="Q165" s="67"/>
      <c r="R165" s="107"/>
      <c r="S165">
        <f t="shared" si="8"/>
        <v>136.80000000000018</v>
      </c>
    </row>
    <row r="166" spans="1:19" hidden="1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6"/>
        <v>-4585.1999999999971</v>
      </c>
      <c r="H166" s="47">
        <f t="shared" si="7"/>
        <v>-0.28002247410592129</v>
      </c>
      <c r="I166" s="128"/>
      <c r="J166" s="106"/>
      <c r="K166" s="67"/>
      <c r="L166" s="67"/>
      <c r="M166" s="67"/>
      <c r="N166" s="67"/>
      <c r="O166" s="79"/>
      <c r="P166" s="67"/>
      <c r="Q166" s="67"/>
      <c r="R166" s="107"/>
      <c r="S166">
        <f t="shared" si="8"/>
        <v>0</v>
      </c>
    </row>
    <row r="167" spans="1:19" hidden="1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6"/>
        <v>-725.19999999999709</v>
      </c>
      <c r="H167" s="47">
        <f t="shared" si="7"/>
        <v>-5.1441380093065286E-2</v>
      </c>
      <c r="I167" s="128"/>
      <c r="J167" s="106"/>
      <c r="K167" s="79"/>
      <c r="L167" s="67"/>
      <c r="M167" s="67"/>
      <c r="N167" s="67"/>
      <c r="O167" s="67"/>
      <c r="P167" s="67"/>
      <c r="Q167" s="67"/>
      <c r="R167" s="107"/>
      <c r="S167">
        <f t="shared" si="8"/>
        <v>0</v>
      </c>
    </row>
    <row r="168" spans="1:19" hidden="1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6"/>
        <v>-726</v>
      </c>
      <c r="H168" s="47">
        <f t="shared" si="7"/>
        <v>-7.9941860465116282E-2</v>
      </c>
      <c r="I168" s="128"/>
      <c r="J168" s="106"/>
      <c r="K168" s="79"/>
      <c r="L168" s="67"/>
      <c r="M168" s="67"/>
      <c r="N168" s="67"/>
      <c r="O168" s="67"/>
      <c r="P168" s="67"/>
      <c r="Q168" s="67"/>
      <c r="R168" s="107"/>
      <c r="S168">
        <f t="shared" si="8"/>
        <v>0</v>
      </c>
    </row>
    <row r="169" spans="1:19" hidden="1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6"/>
        <v>-1385.9999999999991</v>
      </c>
      <c r="H169" s="47">
        <f t="shared" si="7"/>
        <v>-0.19170124481327788</v>
      </c>
      <c r="I169" s="128"/>
      <c r="J169" s="106"/>
      <c r="K169" s="67"/>
      <c r="L169" s="67"/>
      <c r="M169" s="79"/>
      <c r="N169" s="67"/>
      <c r="O169" s="67"/>
      <c r="P169" s="67"/>
      <c r="Q169" s="67"/>
      <c r="R169" s="107"/>
      <c r="S169">
        <f t="shared" si="8"/>
        <v>0</v>
      </c>
    </row>
    <row r="170" spans="1:19" hidden="1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6"/>
        <v>-1197.2000000000007</v>
      </c>
      <c r="H170" s="47">
        <f t="shared" si="7"/>
        <v>-0.12628159149402984</v>
      </c>
      <c r="I170" s="128"/>
      <c r="J170" s="106"/>
      <c r="K170" s="67"/>
      <c r="L170" s="79"/>
      <c r="M170" s="67"/>
      <c r="N170" s="67"/>
      <c r="O170" s="67"/>
      <c r="P170" s="67"/>
      <c r="Q170" s="67"/>
      <c r="R170" s="107"/>
      <c r="S170">
        <f t="shared" si="8"/>
        <v>0</v>
      </c>
    </row>
    <row r="171" spans="1:19" hidden="1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6"/>
        <v>-270.00000000000182</v>
      </c>
      <c r="H171" s="47">
        <f t="shared" si="7"/>
        <v>-2.1676996692251021E-2</v>
      </c>
      <c r="I171" s="128"/>
      <c r="J171" s="108"/>
      <c r="K171" s="67"/>
      <c r="L171" s="67"/>
      <c r="M171" s="67"/>
      <c r="N171" s="67"/>
      <c r="O171" s="67"/>
      <c r="P171" s="67"/>
      <c r="Q171" s="67"/>
      <c r="R171" s="107"/>
      <c r="S171">
        <f t="shared" si="8"/>
        <v>0</v>
      </c>
    </row>
    <row r="172" spans="1:19" hidden="1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6"/>
        <v>-121.599999999999</v>
      </c>
      <c r="H172" s="47">
        <f t="shared" si="7"/>
        <v>-2.9102048631054714E-2</v>
      </c>
      <c r="I172" s="128"/>
      <c r="J172" s="108"/>
      <c r="K172" s="67"/>
      <c r="L172" s="67"/>
      <c r="M172" s="67"/>
      <c r="N172" s="67"/>
      <c r="O172" s="67"/>
      <c r="P172" s="67"/>
      <c r="Q172" s="67"/>
      <c r="R172" s="107"/>
      <c r="S172">
        <f t="shared" si="8"/>
        <v>0</v>
      </c>
    </row>
    <row r="173" spans="1:19" hidden="1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6"/>
        <v>-1047.9999999999964</v>
      </c>
      <c r="H173" s="47">
        <f t="shared" si="7"/>
        <v>-8.9575711990153212E-2</v>
      </c>
      <c r="I173" s="128"/>
      <c r="J173" s="106"/>
      <c r="K173" s="79"/>
      <c r="L173" s="67"/>
      <c r="M173" s="67"/>
      <c r="N173" s="67"/>
      <c r="O173" s="67"/>
      <c r="P173" s="67"/>
      <c r="Q173" s="67"/>
      <c r="R173" s="107"/>
      <c r="S173">
        <f t="shared" si="8"/>
        <v>0</v>
      </c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6"/>
        <v>106.39999999999964</v>
      </c>
      <c r="H174" s="47">
        <f t="shared" si="7"/>
        <v>3.1841034235096849E-2</v>
      </c>
      <c r="I174" s="128">
        <f>H174</f>
        <v>3.1841034235096849E-2</v>
      </c>
      <c r="J174" s="108">
        <f>G174</f>
        <v>106.39999999999964</v>
      </c>
      <c r="K174" s="67"/>
      <c r="L174" s="67"/>
      <c r="M174" s="67"/>
      <c r="N174" s="67"/>
      <c r="O174" s="67"/>
      <c r="P174" s="67"/>
      <c r="Q174" s="67"/>
      <c r="R174" s="107"/>
      <c r="S174">
        <f t="shared" si="8"/>
        <v>106.39999999999964</v>
      </c>
    </row>
    <row r="175" spans="1:19" hidden="1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6"/>
        <v>-59.199999999999818</v>
      </c>
      <c r="H175" s="47">
        <f t="shared" si="7"/>
        <v>-1.5592077538980145E-2</v>
      </c>
      <c r="I175" s="128"/>
      <c r="J175" s="108"/>
      <c r="K175" s="67"/>
      <c r="L175" s="67"/>
      <c r="M175" s="67"/>
      <c r="N175" s="67"/>
      <c r="O175" s="67"/>
      <c r="P175" s="67"/>
      <c r="Q175" s="67"/>
      <c r="R175" s="107"/>
      <c r="S175">
        <f t="shared" si="8"/>
        <v>0</v>
      </c>
    </row>
    <row r="176" spans="1:19" hidden="1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6"/>
        <v>-848.80000000000018</v>
      </c>
      <c r="H176" s="47">
        <f t="shared" si="7"/>
        <v>-0.2837657127574218</v>
      </c>
      <c r="I176" s="128"/>
      <c r="J176" s="106"/>
      <c r="K176" s="67"/>
      <c r="L176" s="67"/>
      <c r="M176" s="67"/>
      <c r="N176" s="67"/>
      <c r="O176" s="79"/>
      <c r="P176" s="67"/>
      <c r="Q176" s="67"/>
      <c r="R176" s="107"/>
      <c r="S176">
        <f t="shared" si="8"/>
        <v>0</v>
      </c>
    </row>
    <row r="177" spans="1:19" hidden="1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6"/>
        <v>-603.59999999999945</v>
      </c>
      <c r="H177" s="47">
        <f t="shared" si="7"/>
        <v>-0.15179559400462717</v>
      </c>
      <c r="I177" s="128"/>
      <c r="J177" s="106"/>
      <c r="K177" s="67"/>
      <c r="L177" s="67"/>
      <c r="M177" s="79"/>
      <c r="N177" s="67"/>
      <c r="O177" s="67"/>
      <c r="P177" s="67"/>
      <c r="Q177" s="67"/>
      <c r="R177" s="107"/>
      <c r="S177">
        <f t="shared" si="8"/>
        <v>0</v>
      </c>
    </row>
    <row r="178" spans="1:19" hidden="1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6"/>
        <v>-816.39999999999964</v>
      </c>
      <c r="H178" s="47">
        <f t="shared" si="7"/>
        <v>-0.15675883256528411</v>
      </c>
      <c r="I178" s="128"/>
      <c r="J178" s="106"/>
      <c r="K178" s="67"/>
      <c r="L178" s="67"/>
      <c r="M178" s="79"/>
      <c r="N178" s="67"/>
      <c r="O178" s="67"/>
      <c r="P178" s="67"/>
      <c r="Q178" s="67"/>
      <c r="R178" s="107"/>
      <c r="S178">
        <f t="shared" si="8"/>
        <v>0</v>
      </c>
    </row>
    <row r="179" spans="1:19" hidden="1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6"/>
        <v>-1090.3999999999996</v>
      </c>
      <c r="H179" s="47">
        <f t="shared" si="7"/>
        <v>-0.18132233603831308</v>
      </c>
      <c r="I179" s="128"/>
      <c r="J179" s="106"/>
      <c r="K179" s="67"/>
      <c r="L179" s="67"/>
      <c r="M179" s="79"/>
      <c r="N179" s="67"/>
      <c r="O179" s="67"/>
      <c r="P179" s="67"/>
      <c r="Q179" s="67"/>
      <c r="R179" s="107"/>
      <c r="S179">
        <f t="shared" si="8"/>
        <v>0</v>
      </c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6"/>
        <v>1253.6000000000004</v>
      </c>
      <c r="H180" s="47">
        <f t="shared" si="7"/>
        <v>0.13369736785973299</v>
      </c>
      <c r="I180" s="128">
        <f>H180</f>
        <v>0.13369736785973299</v>
      </c>
      <c r="J180" s="106"/>
      <c r="K180" s="67"/>
      <c r="L180" s="79">
        <f>G180</f>
        <v>1253.6000000000004</v>
      </c>
      <c r="M180" s="67"/>
      <c r="N180" s="67"/>
      <c r="O180" s="67"/>
      <c r="P180" s="67"/>
      <c r="Q180" s="67"/>
      <c r="R180" s="107"/>
      <c r="S180">
        <f t="shared" si="8"/>
        <v>1253.6000000000004</v>
      </c>
    </row>
    <row r="181" spans="1:19" hidden="1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6"/>
        <v>-394.40000000000055</v>
      </c>
      <c r="H181" s="47">
        <f t="shared" si="7"/>
        <v>-5.2241178340574408E-2</v>
      </c>
      <c r="I181" s="128"/>
      <c r="J181" s="106"/>
      <c r="K181" s="79"/>
      <c r="L181" s="67"/>
      <c r="M181" s="67"/>
      <c r="N181" s="67"/>
      <c r="O181" s="67"/>
      <c r="P181" s="67"/>
      <c r="Q181" s="67"/>
      <c r="R181" s="107"/>
      <c r="S181">
        <f t="shared" si="8"/>
        <v>0</v>
      </c>
    </row>
    <row r="182" spans="1:19" hidden="1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6"/>
        <v>-712.40000000000146</v>
      </c>
      <c r="H182" s="47">
        <f t="shared" si="7"/>
        <v>-9.5363032769329809E-2</v>
      </c>
      <c r="I182" s="128"/>
      <c r="J182" s="106"/>
      <c r="K182" s="79"/>
      <c r="L182" s="67"/>
      <c r="M182" s="67"/>
      <c r="N182" s="67"/>
      <c r="O182" s="67"/>
      <c r="P182" s="67"/>
      <c r="Q182" s="67"/>
      <c r="R182" s="107"/>
      <c r="S182">
        <f t="shared" si="8"/>
        <v>0</v>
      </c>
    </row>
    <row r="183" spans="1:19" hidden="1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6"/>
        <v>-1240</v>
      </c>
      <c r="H183" s="47">
        <f t="shared" si="7"/>
        <v>-0.22826006921434358</v>
      </c>
      <c r="I183" s="128"/>
      <c r="J183" s="106"/>
      <c r="K183" s="67"/>
      <c r="L183" s="67"/>
      <c r="M183" s="67"/>
      <c r="N183" s="79"/>
      <c r="O183" s="67"/>
      <c r="P183" s="67"/>
      <c r="Q183" s="67"/>
      <c r="R183" s="107"/>
      <c r="S183">
        <f t="shared" si="8"/>
        <v>0</v>
      </c>
    </row>
    <row r="184" spans="1:19" hidden="1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6"/>
        <v>-1434.8000000000011</v>
      </c>
      <c r="H184" s="47">
        <f t="shared" si="7"/>
        <v>-0.13144490454029106</v>
      </c>
      <c r="I184" s="128"/>
      <c r="J184" s="106"/>
      <c r="K184" s="67"/>
      <c r="L184" s="79"/>
      <c r="M184" s="67"/>
      <c r="N184" s="67"/>
      <c r="O184" s="67"/>
      <c r="P184" s="67"/>
      <c r="Q184" s="67"/>
      <c r="R184" s="107"/>
      <c r="S184">
        <f t="shared" si="8"/>
        <v>0</v>
      </c>
    </row>
    <row r="185" spans="1:19" hidden="1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6"/>
        <v>-165.19999999999982</v>
      </c>
      <c r="H185" s="47">
        <f t="shared" si="7"/>
        <v>-4.5893988220913381E-2</v>
      </c>
      <c r="I185" s="128"/>
      <c r="J185" s="108"/>
      <c r="K185" s="67"/>
      <c r="L185" s="67"/>
      <c r="M185" s="67"/>
      <c r="N185" s="67"/>
      <c r="O185" s="67"/>
      <c r="P185" s="67"/>
      <c r="Q185" s="67"/>
      <c r="R185" s="107"/>
      <c r="S185">
        <f t="shared" si="8"/>
        <v>0</v>
      </c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6"/>
        <v>416.39999999999782</v>
      </c>
      <c r="H186" s="47">
        <f t="shared" si="7"/>
        <v>3.1073699292558266E-2</v>
      </c>
      <c r="I186" s="128">
        <f>H186</f>
        <v>3.1073699292558266E-2</v>
      </c>
      <c r="J186" s="108">
        <f>G186</f>
        <v>416.39999999999782</v>
      </c>
      <c r="K186" s="67"/>
      <c r="L186" s="67"/>
      <c r="M186" s="67"/>
      <c r="N186" s="67"/>
      <c r="O186" s="67"/>
      <c r="P186" s="67"/>
      <c r="Q186" s="67"/>
      <c r="R186" s="107"/>
      <c r="S186">
        <f t="shared" si="8"/>
        <v>416.39999999999782</v>
      </c>
    </row>
    <row r="187" spans="1:19" hidden="1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6"/>
        <v>-76</v>
      </c>
      <c r="H187" s="47">
        <f t="shared" si="7"/>
        <v>-1.7185238784370477E-2</v>
      </c>
      <c r="I187" s="128"/>
      <c r="J187" s="108"/>
      <c r="K187" s="67"/>
      <c r="L187" s="67"/>
      <c r="M187" s="67"/>
      <c r="N187" s="67"/>
      <c r="O187" s="67"/>
      <c r="P187" s="67"/>
      <c r="Q187" s="67"/>
      <c r="R187" s="107"/>
      <c r="S187">
        <f t="shared" si="8"/>
        <v>0</v>
      </c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6"/>
        <v>76.399999999999864</v>
      </c>
      <c r="H188" s="47">
        <f t="shared" si="7"/>
        <v>3.8108539505187486E-2</v>
      </c>
      <c r="I188" s="128">
        <f>H188</f>
        <v>3.8108539505187486E-2</v>
      </c>
      <c r="J188" s="108">
        <f>G188</f>
        <v>76.399999999999864</v>
      </c>
      <c r="K188" s="67"/>
      <c r="L188" s="67"/>
      <c r="M188" s="67"/>
      <c r="N188" s="67"/>
      <c r="O188" s="67"/>
      <c r="P188" s="67"/>
      <c r="Q188" s="67"/>
      <c r="R188" s="107"/>
      <c r="S188">
        <f t="shared" si="8"/>
        <v>76.399999999999864</v>
      </c>
    </row>
    <row r="189" spans="1:19" hidden="1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6"/>
        <v>-1606.4</v>
      </c>
      <c r="H189" s="47">
        <f t="shared" si="7"/>
        <v>-0.3765941485371343</v>
      </c>
      <c r="I189" s="128"/>
      <c r="J189" s="106"/>
      <c r="K189" s="67"/>
      <c r="L189" s="67"/>
      <c r="M189" s="67"/>
      <c r="N189" s="67"/>
      <c r="O189" s="67"/>
      <c r="P189" s="67"/>
      <c r="Q189" s="79"/>
      <c r="R189" s="107"/>
      <c r="S189">
        <f t="shared" si="8"/>
        <v>0</v>
      </c>
    </row>
    <row r="190" spans="1:19" hidden="1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6"/>
        <v>-213.20000000000164</v>
      </c>
      <c r="H190" s="47">
        <f t="shared" si="7"/>
        <v>-4.4140786749482734E-2</v>
      </c>
      <c r="I190" s="128"/>
      <c r="J190" s="108"/>
      <c r="K190" s="67"/>
      <c r="L190" s="67"/>
      <c r="M190" s="67"/>
      <c r="N190" s="67"/>
      <c r="O190" s="67"/>
      <c r="P190" s="67"/>
      <c r="Q190" s="67"/>
      <c r="R190" s="107"/>
      <c r="S190">
        <f t="shared" si="8"/>
        <v>0</v>
      </c>
    </row>
    <row r="191" spans="1:19" hidden="1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6"/>
        <v>-106.00000000000011</v>
      </c>
      <c r="H191" s="47">
        <f t="shared" si="7"/>
        <v>-0.13417721518987355</v>
      </c>
      <c r="I191" s="128"/>
      <c r="J191" s="106"/>
      <c r="K191" s="67"/>
      <c r="L191" s="79"/>
      <c r="M191" s="67"/>
      <c r="N191" s="67"/>
      <c r="O191" s="67"/>
      <c r="P191" s="67"/>
      <c r="Q191" s="67"/>
      <c r="R191" s="107"/>
      <c r="S191">
        <f t="shared" si="8"/>
        <v>0</v>
      </c>
    </row>
    <row r="192" spans="1:19" hidden="1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6"/>
        <v>-718.40000000000009</v>
      </c>
      <c r="H192" s="47">
        <f t="shared" si="7"/>
        <v>-0.21069920225246366</v>
      </c>
      <c r="I192" s="128"/>
      <c r="J192" s="106"/>
      <c r="K192" s="67"/>
      <c r="L192" s="67"/>
      <c r="M192" s="67"/>
      <c r="N192" s="79"/>
      <c r="O192" s="67"/>
      <c r="P192" s="67"/>
      <c r="Q192" s="67"/>
      <c r="R192" s="107"/>
      <c r="S192">
        <f t="shared" si="8"/>
        <v>0</v>
      </c>
    </row>
    <row r="193" spans="1:19" ht="15.75" thickBot="1" x14ac:dyDescent="0.3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6"/>
        <v>106.39999999999998</v>
      </c>
      <c r="H193" s="47">
        <f t="shared" si="7"/>
        <v>0.1666666666666666</v>
      </c>
      <c r="I193" s="128">
        <f>H193</f>
        <v>0.1666666666666666</v>
      </c>
      <c r="J193" s="106"/>
      <c r="K193" s="67"/>
      <c r="L193" s="67"/>
      <c r="M193" s="79">
        <f>G193</f>
        <v>106.39999999999998</v>
      </c>
      <c r="N193" s="67"/>
      <c r="O193" s="67"/>
      <c r="P193" s="67"/>
      <c r="Q193" s="67"/>
      <c r="R193" s="107"/>
      <c r="S193">
        <f t="shared" si="8"/>
        <v>106.39999999999998</v>
      </c>
    </row>
    <row r="194" spans="1:19" ht="15.75" hidden="1" thickBot="1" x14ac:dyDescent="0.3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6"/>
        <v>-1851.6000000000004</v>
      </c>
      <c r="H194" s="47">
        <f t="shared" si="7"/>
        <v>-0.13403405142460045</v>
      </c>
      <c r="I194" s="128"/>
      <c r="J194" s="106"/>
      <c r="K194" s="67"/>
      <c r="L194" s="79"/>
      <c r="M194" s="67"/>
      <c r="N194" s="67"/>
      <c r="O194" s="67"/>
      <c r="P194" s="67"/>
      <c r="Q194" s="67"/>
      <c r="R194" s="107"/>
      <c r="S194">
        <f t="shared" si="8"/>
        <v>0</v>
      </c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6"/>
        <v>121.20000000000005</v>
      </c>
      <c r="H195" s="47">
        <f t="shared" si="7"/>
        <v>9.4954559699153895E-2</v>
      </c>
      <c r="I195" s="128">
        <f>H195</f>
        <v>9.4954559699153895E-2</v>
      </c>
      <c r="J195" s="106"/>
      <c r="K195" s="125">
        <f>G195</f>
        <v>121.20000000000005</v>
      </c>
      <c r="L195" s="67"/>
      <c r="M195" s="67"/>
      <c r="N195" s="67"/>
      <c r="O195" s="67"/>
      <c r="P195" s="67"/>
      <c r="Q195" s="67"/>
      <c r="R195" s="107"/>
      <c r="S195">
        <f t="shared" si="8"/>
        <v>121.20000000000005</v>
      </c>
    </row>
    <row r="196" spans="1:19" hidden="1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9">F196-E196</f>
        <v>-243.99999999999818</v>
      </c>
      <c r="H196" s="47">
        <f t="shared" ref="H196:H259" si="10">G196/E196</f>
        <v>-2.3827194250224424E-2</v>
      </c>
      <c r="I196" s="128"/>
      <c r="J196" s="108"/>
      <c r="K196" s="67"/>
      <c r="L196" s="67"/>
      <c r="M196" s="67"/>
      <c r="N196" s="67"/>
      <c r="O196" s="67"/>
      <c r="P196" s="67"/>
      <c r="Q196" s="67"/>
      <c r="R196" s="107"/>
      <c r="S196">
        <f t="shared" ref="S196:S259" si="11">SUM(J196:R196)</f>
        <v>0</v>
      </c>
    </row>
    <row r="197" spans="1:19" ht="15.75" thickBot="1" x14ac:dyDescent="0.3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9"/>
        <v>304.40000000000032</v>
      </c>
      <c r="H197" s="47">
        <f t="shared" si="10"/>
        <v>0.19643779039752216</v>
      </c>
      <c r="I197" s="128">
        <f>H197</f>
        <v>0.19643779039752216</v>
      </c>
      <c r="J197" s="106"/>
      <c r="K197" s="67"/>
      <c r="L197" s="67"/>
      <c r="M197" s="79">
        <f>G197</f>
        <v>304.40000000000032</v>
      </c>
      <c r="N197" s="67"/>
      <c r="O197" s="67"/>
      <c r="P197" s="67"/>
      <c r="Q197" s="67"/>
      <c r="R197" s="107"/>
      <c r="S197">
        <f t="shared" si="11"/>
        <v>304.40000000000032</v>
      </c>
    </row>
    <row r="198" spans="1:19" ht="15.75" hidden="1" thickBot="1" x14ac:dyDescent="0.3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9"/>
        <v>-544.79999999999927</v>
      </c>
      <c r="H198" s="47">
        <f t="shared" si="10"/>
        <v>-4.7757635260703327E-2</v>
      </c>
      <c r="I198" s="128"/>
      <c r="J198" s="108"/>
      <c r="K198" s="67"/>
      <c r="L198" s="67"/>
      <c r="M198" s="67"/>
      <c r="N198" s="67"/>
      <c r="O198" s="67"/>
      <c r="P198" s="67"/>
      <c r="Q198" s="67"/>
      <c r="R198" s="107"/>
      <c r="S198">
        <f t="shared" si="11"/>
        <v>0</v>
      </c>
    </row>
    <row r="199" spans="1:19" ht="15.75" thickBot="1" x14ac:dyDescent="0.3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9"/>
        <v>1902.7999999999993</v>
      </c>
      <c r="H199" s="47">
        <f t="shared" si="10"/>
        <v>5.9709548255908795E-2</v>
      </c>
      <c r="I199" s="128">
        <f>H199</f>
        <v>5.9709548255908795E-2</v>
      </c>
      <c r="J199" s="106"/>
      <c r="K199" s="125">
        <f>G199</f>
        <v>1902.7999999999993</v>
      </c>
      <c r="L199" s="67"/>
      <c r="M199" s="67"/>
      <c r="N199" s="67"/>
      <c r="O199" s="67"/>
      <c r="P199" s="67"/>
      <c r="Q199" s="67"/>
      <c r="R199" s="107"/>
      <c r="S199">
        <f t="shared" si="11"/>
        <v>1902.7999999999993</v>
      </c>
    </row>
    <row r="200" spans="1:19" ht="15.75" hidden="1" thickBot="1" x14ac:dyDescent="0.3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9"/>
        <v>-182.80000000000109</v>
      </c>
      <c r="H200" s="47">
        <f t="shared" si="10"/>
        <v>-1.3582998959726637E-2</v>
      </c>
      <c r="I200" s="128"/>
      <c r="J200" s="108"/>
      <c r="K200" s="67"/>
      <c r="L200" s="67"/>
      <c r="M200" s="67"/>
      <c r="N200" s="67"/>
      <c r="O200" s="67"/>
      <c r="P200" s="67"/>
      <c r="Q200" s="67"/>
      <c r="R200" s="107"/>
      <c r="S200">
        <f t="shared" si="11"/>
        <v>0</v>
      </c>
    </row>
    <row r="201" spans="1:19" ht="15.75" thickBot="1" x14ac:dyDescent="0.3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9"/>
        <v>242.40000000000055</v>
      </c>
      <c r="H201" s="47">
        <f t="shared" si="10"/>
        <v>9.7836616080077723E-2</v>
      </c>
      <c r="I201" s="128">
        <f>H201</f>
        <v>9.7836616080077723E-2</v>
      </c>
      <c r="J201" s="106"/>
      <c r="K201" s="125">
        <f>G201</f>
        <v>242.40000000000055</v>
      </c>
      <c r="L201" s="67"/>
      <c r="M201" s="67"/>
      <c r="N201" s="67"/>
      <c r="O201" s="67"/>
      <c r="P201" s="67"/>
      <c r="Q201" s="67"/>
      <c r="R201" s="107"/>
      <c r="S201">
        <f t="shared" si="11"/>
        <v>242.40000000000055</v>
      </c>
    </row>
    <row r="202" spans="1:19" ht="15.75" hidden="1" thickBot="1" x14ac:dyDescent="0.3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9"/>
        <v>-1094.3999999999996</v>
      </c>
      <c r="H202" s="47">
        <f t="shared" si="10"/>
        <v>-7.5051433273899307E-2</v>
      </c>
      <c r="I202" s="128"/>
      <c r="J202" s="106"/>
      <c r="K202" s="79"/>
      <c r="L202" s="67"/>
      <c r="M202" s="67"/>
      <c r="N202" s="67"/>
      <c r="O202" s="67"/>
      <c r="P202" s="67"/>
      <c r="Q202" s="67"/>
      <c r="R202" s="107"/>
      <c r="S202">
        <f t="shared" si="11"/>
        <v>0</v>
      </c>
    </row>
    <row r="203" spans="1:19" ht="15.75" hidden="1" thickBot="1" x14ac:dyDescent="0.3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9"/>
        <v>-359.19999999999936</v>
      </c>
      <c r="H203" s="47">
        <f t="shared" si="10"/>
        <v>-0.11243270314260655</v>
      </c>
      <c r="I203" s="128"/>
      <c r="J203" s="106"/>
      <c r="K203" s="67"/>
      <c r="L203" s="79"/>
      <c r="M203" s="67"/>
      <c r="N203" s="67"/>
      <c r="O203" s="67"/>
      <c r="P203" s="67"/>
      <c r="Q203" s="67"/>
      <c r="R203" s="107"/>
      <c r="S203">
        <f t="shared" si="11"/>
        <v>0</v>
      </c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9"/>
        <v>672.79999999999927</v>
      </c>
      <c r="H204" s="47">
        <f t="shared" si="10"/>
        <v>5.56014677200753E-2</v>
      </c>
      <c r="I204" s="128">
        <f>H204</f>
        <v>5.56014677200753E-2</v>
      </c>
      <c r="J204" s="106"/>
      <c r="K204" s="125">
        <f>G204</f>
        <v>672.79999999999927</v>
      </c>
      <c r="L204" s="67"/>
      <c r="M204" s="67"/>
      <c r="N204" s="67"/>
      <c r="O204" s="67"/>
      <c r="P204" s="67"/>
      <c r="Q204" s="67"/>
      <c r="R204" s="107"/>
      <c r="S204">
        <f t="shared" si="11"/>
        <v>672.79999999999927</v>
      </c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9"/>
        <v>275.19999999999982</v>
      </c>
      <c r="H205" s="47">
        <f t="shared" si="10"/>
        <v>4.3657592486832889E-2</v>
      </c>
      <c r="I205" s="128">
        <f>H205</f>
        <v>4.3657592486832889E-2</v>
      </c>
      <c r="J205" s="108">
        <f>G205</f>
        <v>275.19999999999982</v>
      </c>
      <c r="K205" s="67"/>
      <c r="L205" s="67"/>
      <c r="M205" s="67"/>
      <c r="N205" s="67"/>
      <c r="O205" s="67"/>
      <c r="P205" s="67"/>
      <c r="Q205" s="67"/>
      <c r="R205" s="107"/>
      <c r="S205">
        <f t="shared" si="11"/>
        <v>275.19999999999982</v>
      </c>
    </row>
    <row r="206" spans="1:19" hidden="1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9"/>
        <v>-1578</v>
      </c>
      <c r="H206" s="47">
        <f t="shared" si="10"/>
        <v>-9.2408235927947335E-2</v>
      </c>
      <c r="I206" s="128"/>
      <c r="J206" s="106"/>
      <c r="K206" s="79"/>
      <c r="L206" s="67"/>
      <c r="M206" s="67"/>
      <c r="N206" s="67"/>
      <c r="O206" s="67"/>
      <c r="P206" s="67"/>
      <c r="Q206" s="67"/>
      <c r="R206" s="107"/>
      <c r="S206">
        <f t="shared" si="11"/>
        <v>0</v>
      </c>
    </row>
    <row r="207" spans="1:19" hidden="1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9"/>
        <v>-570.80000000000291</v>
      </c>
      <c r="H207" s="47">
        <f t="shared" si="10"/>
        <v>-1.892221603415821E-2</v>
      </c>
      <c r="I207" s="128"/>
      <c r="J207" s="108"/>
      <c r="K207" s="67"/>
      <c r="L207" s="67"/>
      <c r="M207" s="67"/>
      <c r="N207" s="67"/>
      <c r="O207" s="67"/>
      <c r="P207" s="67"/>
      <c r="Q207" s="67"/>
      <c r="R207" s="107"/>
      <c r="S207">
        <f t="shared" si="11"/>
        <v>0</v>
      </c>
    </row>
    <row r="208" spans="1:19" hidden="1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9"/>
        <v>-135.20000000000073</v>
      </c>
      <c r="H208" s="47">
        <f t="shared" si="10"/>
        <v>-1.4357318834423659E-2</v>
      </c>
      <c r="I208" s="128"/>
      <c r="J208" s="108"/>
      <c r="K208" s="67"/>
      <c r="L208" s="67"/>
      <c r="M208" s="67"/>
      <c r="N208" s="67"/>
      <c r="O208" s="67"/>
      <c r="P208" s="67"/>
      <c r="Q208" s="67"/>
      <c r="R208" s="107"/>
      <c r="S208">
        <f t="shared" si="11"/>
        <v>0</v>
      </c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9"/>
        <v>530.40000000000009</v>
      </c>
      <c r="H209" s="47">
        <f t="shared" si="10"/>
        <v>0.17371937639198223</v>
      </c>
      <c r="I209" s="128">
        <f>H209</f>
        <v>0.17371937639198223</v>
      </c>
      <c r="J209" s="106"/>
      <c r="K209" s="67"/>
      <c r="L209" s="67"/>
      <c r="M209" s="79">
        <f>G209</f>
        <v>530.40000000000009</v>
      </c>
      <c r="N209" s="67"/>
      <c r="O209" s="67"/>
      <c r="P209" s="67"/>
      <c r="Q209" s="67"/>
      <c r="R209" s="107"/>
      <c r="S209">
        <f t="shared" si="11"/>
        <v>530.40000000000009</v>
      </c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9"/>
        <v>61.199999999999818</v>
      </c>
      <c r="H210" s="47">
        <f t="shared" si="10"/>
        <v>4.9723756906077193E-2</v>
      </c>
      <c r="I210" s="128">
        <f>H210</f>
        <v>4.9723756906077193E-2</v>
      </c>
      <c r="J210" s="108">
        <f>G210</f>
        <v>61.199999999999818</v>
      </c>
      <c r="K210" s="67"/>
      <c r="L210" s="67"/>
      <c r="M210" s="67"/>
      <c r="N210" s="67"/>
      <c r="O210" s="67"/>
      <c r="P210" s="67"/>
      <c r="Q210" s="67"/>
      <c r="R210" s="107"/>
      <c r="S210">
        <f t="shared" si="11"/>
        <v>61.199999999999818</v>
      </c>
    </row>
    <row r="211" spans="1:19" hidden="1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9"/>
        <v>-1490</v>
      </c>
      <c r="H211" s="47">
        <f t="shared" si="10"/>
        <v>-0.14408385873979807</v>
      </c>
      <c r="I211" s="128"/>
      <c r="J211" s="106"/>
      <c r="K211" s="67"/>
      <c r="L211" s="79"/>
      <c r="M211" s="67"/>
      <c r="N211" s="67"/>
      <c r="O211" s="67"/>
      <c r="P211" s="67"/>
      <c r="Q211" s="67"/>
      <c r="R211" s="107"/>
      <c r="S211">
        <f t="shared" si="11"/>
        <v>0</v>
      </c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9"/>
        <v>791.59999999999945</v>
      </c>
      <c r="H212" s="47">
        <f t="shared" si="10"/>
        <v>0.11665880688516851</v>
      </c>
      <c r="I212" s="128">
        <f>H212</f>
        <v>0.11665880688516851</v>
      </c>
      <c r="J212" s="106"/>
      <c r="K212" s="67"/>
      <c r="L212" s="79">
        <f>G212</f>
        <v>791.59999999999945</v>
      </c>
      <c r="M212" s="67"/>
      <c r="N212" s="67"/>
      <c r="O212" s="67"/>
      <c r="P212" s="67"/>
      <c r="Q212" s="67"/>
      <c r="R212" s="107"/>
      <c r="S212">
        <f t="shared" si="11"/>
        <v>791.59999999999945</v>
      </c>
    </row>
    <row r="213" spans="1:19" hidden="1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9"/>
        <v>-1366.3999999999978</v>
      </c>
      <c r="H213" s="47">
        <f t="shared" si="10"/>
        <v>-0.10478527607361947</v>
      </c>
      <c r="I213" s="128"/>
      <c r="J213" s="106"/>
      <c r="K213" s="67"/>
      <c r="L213" s="79"/>
      <c r="M213" s="67"/>
      <c r="N213" s="67"/>
      <c r="O213" s="67"/>
      <c r="P213" s="67"/>
      <c r="Q213" s="67"/>
      <c r="R213" s="107"/>
      <c r="S213">
        <f t="shared" si="11"/>
        <v>0</v>
      </c>
    </row>
    <row r="214" spans="1:19" hidden="1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9"/>
        <v>-185.59999999999854</v>
      </c>
      <c r="H214" s="47">
        <f t="shared" si="10"/>
        <v>-1.0262535111582873E-2</v>
      </c>
      <c r="I214" s="128"/>
      <c r="J214" s="108"/>
      <c r="K214" s="67"/>
      <c r="L214" s="67"/>
      <c r="M214" s="67"/>
      <c r="N214" s="67"/>
      <c r="O214" s="67"/>
      <c r="P214" s="67"/>
      <c r="Q214" s="67"/>
      <c r="R214" s="107"/>
      <c r="S214">
        <f t="shared" si="11"/>
        <v>0</v>
      </c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9"/>
        <v>1677.1999999999998</v>
      </c>
      <c r="H215" s="47">
        <f t="shared" si="10"/>
        <v>0.31547663832668715</v>
      </c>
      <c r="I215" s="128">
        <f>H215</f>
        <v>0.31547663832668715</v>
      </c>
      <c r="J215" s="106"/>
      <c r="K215" s="67"/>
      <c r="L215" s="67"/>
      <c r="M215" s="67"/>
      <c r="N215" s="67"/>
      <c r="O215" s="67"/>
      <c r="P215" s="79">
        <f>G215</f>
        <v>1677.1999999999998</v>
      </c>
      <c r="Q215" s="67"/>
      <c r="R215" s="107"/>
      <c r="S215">
        <f t="shared" si="11"/>
        <v>1677.1999999999998</v>
      </c>
    </row>
    <row r="216" spans="1:19" hidden="1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9"/>
        <v>-1136</v>
      </c>
      <c r="H216" s="47">
        <f t="shared" si="10"/>
        <v>-5.6426456855615828E-2</v>
      </c>
      <c r="I216" s="128"/>
      <c r="J216" s="106"/>
      <c r="K216" s="79"/>
      <c r="L216" s="67"/>
      <c r="M216" s="67"/>
      <c r="N216" s="67"/>
      <c r="O216" s="67"/>
      <c r="P216" s="67"/>
      <c r="Q216" s="67"/>
      <c r="R216" s="107"/>
      <c r="S216">
        <f t="shared" si="11"/>
        <v>0</v>
      </c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9"/>
        <v>600.00000000000364</v>
      </c>
      <c r="H217" s="47">
        <f t="shared" si="10"/>
        <v>2.8706485752014413E-2</v>
      </c>
      <c r="I217" s="128">
        <f>H217</f>
        <v>2.8706485752014413E-2</v>
      </c>
      <c r="J217" s="108">
        <f>G217</f>
        <v>600.00000000000364</v>
      </c>
      <c r="K217" s="67"/>
      <c r="L217" s="67"/>
      <c r="M217" s="67"/>
      <c r="N217" s="67"/>
      <c r="O217" s="67"/>
      <c r="P217" s="67"/>
      <c r="Q217" s="67"/>
      <c r="R217" s="107"/>
      <c r="S217">
        <f t="shared" si="11"/>
        <v>600.00000000000364</v>
      </c>
    </row>
    <row r="218" spans="1:19" hidden="1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9"/>
        <v>-150.39999999999964</v>
      </c>
      <c r="H218" s="47">
        <f t="shared" si="10"/>
        <v>-2.250014960205847E-2</v>
      </c>
      <c r="I218" s="128"/>
      <c r="J218" s="108"/>
      <c r="K218" s="67"/>
      <c r="L218" s="67"/>
      <c r="M218" s="67"/>
      <c r="N218" s="67"/>
      <c r="O218" s="67"/>
      <c r="P218" s="67"/>
      <c r="Q218" s="67"/>
      <c r="R218" s="107"/>
      <c r="S218">
        <f t="shared" si="11"/>
        <v>0</v>
      </c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9"/>
        <v>581.19999999999891</v>
      </c>
      <c r="H219" s="47">
        <f t="shared" si="10"/>
        <v>0.1427308447937129</v>
      </c>
      <c r="I219" s="128">
        <f>H219</f>
        <v>0.1427308447937129</v>
      </c>
      <c r="J219" s="106"/>
      <c r="K219" s="67"/>
      <c r="L219" s="79">
        <f>G219</f>
        <v>581.19999999999891</v>
      </c>
      <c r="M219" s="67"/>
      <c r="N219" s="67"/>
      <c r="O219" s="67"/>
      <c r="P219" s="67"/>
      <c r="Q219" s="67"/>
      <c r="R219" s="107"/>
      <c r="S219">
        <f t="shared" si="11"/>
        <v>581.19999999999891</v>
      </c>
    </row>
    <row r="220" spans="1:19" hidden="1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9"/>
        <v>-311.60000000000036</v>
      </c>
      <c r="H220" s="47">
        <f t="shared" si="10"/>
        <v>-6.2419871794871865E-2</v>
      </c>
      <c r="I220" s="128"/>
      <c r="J220" s="106"/>
      <c r="K220" s="79"/>
      <c r="L220" s="67"/>
      <c r="M220" s="67"/>
      <c r="N220" s="67"/>
      <c r="O220" s="67"/>
      <c r="P220" s="67"/>
      <c r="Q220" s="67"/>
      <c r="R220" s="107"/>
      <c r="S220">
        <f t="shared" si="11"/>
        <v>0</v>
      </c>
    </row>
    <row r="221" spans="1:19" hidden="1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9"/>
        <v>-1662</v>
      </c>
      <c r="H221" s="47">
        <f t="shared" si="10"/>
        <v>-8.2460109549892829E-2</v>
      </c>
      <c r="I221" s="128"/>
      <c r="J221" s="106"/>
      <c r="K221" s="79"/>
      <c r="L221" s="67"/>
      <c r="M221" s="67"/>
      <c r="N221" s="67"/>
      <c r="O221" s="67"/>
      <c r="P221" s="67"/>
      <c r="Q221" s="67"/>
      <c r="R221" s="107"/>
      <c r="S221">
        <f t="shared" si="11"/>
        <v>0</v>
      </c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9"/>
        <v>657.19999999999709</v>
      </c>
      <c r="H222" s="47">
        <f t="shared" si="10"/>
        <v>3.5835805269586296E-2</v>
      </c>
      <c r="I222" s="128">
        <f>H222</f>
        <v>3.5835805269586296E-2</v>
      </c>
      <c r="J222" s="108">
        <f>G222</f>
        <v>657.19999999999709</v>
      </c>
      <c r="K222" s="67"/>
      <c r="L222" s="67"/>
      <c r="M222" s="67"/>
      <c r="N222" s="67"/>
      <c r="O222" s="67"/>
      <c r="P222" s="67"/>
      <c r="Q222" s="67"/>
      <c r="R222" s="107"/>
      <c r="S222">
        <f t="shared" si="11"/>
        <v>657.19999999999709</v>
      </c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9"/>
        <v>2710.3999999999942</v>
      </c>
      <c r="H223" s="47">
        <f t="shared" si="10"/>
        <v>0.11743704396956592</v>
      </c>
      <c r="I223" s="128">
        <f>H223</f>
        <v>0.11743704396956592</v>
      </c>
      <c r="J223" s="106"/>
      <c r="K223" s="67"/>
      <c r="L223" s="79">
        <f>G223</f>
        <v>2710.3999999999942</v>
      </c>
      <c r="M223" s="67"/>
      <c r="N223" s="67"/>
      <c r="O223" s="67"/>
      <c r="P223" s="67"/>
      <c r="Q223" s="67"/>
      <c r="R223" s="107"/>
      <c r="S223">
        <f t="shared" si="11"/>
        <v>2710.3999999999942</v>
      </c>
    </row>
    <row r="224" spans="1:19" hidden="1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9"/>
        <v>-3844.0000000000018</v>
      </c>
      <c r="H224" s="47">
        <f t="shared" si="10"/>
        <v>-0.34055069279563427</v>
      </c>
      <c r="I224" s="128"/>
      <c r="J224" s="106"/>
      <c r="K224" s="67"/>
      <c r="L224" s="67"/>
      <c r="M224" s="67"/>
      <c r="N224" s="67"/>
      <c r="O224" s="67"/>
      <c r="P224" s="79"/>
      <c r="Q224" s="67"/>
      <c r="R224" s="107"/>
      <c r="S224">
        <f t="shared" si="11"/>
        <v>0</v>
      </c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9"/>
        <v>981.19999999999891</v>
      </c>
      <c r="H225" s="47">
        <f t="shared" si="10"/>
        <v>0.13491365086349119</v>
      </c>
      <c r="I225" s="128">
        <f>H225</f>
        <v>0.13491365086349119</v>
      </c>
      <c r="J225" s="106"/>
      <c r="K225" s="67"/>
      <c r="L225" s="79">
        <f>G225</f>
        <v>981.19999999999891</v>
      </c>
      <c r="M225" s="67"/>
      <c r="N225" s="67"/>
      <c r="O225" s="67"/>
      <c r="P225" s="67"/>
      <c r="Q225" s="67"/>
      <c r="R225" s="107"/>
      <c r="S225">
        <f t="shared" si="11"/>
        <v>981.19999999999891</v>
      </c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9"/>
        <v>136</v>
      </c>
      <c r="H226" s="47">
        <f t="shared" si="10"/>
        <v>1.289784150828876E-2</v>
      </c>
      <c r="I226" s="128">
        <f>H226</f>
        <v>1.289784150828876E-2</v>
      </c>
      <c r="J226" s="108">
        <f>G226</f>
        <v>136</v>
      </c>
      <c r="K226" s="67"/>
      <c r="L226" s="67"/>
      <c r="M226" s="67"/>
      <c r="N226" s="67"/>
      <c r="O226" s="67"/>
      <c r="P226" s="67"/>
      <c r="Q226" s="67"/>
      <c r="R226" s="107"/>
      <c r="S226">
        <f t="shared" si="11"/>
        <v>136</v>
      </c>
    </row>
    <row r="227" spans="1:19" hidden="1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9"/>
        <v>-1668.7999999999993</v>
      </c>
      <c r="H227" s="47">
        <f t="shared" si="10"/>
        <v>-7.0514662384855875E-2</v>
      </c>
      <c r="I227" s="128"/>
      <c r="J227" s="106"/>
      <c r="K227" s="79"/>
      <c r="L227" s="67"/>
      <c r="M227" s="67"/>
      <c r="N227" s="67"/>
      <c r="O227" s="67"/>
      <c r="P227" s="67"/>
      <c r="Q227" s="67"/>
      <c r="R227" s="107"/>
      <c r="S227">
        <f t="shared" si="11"/>
        <v>0</v>
      </c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9"/>
        <v>107.59999999999945</v>
      </c>
      <c r="H228" s="47">
        <f t="shared" si="10"/>
        <v>1.4027951606174312E-2</v>
      </c>
      <c r="I228" s="128">
        <f>H228</f>
        <v>1.4027951606174312E-2</v>
      </c>
      <c r="J228" s="108">
        <f>G228</f>
        <v>107.59999999999945</v>
      </c>
      <c r="K228" s="67"/>
      <c r="L228" s="67"/>
      <c r="M228" s="67"/>
      <c r="N228" s="67"/>
      <c r="O228" s="67"/>
      <c r="P228" s="67"/>
      <c r="Q228" s="67"/>
      <c r="R228" s="107"/>
      <c r="S228">
        <f t="shared" si="11"/>
        <v>107.59999999999945</v>
      </c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9"/>
        <v>288.00000000000091</v>
      </c>
      <c r="H229" s="47">
        <f t="shared" si="10"/>
        <v>4.0171846231099831E-2</v>
      </c>
      <c r="I229" s="128">
        <f>H229</f>
        <v>4.0171846231099831E-2</v>
      </c>
      <c r="J229" s="108">
        <f>G229</f>
        <v>288.00000000000091</v>
      </c>
      <c r="K229" s="67"/>
      <c r="L229" s="67"/>
      <c r="M229" s="67"/>
      <c r="N229" s="67"/>
      <c r="O229" s="67"/>
      <c r="P229" s="67"/>
      <c r="Q229" s="67"/>
      <c r="R229" s="107"/>
      <c r="S229">
        <f t="shared" si="11"/>
        <v>288.00000000000091</v>
      </c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9"/>
        <v>1321.2000000000007</v>
      </c>
      <c r="H230" s="47">
        <f t="shared" si="10"/>
        <v>0.11144100678160537</v>
      </c>
      <c r="I230" s="128">
        <f>H230</f>
        <v>0.11144100678160537</v>
      </c>
      <c r="J230" s="106"/>
      <c r="K230" s="67"/>
      <c r="L230" s="79">
        <f>G230</f>
        <v>1321.2000000000007</v>
      </c>
      <c r="M230" s="67"/>
      <c r="N230" s="67"/>
      <c r="O230" s="67"/>
      <c r="P230" s="67"/>
      <c r="Q230" s="67"/>
      <c r="R230" s="107"/>
      <c r="S230">
        <f t="shared" si="11"/>
        <v>1321.2000000000007</v>
      </c>
    </row>
    <row r="231" spans="1:19" hidden="1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9"/>
        <v>-61.200000000000728</v>
      </c>
      <c r="H231" s="47">
        <f t="shared" si="10"/>
        <v>-3.4732469183446869E-3</v>
      </c>
      <c r="I231" s="128"/>
      <c r="J231" s="108"/>
      <c r="K231" s="67"/>
      <c r="L231" s="67"/>
      <c r="M231" s="67"/>
      <c r="N231" s="67"/>
      <c r="O231" s="67"/>
      <c r="P231" s="67"/>
      <c r="Q231" s="67"/>
      <c r="R231" s="107"/>
      <c r="S231">
        <f t="shared" si="11"/>
        <v>0</v>
      </c>
    </row>
    <row r="232" spans="1:19" ht="15.75" thickBot="1" x14ac:dyDescent="0.3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9"/>
        <v>468</v>
      </c>
      <c r="H232" s="47">
        <f t="shared" si="10"/>
        <v>0.10495156081808396</v>
      </c>
      <c r="I232" s="128">
        <f>H232</f>
        <v>0.10495156081808396</v>
      </c>
      <c r="J232" s="106"/>
      <c r="K232" s="67"/>
      <c r="L232" s="79">
        <f>G232</f>
        <v>468</v>
      </c>
      <c r="M232" s="67"/>
      <c r="N232" s="67"/>
      <c r="O232" s="67"/>
      <c r="P232" s="67"/>
      <c r="Q232" s="67"/>
      <c r="R232" s="107"/>
      <c r="S232">
        <f t="shared" si="11"/>
        <v>468</v>
      </c>
    </row>
    <row r="233" spans="1:19" ht="15.75" thickBot="1" x14ac:dyDescent="0.3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9"/>
        <v>873.99999999999636</v>
      </c>
      <c r="H233" s="47">
        <f t="shared" si="10"/>
        <v>8.0030766976777898E-2</v>
      </c>
      <c r="I233" s="128">
        <f>H233</f>
        <v>8.0030766976777898E-2</v>
      </c>
      <c r="J233" s="106"/>
      <c r="K233" s="125">
        <f>G233</f>
        <v>873.99999999999636</v>
      </c>
      <c r="L233" s="67"/>
      <c r="M233" s="67"/>
      <c r="N233" s="67"/>
      <c r="O233" s="67"/>
      <c r="P233" s="67"/>
      <c r="Q233" s="67"/>
      <c r="R233" s="107"/>
      <c r="S233">
        <f t="shared" si="11"/>
        <v>873.99999999999636</v>
      </c>
    </row>
    <row r="234" spans="1:19" ht="15.75" hidden="1" thickBot="1" x14ac:dyDescent="0.3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9"/>
        <v>-710.79999999999927</v>
      </c>
      <c r="H234" s="47">
        <f t="shared" si="10"/>
        <v>-0.10966428042458642</v>
      </c>
      <c r="I234" s="128"/>
      <c r="J234" s="106"/>
      <c r="K234" s="67"/>
      <c r="L234" s="79"/>
      <c r="M234" s="67"/>
      <c r="N234" s="67"/>
      <c r="O234" s="67"/>
      <c r="P234" s="67"/>
      <c r="Q234" s="67"/>
      <c r="R234" s="107"/>
      <c r="S234">
        <f t="shared" si="11"/>
        <v>0</v>
      </c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9"/>
        <v>458.80000000000018</v>
      </c>
      <c r="H235" s="47">
        <f t="shared" si="10"/>
        <v>7.7452900263353386E-2</v>
      </c>
      <c r="I235" s="128">
        <f>H235</f>
        <v>7.7452900263353386E-2</v>
      </c>
      <c r="J235" s="106"/>
      <c r="K235" s="125">
        <f>G235</f>
        <v>458.80000000000018</v>
      </c>
      <c r="L235" s="67"/>
      <c r="M235" s="67"/>
      <c r="N235" s="67"/>
      <c r="O235" s="67"/>
      <c r="P235" s="67"/>
      <c r="Q235" s="67"/>
      <c r="R235" s="107"/>
      <c r="S235">
        <f t="shared" si="11"/>
        <v>458.80000000000018</v>
      </c>
    </row>
    <row r="236" spans="1:19" ht="15.75" thickBot="1" x14ac:dyDescent="0.3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9"/>
        <v>3.1999999999998181</v>
      </c>
      <c r="H236" s="47">
        <f t="shared" si="10"/>
        <v>8.7098530212297715E-4</v>
      </c>
      <c r="I236" s="128">
        <f>H236</f>
        <v>8.7098530212297715E-4</v>
      </c>
      <c r="J236" s="108">
        <f>G236</f>
        <v>3.1999999999998181</v>
      </c>
      <c r="K236" s="67"/>
      <c r="L236" s="67"/>
      <c r="M236" s="67"/>
      <c r="N236" s="67"/>
      <c r="O236" s="67"/>
      <c r="P236" s="67"/>
      <c r="Q236" s="67"/>
      <c r="R236" s="107"/>
      <c r="S236">
        <f t="shared" si="11"/>
        <v>3.1999999999998181</v>
      </c>
    </row>
    <row r="237" spans="1:19" ht="15.75" hidden="1" thickBot="1" x14ac:dyDescent="0.3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9"/>
        <v>-3164.8000000000029</v>
      </c>
      <c r="H237" s="47">
        <f t="shared" si="10"/>
        <v>-0.13629394842466119</v>
      </c>
      <c r="I237" s="128"/>
      <c r="J237" s="106"/>
      <c r="K237" s="67"/>
      <c r="L237" s="79"/>
      <c r="M237" s="67"/>
      <c r="N237" s="67"/>
      <c r="O237" s="67"/>
      <c r="P237" s="67"/>
      <c r="Q237" s="67"/>
      <c r="R237" s="107"/>
      <c r="S237">
        <f t="shared" si="11"/>
        <v>0</v>
      </c>
    </row>
    <row r="238" spans="1:19" ht="15.75" hidden="1" thickBot="1" x14ac:dyDescent="0.3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9"/>
        <v>-2838.7999999999993</v>
      </c>
      <c r="H238" s="47">
        <f t="shared" si="10"/>
        <v>-0.11095650542509612</v>
      </c>
      <c r="I238" s="128"/>
      <c r="J238" s="106"/>
      <c r="K238" s="67"/>
      <c r="L238" s="79"/>
      <c r="M238" s="67"/>
      <c r="N238" s="67"/>
      <c r="O238" s="67"/>
      <c r="P238" s="67"/>
      <c r="Q238" s="67"/>
      <c r="R238" s="107"/>
      <c r="S238">
        <f t="shared" si="11"/>
        <v>0</v>
      </c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9"/>
        <v>414.80000000000018</v>
      </c>
      <c r="H239" s="47">
        <f t="shared" si="10"/>
        <v>6.0956971549494497E-2</v>
      </c>
      <c r="I239" s="128">
        <f>H239</f>
        <v>6.0956971549494497E-2</v>
      </c>
      <c r="J239" s="106"/>
      <c r="K239" s="125">
        <f>G239</f>
        <v>414.80000000000018</v>
      </c>
      <c r="L239" s="67"/>
      <c r="M239" s="67"/>
      <c r="N239" s="67"/>
      <c r="O239" s="67"/>
      <c r="P239" s="67"/>
      <c r="Q239" s="67"/>
      <c r="R239" s="107"/>
      <c r="S239">
        <f t="shared" si="11"/>
        <v>414.80000000000018</v>
      </c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9"/>
        <v>411.99999999999955</v>
      </c>
      <c r="H240" s="47">
        <f t="shared" si="10"/>
        <v>0.11642364643381924</v>
      </c>
      <c r="I240" s="128">
        <f>H240</f>
        <v>0.11642364643381924</v>
      </c>
      <c r="J240" s="106"/>
      <c r="K240" s="67"/>
      <c r="L240" s="79">
        <f>G240</f>
        <v>411.99999999999955</v>
      </c>
      <c r="M240" s="67"/>
      <c r="N240" s="67"/>
      <c r="O240" s="67"/>
      <c r="P240" s="67"/>
      <c r="Q240" s="67"/>
      <c r="R240" s="107"/>
      <c r="S240">
        <f t="shared" si="11"/>
        <v>411.99999999999955</v>
      </c>
    </row>
    <row r="241" spans="1:19" hidden="1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9"/>
        <v>-387.59999999999991</v>
      </c>
      <c r="H241" s="47">
        <f t="shared" si="10"/>
        <v>-0.10296461587503981</v>
      </c>
      <c r="I241" s="128"/>
      <c r="J241" s="106"/>
      <c r="K241" s="67"/>
      <c r="L241" s="79"/>
      <c r="M241" s="67"/>
      <c r="N241" s="67"/>
      <c r="O241" s="67"/>
      <c r="P241" s="67"/>
      <c r="Q241" s="67"/>
      <c r="R241" s="107"/>
      <c r="S241">
        <f t="shared" si="11"/>
        <v>0</v>
      </c>
    </row>
    <row r="242" spans="1:19" hidden="1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9"/>
        <v>-515.20000000000073</v>
      </c>
      <c r="H242" s="47">
        <f t="shared" si="10"/>
        <v>-6.9054256916148485E-2</v>
      </c>
      <c r="I242" s="128"/>
      <c r="J242" s="106"/>
      <c r="K242" s="79"/>
      <c r="L242" s="67"/>
      <c r="M242" s="67"/>
      <c r="N242" s="67"/>
      <c r="O242" s="67"/>
      <c r="P242" s="67"/>
      <c r="Q242" s="67"/>
      <c r="R242" s="107"/>
      <c r="S242">
        <f t="shared" si="11"/>
        <v>0</v>
      </c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9"/>
        <v>137.20000000000073</v>
      </c>
      <c r="H243" s="47">
        <f t="shared" si="10"/>
        <v>2.3588473970153487E-2</v>
      </c>
      <c r="I243" s="128">
        <f>H243</f>
        <v>2.3588473970153487E-2</v>
      </c>
      <c r="J243" s="108">
        <f>G243</f>
        <v>137.20000000000073</v>
      </c>
      <c r="K243" s="67"/>
      <c r="L243" s="67"/>
      <c r="M243" s="67"/>
      <c r="N243" s="67"/>
      <c r="O243" s="67"/>
      <c r="P243" s="67"/>
      <c r="Q243" s="67"/>
      <c r="R243" s="107"/>
      <c r="S243">
        <f t="shared" si="11"/>
        <v>137.20000000000073</v>
      </c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9"/>
        <v>688.79999999999927</v>
      </c>
      <c r="H244" s="47">
        <f t="shared" si="10"/>
        <v>0.14009111617312059</v>
      </c>
      <c r="I244" s="128">
        <f>H244</f>
        <v>0.14009111617312059</v>
      </c>
      <c r="J244" s="106"/>
      <c r="K244" s="67"/>
      <c r="L244" s="79">
        <f>G244</f>
        <v>688.79999999999927</v>
      </c>
      <c r="M244" s="67"/>
      <c r="N244" s="67"/>
      <c r="O244" s="67"/>
      <c r="P244" s="67"/>
      <c r="Q244" s="67"/>
      <c r="R244" s="107"/>
      <c r="S244">
        <f t="shared" si="11"/>
        <v>688.79999999999927</v>
      </c>
    </row>
    <row r="245" spans="1:19" hidden="1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9"/>
        <v>-1654.4000000000015</v>
      </c>
      <c r="H245" s="47">
        <f t="shared" si="10"/>
        <v>-0.25153560785744711</v>
      </c>
      <c r="I245" s="128"/>
      <c r="J245" s="106"/>
      <c r="K245" s="67"/>
      <c r="L245" s="67"/>
      <c r="M245" s="67"/>
      <c r="N245" s="67"/>
      <c r="O245" s="79"/>
      <c r="P245" s="67"/>
      <c r="Q245" s="67"/>
      <c r="R245" s="107"/>
      <c r="S245">
        <f t="shared" si="11"/>
        <v>0</v>
      </c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9"/>
        <v>197.20000000000073</v>
      </c>
      <c r="H246" s="47">
        <f t="shared" si="10"/>
        <v>3.0477250247280034E-2</v>
      </c>
      <c r="I246" s="128">
        <f>H246</f>
        <v>3.0477250247280034E-2</v>
      </c>
      <c r="J246" s="108">
        <f>G246</f>
        <v>197.20000000000073</v>
      </c>
      <c r="K246" s="67"/>
      <c r="L246" s="67"/>
      <c r="M246" s="67"/>
      <c r="N246" s="67"/>
      <c r="O246" s="67"/>
      <c r="P246" s="67"/>
      <c r="Q246" s="67"/>
      <c r="R246" s="107"/>
      <c r="S246">
        <f t="shared" si="11"/>
        <v>197.20000000000073</v>
      </c>
    </row>
    <row r="247" spans="1:19" ht="15.75" thickBot="1" x14ac:dyDescent="0.3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9"/>
        <v>241.60000000000036</v>
      </c>
      <c r="H247" s="47">
        <f t="shared" si="10"/>
        <v>4.275803482939268E-2</v>
      </c>
      <c r="I247" s="128">
        <f>H247</f>
        <v>4.275803482939268E-2</v>
      </c>
      <c r="J247" s="108">
        <f>G247</f>
        <v>241.60000000000036</v>
      </c>
      <c r="K247" s="67"/>
      <c r="L247" s="67"/>
      <c r="M247" s="67"/>
      <c r="N247" s="67"/>
      <c r="O247" s="67"/>
      <c r="P247" s="67"/>
      <c r="Q247" s="67"/>
      <c r="R247" s="107"/>
      <c r="S247">
        <f t="shared" si="11"/>
        <v>241.60000000000036</v>
      </c>
    </row>
    <row r="248" spans="1:19" ht="15.75" hidden="1" thickBot="1" x14ac:dyDescent="0.3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9"/>
        <v>-60.399999999999864</v>
      </c>
      <c r="H248" s="47">
        <f t="shared" si="10"/>
        <v>-4.4701006512729326E-2</v>
      </c>
      <c r="I248" s="128"/>
      <c r="J248" s="108"/>
      <c r="K248" s="67"/>
      <c r="L248" s="67"/>
      <c r="M248" s="67"/>
      <c r="N248" s="67"/>
      <c r="O248" s="67"/>
      <c r="P248" s="67"/>
      <c r="Q248" s="67"/>
      <c r="R248" s="107"/>
      <c r="S248">
        <f t="shared" si="11"/>
        <v>0</v>
      </c>
    </row>
    <row r="249" spans="1:19" ht="15.75" hidden="1" thickBot="1" x14ac:dyDescent="0.3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9"/>
        <v>-3214.4000000000015</v>
      </c>
      <c r="H249" s="47">
        <f t="shared" si="10"/>
        <v>-0.171066076294278</v>
      </c>
      <c r="I249" s="128"/>
      <c r="J249" s="106"/>
      <c r="K249" s="67"/>
      <c r="L249" s="67"/>
      <c r="M249" s="79"/>
      <c r="N249" s="67"/>
      <c r="O249" s="67"/>
      <c r="P249" s="67"/>
      <c r="Q249" s="67"/>
      <c r="R249" s="107"/>
      <c r="S249">
        <f t="shared" si="11"/>
        <v>0</v>
      </c>
    </row>
    <row r="250" spans="1:19" ht="15.75" hidden="1" thickBot="1" x14ac:dyDescent="0.3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9"/>
        <v>-1219.2000000000007</v>
      </c>
      <c r="H250" s="47">
        <f t="shared" si="10"/>
        <v>-0.11612313319110033</v>
      </c>
      <c r="I250" s="128"/>
      <c r="J250" s="106"/>
      <c r="K250" s="67"/>
      <c r="L250" s="79"/>
      <c r="M250" s="67"/>
      <c r="N250" s="67"/>
      <c r="O250" s="67"/>
      <c r="P250" s="67"/>
      <c r="Q250" s="67"/>
      <c r="R250" s="107"/>
      <c r="S250">
        <f t="shared" si="11"/>
        <v>0</v>
      </c>
    </row>
    <row r="251" spans="1:19" ht="15.75" hidden="1" thickBot="1" x14ac:dyDescent="0.3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9"/>
        <v>-298.80000000000018</v>
      </c>
      <c r="H251" s="47">
        <f t="shared" si="10"/>
        <v>-5.1842598376015021E-2</v>
      </c>
      <c r="I251" s="128"/>
      <c r="J251" s="106"/>
      <c r="K251" s="79"/>
      <c r="L251" s="67"/>
      <c r="M251" s="67"/>
      <c r="N251" s="67"/>
      <c r="O251" s="67"/>
      <c r="P251" s="67"/>
      <c r="Q251" s="67"/>
      <c r="R251" s="107"/>
      <c r="S251">
        <f t="shared" si="11"/>
        <v>0</v>
      </c>
    </row>
    <row r="252" spans="1:19" ht="15.75" thickBot="1" x14ac:dyDescent="0.3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9"/>
        <v>859.60000000000036</v>
      </c>
      <c r="H252" s="47">
        <f t="shared" si="10"/>
        <v>6.4584961230991195E-2</v>
      </c>
      <c r="I252" s="128">
        <f>H252</f>
        <v>6.4584961230991195E-2</v>
      </c>
      <c r="J252" s="106"/>
      <c r="K252" s="125">
        <f>G252</f>
        <v>859.60000000000036</v>
      </c>
      <c r="L252" s="67"/>
      <c r="M252" s="67"/>
      <c r="N252" s="67"/>
      <c r="O252" s="67"/>
      <c r="P252" s="67"/>
      <c r="Q252" s="67"/>
      <c r="R252" s="107"/>
      <c r="S252">
        <f t="shared" si="11"/>
        <v>859.60000000000036</v>
      </c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9"/>
        <v>182.79999999999973</v>
      </c>
      <c r="H253" s="47">
        <f t="shared" si="10"/>
        <v>5.2583131975606871E-2</v>
      </c>
      <c r="I253" s="128">
        <f>H253</f>
        <v>5.2583131975606871E-2</v>
      </c>
      <c r="J253" s="106"/>
      <c r="K253" s="125">
        <f>G253</f>
        <v>182.79999999999973</v>
      </c>
      <c r="L253" s="67"/>
      <c r="M253" s="67"/>
      <c r="N253" s="67"/>
      <c r="O253" s="67"/>
      <c r="P253" s="67"/>
      <c r="Q253" s="67"/>
      <c r="R253" s="107"/>
      <c r="S253">
        <f t="shared" si="11"/>
        <v>182.79999999999973</v>
      </c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9"/>
        <v>107.60000000000036</v>
      </c>
      <c r="H254" s="47">
        <f t="shared" si="10"/>
        <v>1.560596391483442E-2</v>
      </c>
      <c r="I254" s="128">
        <f>H254</f>
        <v>1.560596391483442E-2</v>
      </c>
      <c r="J254" s="108">
        <f>G254</f>
        <v>107.60000000000036</v>
      </c>
      <c r="K254" s="67"/>
      <c r="L254" s="67"/>
      <c r="M254" s="67"/>
      <c r="N254" s="67"/>
      <c r="O254" s="67"/>
      <c r="P254" s="67"/>
      <c r="Q254" s="67"/>
      <c r="R254" s="107"/>
      <c r="S254">
        <f t="shared" si="11"/>
        <v>107.60000000000036</v>
      </c>
    </row>
    <row r="255" spans="1:19" hidden="1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9"/>
        <v>-1515.9999999999982</v>
      </c>
      <c r="H255" s="47">
        <f t="shared" si="10"/>
        <v>-0.13122359947372048</v>
      </c>
      <c r="I255" s="128"/>
      <c r="J255" s="106"/>
      <c r="K255" s="67"/>
      <c r="L255" s="79"/>
      <c r="M255" s="67"/>
      <c r="N255" s="67"/>
      <c r="O255" s="67"/>
      <c r="P255" s="67"/>
      <c r="Q255" s="67"/>
      <c r="R255" s="107"/>
      <c r="S255">
        <f t="shared" si="11"/>
        <v>0</v>
      </c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9"/>
        <v>445.59999999999673</v>
      </c>
      <c r="H256" s="47">
        <f t="shared" si="10"/>
        <v>3.0139877167825322E-2</v>
      </c>
      <c r="I256" s="128">
        <f>H256</f>
        <v>3.0139877167825322E-2</v>
      </c>
      <c r="J256" s="108">
        <f>G256</f>
        <v>445.59999999999673</v>
      </c>
      <c r="K256" s="67"/>
      <c r="L256" s="67"/>
      <c r="M256" s="67"/>
      <c r="N256" s="67"/>
      <c r="O256" s="67"/>
      <c r="P256" s="67"/>
      <c r="Q256" s="67"/>
      <c r="R256" s="107"/>
      <c r="S256">
        <f t="shared" si="11"/>
        <v>445.59999999999673</v>
      </c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9"/>
        <v>534.40000000000146</v>
      </c>
      <c r="H257" s="47">
        <f t="shared" si="10"/>
        <v>3.5571649182597677E-2</v>
      </c>
      <c r="I257" s="128">
        <f>H257</f>
        <v>3.5571649182597677E-2</v>
      </c>
      <c r="J257" s="108">
        <f>G257</f>
        <v>534.40000000000146</v>
      </c>
      <c r="K257" s="67"/>
      <c r="L257" s="67"/>
      <c r="M257" s="67"/>
      <c r="N257" s="67"/>
      <c r="O257" s="67"/>
      <c r="P257" s="67"/>
      <c r="Q257" s="67"/>
      <c r="R257" s="107"/>
      <c r="S257">
        <f t="shared" si="11"/>
        <v>534.40000000000146</v>
      </c>
    </row>
    <row r="258" spans="1:19" hidden="1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9"/>
        <v>-513.59999999999945</v>
      </c>
      <c r="H258" s="47">
        <f t="shared" si="10"/>
        <v>-6.846174353505724E-2</v>
      </c>
      <c r="I258" s="128"/>
      <c r="J258" s="106"/>
      <c r="K258" s="79"/>
      <c r="L258" s="67"/>
      <c r="M258" s="67"/>
      <c r="N258" s="67"/>
      <c r="O258" s="67"/>
      <c r="P258" s="67"/>
      <c r="Q258" s="67"/>
      <c r="R258" s="107"/>
      <c r="S258">
        <f t="shared" si="11"/>
        <v>0</v>
      </c>
    </row>
    <row r="259" spans="1:19" hidden="1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9"/>
        <v>-468.40000000000146</v>
      </c>
      <c r="H259" s="47">
        <f t="shared" si="10"/>
        <v>-2.8231833743189248E-2</v>
      </c>
      <c r="I259" s="128"/>
      <c r="J259" s="108"/>
      <c r="K259" s="67"/>
      <c r="L259" s="67"/>
      <c r="M259" s="67"/>
      <c r="N259" s="67"/>
      <c r="O259" s="67"/>
      <c r="P259" s="67"/>
      <c r="Q259" s="67"/>
      <c r="R259" s="107"/>
      <c r="S259">
        <f t="shared" si="11"/>
        <v>0</v>
      </c>
    </row>
    <row r="260" spans="1:19" hidden="1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2">F260-E260</f>
        <v>-192.40000000000146</v>
      </c>
      <c r="H260" s="47">
        <f t="shared" ref="H260:H323" si="13">G260/E260</f>
        <v>-3.0687763174684416E-2</v>
      </c>
      <c r="I260" s="128"/>
      <c r="J260" s="108"/>
      <c r="K260" s="67"/>
      <c r="L260" s="67"/>
      <c r="M260" s="67"/>
      <c r="N260" s="67"/>
      <c r="O260" s="67"/>
      <c r="P260" s="67"/>
      <c r="Q260" s="67"/>
      <c r="R260" s="107"/>
      <c r="S260">
        <f t="shared" ref="S260:S323" si="14">SUM(J260:R260)</f>
        <v>0</v>
      </c>
    </row>
    <row r="261" spans="1:19" hidden="1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2"/>
        <v>-542</v>
      </c>
      <c r="H261" s="47">
        <f t="shared" si="13"/>
        <v>-3.0685266542868787E-2</v>
      </c>
      <c r="I261" s="128"/>
      <c r="J261" s="108"/>
      <c r="K261" s="67"/>
      <c r="L261" s="67"/>
      <c r="M261" s="67"/>
      <c r="N261" s="67"/>
      <c r="O261" s="67"/>
      <c r="P261" s="67"/>
      <c r="Q261" s="67"/>
      <c r="R261" s="107"/>
      <c r="S261">
        <f t="shared" si="14"/>
        <v>0</v>
      </c>
    </row>
    <row r="262" spans="1:19" hidden="1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2"/>
        <v>-456.00000000000091</v>
      </c>
      <c r="H262" s="47">
        <f t="shared" si="13"/>
        <v>-6.3983835662569585E-2</v>
      </c>
      <c r="I262" s="128"/>
      <c r="J262" s="106"/>
      <c r="K262" s="79"/>
      <c r="L262" s="67"/>
      <c r="M262" s="67"/>
      <c r="N262" s="67"/>
      <c r="O262" s="67"/>
      <c r="P262" s="67"/>
      <c r="Q262" s="67"/>
      <c r="R262" s="107"/>
      <c r="S262">
        <f t="shared" si="14"/>
        <v>0</v>
      </c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2"/>
        <v>211.20000000000073</v>
      </c>
      <c r="H263" s="47">
        <f t="shared" si="13"/>
        <v>3.6213991769547448E-2</v>
      </c>
      <c r="I263" s="128">
        <f>H263</f>
        <v>3.6213991769547448E-2</v>
      </c>
      <c r="J263" s="108">
        <f>G263</f>
        <v>211.20000000000073</v>
      </c>
      <c r="K263" s="67"/>
      <c r="L263" s="67"/>
      <c r="M263" s="67"/>
      <c r="N263" s="67"/>
      <c r="O263" s="67"/>
      <c r="P263" s="67"/>
      <c r="Q263" s="67"/>
      <c r="R263" s="107"/>
      <c r="S263">
        <f t="shared" si="14"/>
        <v>211.20000000000073</v>
      </c>
    </row>
    <row r="264" spans="1:19" hidden="1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2"/>
        <v>-2348.0000000000018</v>
      </c>
      <c r="H264" s="47">
        <f t="shared" si="13"/>
        <v>-0.17278935594018616</v>
      </c>
      <c r="I264" s="128"/>
      <c r="J264" s="106"/>
      <c r="K264" s="67"/>
      <c r="L264" s="67"/>
      <c r="M264" s="79"/>
      <c r="N264" s="67"/>
      <c r="O264" s="67"/>
      <c r="P264" s="67"/>
      <c r="Q264" s="67"/>
      <c r="R264" s="107"/>
      <c r="S264">
        <f t="shared" si="14"/>
        <v>0</v>
      </c>
    </row>
    <row r="265" spans="1:19" ht="15.75" thickBot="1" x14ac:dyDescent="0.3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2"/>
        <v>991.99999999999909</v>
      </c>
      <c r="H265" s="47">
        <f t="shared" si="13"/>
        <v>0.144144144144144</v>
      </c>
      <c r="I265" s="128">
        <f>H265</f>
        <v>0.144144144144144</v>
      </c>
      <c r="J265" s="106"/>
      <c r="K265" s="67"/>
      <c r="L265" s="79">
        <f>G265</f>
        <v>991.99999999999909</v>
      </c>
      <c r="M265" s="67"/>
      <c r="N265" s="67"/>
      <c r="O265" s="67"/>
      <c r="P265" s="67"/>
      <c r="Q265" s="67"/>
      <c r="R265" s="107"/>
      <c r="S265">
        <f t="shared" si="14"/>
        <v>991.99999999999909</v>
      </c>
    </row>
    <row r="266" spans="1:19" ht="15.75" hidden="1" thickBot="1" x14ac:dyDescent="0.3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2"/>
        <v>-851.59999999999854</v>
      </c>
      <c r="H266" s="47">
        <f t="shared" si="13"/>
        <v>-8.8168302480639268E-2</v>
      </c>
      <c r="I266" s="128"/>
      <c r="J266" s="106"/>
      <c r="K266" s="79"/>
      <c r="L266" s="67"/>
      <c r="M266" s="67"/>
      <c r="N266" s="67"/>
      <c r="O266" s="67"/>
      <c r="P266" s="67"/>
      <c r="Q266" s="67"/>
      <c r="R266" s="107"/>
      <c r="S266">
        <f t="shared" si="14"/>
        <v>0</v>
      </c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2"/>
        <v>76</v>
      </c>
      <c r="H267" s="47">
        <f t="shared" si="13"/>
        <v>6.101477199743096E-2</v>
      </c>
      <c r="I267" s="128">
        <f>H267</f>
        <v>6.101477199743096E-2</v>
      </c>
      <c r="J267" s="106"/>
      <c r="K267" s="125">
        <f>G267</f>
        <v>76</v>
      </c>
      <c r="L267" s="67"/>
      <c r="M267" s="67"/>
      <c r="N267" s="67"/>
      <c r="O267" s="67"/>
      <c r="P267" s="67"/>
      <c r="Q267" s="67"/>
      <c r="R267" s="107"/>
      <c r="S267">
        <f t="shared" si="14"/>
        <v>76</v>
      </c>
    </row>
    <row r="268" spans="1:19" hidden="1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2"/>
        <v>-1522.3999999999992</v>
      </c>
      <c r="H268" s="47">
        <f t="shared" si="13"/>
        <v>-0.3400339497900472</v>
      </c>
      <c r="I268" s="128"/>
      <c r="J268" s="106"/>
      <c r="K268" s="67"/>
      <c r="L268" s="67"/>
      <c r="M268" s="67"/>
      <c r="N268" s="67"/>
      <c r="O268" s="67"/>
      <c r="P268" s="79"/>
      <c r="Q268" s="67"/>
      <c r="R268" s="107"/>
      <c r="S268">
        <f t="shared" si="14"/>
        <v>0</v>
      </c>
    </row>
    <row r="269" spans="1:19" hidden="1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2"/>
        <v>-1408.4000000000015</v>
      </c>
      <c r="H269" s="47">
        <f t="shared" si="13"/>
        <v>-0.18957626662359353</v>
      </c>
      <c r="I269" s="128"/>
      <c r="J269" s="106"/>
      <c r="K269" s="67"/>
      <c r="L269" s="67"/>
      <c r="M269" s="79"/>
      <c r="N269" s="67"/>
      <c r="O269" s="67"/>
      <c r="P269" s="67"/>
      <c r="Q269" s="67"/>
      <c r="R269" s="107"/>
      <c r="S269">
        <f t="shared" si="14"/>
        <v>0</v>
      </c>
    </row>
    <row r="270" spans="1:19" hidden="1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2"/>
        <v>-1372.3999999999978</v>
      </c>
      <c r="H270" s="47">
        <f t="shared" si="13"/>
        <v>-7.3560310449809069E-2</v>
      </c>
      <c r="I270" s="128"/>
      <c r="J270" s="106"/>
      <c r="K270" s="79"/>
      <c r="L270" s="67"/>
      <c r="M270" s="67"/>
      <c r="N270" s="67"/>
      <c r="O270" s="67"/>
      <c r="P270" s="67"/>
      <c r="Q270" s="67"/>
      <c r="R270" s="107"/>
      <c r="S270">
        <f t="shared" si="14"/>
        <v>0</v>
      </c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2"/>
        <v>88.800000000000182</v>
      </c>
      <c r="H271" s="47">
        <f t="shared" si="13"/>
        <v>1.2994614844298785E-2</v>
      </c>
      <c r="I271" s="128">
        <f>H271</f>
        <v>1.2994614844298785E-2</v>
      </c>
      <c r="J271" s="108">
        <f>G271</f>
        <v>88.800000000000182</v>
      </c>
      <c r="K271" s="67"/>
      <c r="L271" s="67"/>
      <c r="M271" s="67"/>
      <c r="N271" s="67"/>
      <c r="O271" s="67"/>
      <c r="P271" s="67"/>
      <c r="Q271" s="67"/>
      <c r="R271" s="107"/>
      <c r="S271">
        <f t="shared" si="14"/>
        <v>88.800000000000182</v>
      </c>
    </row>
    <row r="272" spans="1:19" ht="15.75" thickBot="1" x14ac:dyDescent="0.3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2"/>
        <v>454.79999999999973</v>
      </c>
      <c r="H272" s="47">
        <f t="shared" si="13"/>
        <v>0.1956970740103269</v>
      </c>
      <c r="I272" s="128">
        <f>H272</f>
        <v>0.1956970740103269</v>
      </c>
      <c r="J272" s="106"/>
      <c r="K272" s="67"/>
      <c r="L272" s="67"/>
      <c r="M272" s="79">
        <f>G272</f>
        <v>454.79999999999973</v>
      </c>
      <c r="N272" s="67"/>
      <c r="O272" s="67"/>
      <c r="P272" s="67"/>
      <c r="Q272" s="67"/>
      <c r="R272" s="107"/>
      <c r="S272">
        <f t="shared" si="14"/>
        <v>454.79999999999973</v>
      </c>
    </row>
    <row r="273" spans="1:19" ht="15.75" hidden="1" thickBot="1" x14ac:dyDescent="0.3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2"/>
        <v>-302.40000000000009</v>
      </c>
      <c r="H273" s="47">
        <f t="shared" si="13"/>
        <v>-9.4784353059177553E-2</v>
      </c>
      <c r="I273" s="128"/>
      <c r="J273" s="106"/>
      <c r="K273" s="79"/>
      <c r="L273" s="67"/>
      <c r="M273" s="67"/>
      <c r="N273" s="67"/>
      <c r="O273" s="67"/>
      <c r="P273" s="67"/>
      <c r="Q273" s="67"/>
      <c r="R273" s="107"/>
      <c r="S273">
        <f t="shared" si="14"/>
        <v>0</v>
      </c>
    </row>
    <row r="274" spans="1:19" ht="15.75" hidden="1" thickBot="1" x14ac:dyDescent="0.3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2"/>
        <v>-333.59999999999945</v>
      </c>
      <c r="H274" s="47">
        <f t="shared" si="13"/>
        <v>-8.7476400251730507E-2</v>
      </c>
      <c r="I274" s="128"/>
      <c r="J274" s="106"/>
      <c r="K274" s="79"/>
      <c r="L274" s="67"/>
      <c r="M274" s="67"/>
      <c r="N274" s="67"/>
      <c r="O274" s="67"/>
      <c r="P274" s="67"/>
      <c r="Q274" s="67"/>
      <c r="R274" s="107"/>
      <c r="S274">
        <f t="shared" si="14"/>
        <v>0</v>
      </c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2"/>
        <v>577.99999999999818</v>
      </c>
      <c r="H275" s="47">
        <f t="shared" si="13"/>
        <v>9.5316622691292568E-2</v>
      </c>
      <c r="I275" s="128">
        <f>H275</f>
        <v>9.5316622691292568E-2</v>
      </c>
      <c r="J275" s="106"/>
      <c r="K275" s="125">
        <f>G275</f>
        <v>577.99999999999818</v>
      </c>
      <c r="L275" s="67"/>
      <c r="M275" s="67"/>
      <c r="N275" s="67"/>
      <c r="O275" s="67"/>
      <c r="P275" s="67"/>
      <c r="Q275" s="67"/>
      <c r="R275" s="107"/>
      <c r="S275">
        <f t="shared" si="14"/>
        <v>577.99999999999818</v>
      </c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2"/>
        <v>15.200000000000045</v>
      </c>
      <c r="H276" s="47">
        <f t="shared" si="13"/>
        <v>2.2248243559719039E-2</v>
      </c>
      <c r="I276" s="128">
        <f>H276</f>
        <v>2.2248243559719039E-2</v>
      </c>
      <c r="J276" s="108">
        <f>G276</f>
        <v>15.200000000000045</v>
      </c>
      <c r="K276" s="67"/>
      <c r="L276" s="67"/>
      <c r="M276" s="67"/>
      <c r="N276" s="67"/>
      <c r="O276" s="67"/>
      <c r="P276" s="67"/>
      <c r="Q276" s="67"/>
      <c r="R276" s="107"/>
      <c r="S276">
        <f t="shared" si="14"/>
        <v>15.200000000000045</v>
      </c>
    </row>
    <row r="277" spans="1:19" hidden="1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2"/>
        <v>-759.19999999999982</v>
      </c>
      <c r="H277" s="47">
        <f t="shared" si="13"/>
        <v>-0.20900781852218914</v>
      </c>
      <c r="I277" s="128"/>
      <c r="J277" s="106"/>
      <c r="K277" s="67"/>
      <c r="L277" s="67"/>
      <c r="M277" s="67"/>
      <c r="N277" s="79"/>
      <c r="O277" s="67"/>
      <c r="P277" s="67"/>
      <c r="Q277" s="67"/>
      <c r="R277" s="107"/>
      <c r="S277">
        <f t="shared" si="14"/>
        <v>0</v>
      </c>
    </row>
    <row r="278" spans="1:19" hidden="1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2"/>
        <v>-972</v>
      </c>
      <c r="H278" s="47">
        <f t="shared" si="13"/>
        <v>-0.13667041619797526</v>
      </c>
      <c r="I278" s="128"/>
      <c r="J278" s="106"/>
      <c r="K278" s="67"/>
      <c r="L278" s="79"/>
      <c r="M278" s="67"/>
      <c r="N278" s="67"/>
      <c r="O278" s="67"/>
      <c r="P278" s="67"/>
      <c r="Q278" s="67"/>
      <c r="R278" s="107"/>
      <c r="S278">
        <f t="shared" si="14"/>
        <v>0</v>
      </c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2"/>
        <v>689.59999999999991</v>
      </c>
      <c r="H279" s="47">
        <f t="shared" si="13"/>
        <v>0.24155807762365133</v>
      </c>
      <c r="I279" s="128">
        <f>H279</f>
        <v>0.24155807762365133</v>
      </c>
      <c r="J279" s="106"/>
      <c r="K279" s="79"/>
      <c r="L279" s="67"/>
      <c r="M279" s="67"/>
      <c r="N279" s="79">
        <f>G279</f>
        <v>689.59999999999991</v>
      </c>
      <c r="O279" s="67"/>
      <c r="P279" s="67"/>
      <c r="Q279" s="67"/>
      <c r="R279" s="107"/>
      <c r="S279">
        <f t="shared" si="14"/>
        <v>689.59999999999991</v>
      </c>
    </row>
    <row r="280" spans="1:19" hidden="1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2"/>
        <v>-439.59999999999968</v>
      </c>
      <c r="H280" s="47">
        <f t="shared" si="13"/>
        <v>-0.19166376002790361</v>
      </c>
      <c r="I280" s="128"/>
      <c r="J280" s="106"/>
      <c r="K280" s="67"/>
      <c r="L280" s="67"/>
      <c r="M280" s="79"/>
      <c r="N280" s="67"/>
      <c r="O280" s="67"/>
      <c r="P280" s="67"/>
      <c r="Q280" s="67"/>
      <c r="R280" s="107"/>
      <c r="S280">
        <f t="shared" si="14"/>
        <v>0</v>
      </c>
    </row>
    <row r="281" spans="1:19" hidden="1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2"/>
        <v>-1142.4000000000005</v>
      </c>
      <c r="H281" s="47">
        <f t="shared" si="13"/>
        <v>-0.16232806638626815</v>
      </c>
      <c r="I281" s="128"/>
      <c r="J281" s="106"/>
      <c r="K281" s="67"/>
      <c r="L281" s="67"/>
      <c r="M281" s="79"/>
      <c r="N281" s="67"/>
      <c r="O281" s="67"/>
      <c r="P281" s="67"/>
      <c r="Q281" s="67"/>
      <c r="R281" s="107"/>
      <c r="S281">
        <f t="shared" si="14"/>
        <v>0</v>
      </c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2"/>
        <v>1747.6000000000004</v>
      </c>
      <c r="H282" s="47">
        <f t="shared" si="13"/>
        <v>0.23906976744186051</v>
      </c>
      <c r="I282" s="128">
        <f>H282</f>
        <v>0.23906976744186051</v>
      </c>
      <c r="J282" s="106"/>
      <c r="K282" s="79"/>
      <c r="L282" s="67"/>
      <c r="M282" s="67"/>
      <c r="N282" s="79">
        <f>G282</f>
        <v>1747.6000000000004</v>
      </c>
      <c r="O282" s="67"/>
      <c r="P282" s="67"/>
      <c r="Q282" s="67"/>
      <c r="R282" s="107"/>
      <c r="S282">
        <f t="shared" si="14"/>
        <v>1747.6000000000004</v>
      </c>
    </row>
    <row r="283" spans="1:19" hidden="1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2"/>
        <v>-2526.7999999999984</v>
      </c>
      <c r="H283" s="47">
        <f t="shared" si="13"/>
        <v>-0.28179506624436795</v>
      </c>
      <c r="I283" s="128"/>
      <c r="J283" s="106"/>
      <c r="K283" s="67"/>
      <c r="L283" s="67"/>
      <c r="M283" s="67"/>
      <c r="N283" s="67"/>
      <c r="O283" s="79"/>
      <c r="P283" s="67"/>
      <c r="Q283" s="67"/>
      <c r="R283" s="107"/>
      <c r="S283">
        <f t="shared" si="14"/>
        <v>0</v>
      </c>
    </row>
    <row r="284" spans="1:19" hidden="1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2"/>
        <v>-106.40000000000009</v>
      </c>
      <c r="H284" s="47">
        <f t="shared" si="13"/>
        <v>-6.6700100300902759E-2</v>
      </c>
      <c r="I284" s="128"/>
      <c r="J284" s="106"/>
      <c r="K284" s="79"/>
      <c r="L284" s="67"/>
      <c r="M284" s="67"/>
      <c r="N284" s="67"/>
      <c r="O284" s="67"/>
      <c r="P284" s="67"/>
      <c r="Q284" s="67"/>
      <c r="R284" s="107"/>
      <c r="S284">
        <f t="shared" si="14"/>
        <v>0</v>
      </c>
    </row>
    <row r="285" spans="1:19" hidden="1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2"/>
        <v>-134.80000000000018</v>
      </c>
      <c r="H285" s="47">
        <f t="shared" si="13"/>
        <v>-7.7240430896172455E-2</v>
      </c>
      <c r="I285" s="128"/>
      <c r="J285" s="106"/>
      <c r="K285" s="79"/>
      <c r="L285" s="67"/>
      <c r="M285" s="67"/>
      <c r="N285" s="67"/>
      <c r="O285" s="67"/>
      <c r="P285" s="67"/>
      <c r="Q285" s="67"/>
      <c r="R285" s="107"/>
      <c r="S285">
        <f t="shared" si="14"/>
        <v>0</v>
      </c>
    </row>
    <row r="286" spans="1:19" ht="15.75" thickBot="1" x14ac:dyDescent="0.3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2"/>
        <v>97.999999999999886</v>
      </c>
      <c r="H286" s="47">
        <f t="shared" si="13"/>
        <v>0.10835913312693486</v>
      </c>
      <c r="I286" s="128">
        <f>H286</f>
        <v>0.10835913312693486</v>
      </c>
      <c r="J286" s="106"/>
      <c r="K286" s="67"/>
      <c r="L286" s="79">
        <f>G286</f>
        <v>97.999999999999886</v>
      </c>
      <c r="M286" s="67"/>
      <c r="N286" s="67"/>
      <c r="O286" s="67"/>
      <c r="P286" s="67"/>
      <c r="Q286" s="67"/>
      <c r="R286" s="107"/>
      <c r="S286">
        <f t="shared" si="14"/>
        <v>97.999999999999886</v>
      </c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2"/>
        <v>296</v>
      </c>
      <c r="H287" s="47">
        <f t="shared" si="13"/>
        <v>7.0651136146648835E-2</v>
      </c>
      <c r="I287" s="128">
        <f>H287</f>
        <v>7.0651136146648835E-2</v>
      </c>
      <c r="J287" s="106"/>
      <c r="K287" s="125">
        <f>G287</f>
        <v>296</v>
      </c>
      <c r="L287" s="67"/>
      <c r="M287" s="67"/>
      <c r="N287" s="67"/>
      <c r="O287" s="67"/>
      <c r="P287" s="67"/>
      <c r="Q287" s="67"/>
      <c r="R287" s="107"/>
      <c r="S287">
        <f t="shared" si="14"/>
        <v>296</v>
      </c>
    </row>
    <row r="288" spans="1:19" hidden="1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2"/>
        <v>-645.60000000000582</v>
      </c>
      <c r="H288" s="47">
        <f t="shared" si="13"/>
        <v>-1.8602614047624703E-2</v>
      </c>
      <c r="I288" s="128"/>
      <c r="J288" s="108"/>
      <c r="K288" s="67"/>
      <c r="L288" s="67"/>
      <c r="M288" s="67"/>
      <c r="N288" s="67"/>
      <c r="O288" s="67"/>
      <c r="P288" s="67"/>
      <c r="Q288" s="67"/>
      <c r="R288" s="107"/>
      <c r="S288">
        <f t="shared" si="14"/>
        <v>0</v>
      </c>
    </row>
    <row r="289" spans="1:19" hidden="1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2"/>
        <v>-31.600000000000364</v>
      </c>
      <c r="H289" s="47">
        <f t="shared" si="13"/>
        <v>-5.5810667608619507E-3</v>
      </c>
      <c r="I289" s="128"/>
      <c r="J289" s="108"/>
      <c r="K289" s="67"/>
      <c r="L289" s="67"/>
      <c r="M289" s="67"/>
      <c r="N289" s="67"/>
      <c r="O289" s="67"/>
      <c r="P289" s="67"/>
      <c r="Q289" s="67"/>
      <c r="R289" s="107"/>
      <c r="S289">
        <f t="shared" si="14"/>
        <v>0</v>
      </c>
    </row>
    <row r="290" spans="1:19" ht="15.75" thickBot="1" x14ac:dyDescent="0.3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2"/>
        <v>192.79999999999927</v>
      </c>
      <c r="H290" s="47">
        <f t="shared" si="13"/>
        <v>1.377812080153212E-2</v>
      </c>
      <c r="I290" s="128">
        <f>H290</f>
        <v>1.377812080153212E-2</v>
      </c>
      <c r="J290" s="108">
        <f>G290</f>
        <v>192.79999999999927</v>
      </c>
      <c r="K290" s="67"/>
      <c r="L290" s="67"/>
      <c r="M290" s="67"/>
      <c r="N290" s="67"/>
      <c r="O290" s="67"/>
      <c r="P290" s="67"/>
      <c r="Q290" s="67"/>
      <c r="R290" s="107"/>
      <c r="S290">
        <f t="shared" si="14"/>
        <v>192.79999999999927</v>
      </c>
    </row>
    <row r="291" spans="1:19" ht="15.75" hidden="1" thickBot="1" x14ac:dyDescent="0.3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2"/>
        <v>-423.20000000000073</v>
      </c>
      <c r="H291" s="47">
        <f t="shared" si="13"/>
        <v>-2.7006330406371293E-2</v>
      </c>
      <c r="I291" s="128"/>
      <c r="J291" s="108"/>
      <c r="K291" s="67"/>
      <c r="L291" s="67"/>
      <c r="M291" s="67"/>
      <c r="N291" s="67"/>
      <c r="O291" s="67"/>
      <c r="P291" s="67"/>
      <c r="Q291" s="67"/>
      <c r="R291" s="107"/>
      <c r="S291">
        <f t="shared" si="14"/>
        <v>0</v>
      </c>
    </row>
    <row r="292" spans="1:19" ht="15.75" hidden="1" thickBot="1" x14ac:dyDescent="0.3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2"/>
        <v>-593.19999999999891</v>
      </c>
      <c r="H292" s="47">
        <f t="shared" si="13"/>
        <v>-0.10874825841460713</v>
      </c>
      <c r="I292" s="128"/>
      <c r="J292" s="106"/>
      <c r="K292" s="67"/>
      <c r="L292" s="79"/>
      <c r="M292" s="67"/>
      <c r="N292" s="67"/>
      <c r="O292" s="67"/>
      <c r="P292" s="67"/>
      <c r="Q292" s="67"/>
      <c r="R292" s="107"/>
      <c r="S292">
        <f t="shared" si="14"/>
        <v>0</v>
      </c>
    </row>
    <row r="293" spans="1:19" ht="15.75" hidden="1" thickBot="1" x14ac:dyDescent="0.3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2"/>
        <v>-2230</v>
      </c>
      <c r="H293" s="47">
        <f t="shared" si="13"/>
        <v>-0.1369106090373281</v>
      </c>
      <c r="I293" s="128"/>
      <c r="J293" s="106"/>
      <c r="K293" s="67"/>
      <c r="L293" s="79"/>
      <c r="M293" s="67"/>
      <c r="N293" s="67"/>
      <c r="O293" s="67"/>
      <c r="P293" s="67"/>
      <c r="Q293" s="67"/>
      <c r="R293" s="107"/>
      <c r="S293">
        <f t="shared" si="14"/>
        <v>0</v>
      </c>
    </row>
    <row r="294" spans="1:19" ht="15.75" hidden="1" thickBot="1" x14ac:dyDescent="0.3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2"/>
        <v>-379.19999999999891</v>
      </c>
      <c r="H294" s="47">
        <f t="shared" si="13"/>
        <v>-7.851581911545448E-2</v>
      </c>
      <c r="I294" s="128"/>
      <c r="J294" s="106"/>
      <c r="K294" s="79"/>
      <c r="L294" s="67"/>
      <c r="M294" s="67"/>
      <c r="N294" s="67"/>
      <c r="O294" s="67"/>
      <c r="P294" s="67"/>
      <c r="Q294" s="67"/>
      <c r="R294" s="107"/>
      <c r="S294">
        <f t="shared" si="14"/>
        <v>0</v>
      </c>
    </row>
    <row r="295" spans="1:19" ht="15.75" thickBot="1" x14ac:dyDescent="0.3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2"/>
        <v>212.80000000000018</v>
      </c>
      <c r="H295" s="47">
        <f t="shared" si="13"/>
        <v>8.9895234876647606E-2</v>
      </c>
      <c r="I295" s="128">
        <f>H295</f>
        <v>8.9895234876647606E-2</v>
      </c>
      <c r="J295" s="106"/>
      <c r="K295" s="125">
        <f>G295</f>
        <v>212.80000000000018</v>
      </c>
      <c r="L295" s="67"/>
      <c r="M295" s="67"/>
      <c r="N295" s="67"/>
      <c r="O295" s="67"/>
      <c r="P295" s="67"/>
      <c r="Q295" s="67"/>
      <c r="R295" s="107"/>
      <c r="S295">
        <f t="shared" si="14"/>
        <v>212.80000000000018</v>
      </c>
    </row>
    <row r="296" spans="1:19" ht="15.75" hidden="1" thickBot="1" x14ac:dyDescent="0.3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2"/>
        <v>-376.80000000000018</v>
      </c>
      <c r="H296" s="47">
        <f t="shared" si="13"/>
        <v>-6.1101381591749396E-2</v>
      </c>
      <c r="I296" s="128"/>
      <c r="J296" s="106"/>
      <c r="K296" s="79"/>
      <c r="L296" s="67"/>
      <c r="M296" s="67"/>
      <c r="N296" s="67"/>
      <c r="O296" s="67"/>
      <c r="P296" s="67"/>
      <c r="Q296" s="67"/>
      <c r="R296" s="107"/>
      <c r="S296">
        <f t="shared" si="14"/>
        <v>0</v>
      </c>
    </row>
    <row r="297" spans="1:19" ht="15.75" hidden="1" thickBot="1" x14ac:dyDescent="0.3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2"/>
        <v>-923.60000000000127</v>
      </c>
      <c r="H297" s="47">
        <f t="shared" si="13"/>
        <v>-0.14660317460317479</v>
      </c>
      <c r="I297" s="128"/>
      <c r="J297" s="106"/>
      <c r="K297" s="67"/>
      <c r="L297" s="79"/>
      <c r="M297" s="67"/>
      <c r="N297" s="67"/>
      <c r="O297" s="67"/>
      <c r="P297" s="67"/>
      <c r="Q297" s="67"/>
      <c r="R297" s="107"/>
      <c r="S297">
        <f t="shared" si="14"/>
        <v>0</v>
      </c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2"/>
        <v>579.19999999999891</v>
      </c>
      <c r="H298" s="47">
        <f t="shared" si="13"/>
        <v>8.8481515429269603E-2</v>
      </c>
      <c r="I298" s="128">
        <f>H298</f>
        <v>8.8481515429269603E-2</v>
      </c>
      <c r="J298" s="106"/>
      <c r="K298" s="125">
        <f>G298</f>
        <v>579.19999999999891</v>
      </c>
      <c r="L298" s="67"/>
      <c r="M298" s="67"/>
      <c r="N298" s="67"/>
      <c r="O298" s="67"/>
      <c r="P298" s="67"/>
      <c r="Q298" s="67"/>
      <c r="R298" s="107"/>
      <c r="S298">
        <f t="shared" si="14"/>
        <v>579.19999999999891</v>
      </c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2"/>
        <v>77.199999999999818</v>
      </c>
      <c r="H299" s="47">
        <f t="shared" si="13"/>
        <v>4.7974148645289469E-2</v>
      </c>
      <c r="I299" s="128">
        <f>H299</f>
        <v>4.7974148645289469E-2</v>
      </c>
      <c r="J299" s="108">
        <f>G299</f>
        <v>77.199999999999818</v>
      </c>
      <c r="K299" s="67"/>
      <c r="L299" s="67"/>
      <c r="M299" s="67"/>
      <c r="N299" s="67"/>
      <c r="O299" s="67"/>
      <c r="P299" s="67"/>
      <c r="Q299" s="67"/>
      <c r="R299" s="107"/>
      <c r="S299">
        <f t="shared" si="14"/>
        <v>77.199999999999818</v>
      </c>
    </row>
    <row r="300" spans="1:19" hidden="1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2"/>
        <v>-315.19999999999982</v>
      </c>
      <c r="H300" s="47">
        <f t="shared" si="13"/>
        <v>-6.0851770338623073E-2</v>
      </c>
      <c r="I300" s="128"/>
      <c r="J300" s="106"/>
      <c r="K300" s="79"/>
      <c r="L300" s="67"/>
      <c r="M300" s="67"/>
      <c r="N300" s="67"/>
      <c r="O300" s="67"/>
      <c r="P300" s="67"/>
      <c r="Q300" s="67"/>
      <c r="R300" s="107"/>
      <c r="S300">
        <f t="shared" si="14"/>
        <v>0</v>
      </c>
    </row>
    <row r="301" spans="1:19" hidden="1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2"/>
        <v>-1648.3999999999987</v>
      </c>
      <c r="H301" s="47">
        <f t="shared" si="13"/>
        <v>-0.17403606571223437</v>
      </c>
      <c r="I301" s="128"/>
      <c r="J301" s="106"/>
      <c r="K301" s="67"/>
      <c r="L301" s="67"/>
      <c r="M301" s="79"/>
      <c r="N301" s="67"/>
      <c r="O301" s="67"/>
      <c r="P301" s="67"/>
      <c r="Q301" s="67"/>
      <c r="R301" s="107"/>
      <c r="S301">
        <f t="shared" si="14"/>
        <v>0</v>
      </c>
    </row>
    <row r="302" spans="1:19" hidden="1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2"/>
        <v>-1492.4000000000015</v>
      </c>
      <c r="H302" s="47">
        <f t="shared" si="13"/>
        <v>-0.15898921890314072</v>
      </c>
      <c r="I302" s="128"/>
      <c r="J302" s="106"/>
      <c r="K302" s="67"/>
      <c r="L302" s="67"/>
      <c r="M302" s="79"/>
      <c r="N302" s="67"/>
      <c r="O302" s="67"/>
      <c r="P302" s="67"/>
      <c r="Q302" s="67"/>
      <c r="R302" s="107"/>
      <c r="S302">
        <f t="shared" si="14"/>
        <v>0</v>
      </c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2"/>
        <v>214.80000000000018</v>
      </c>
      <c r="H303" s="47">
        <f t="shared" si="13"/>
        <v>4.8101039054102512E-2</v>
      </c>
      <c r="I303" s="128">
        <f>H303</f>
        <v>4.8101039054102512E-2</v>
      </c>
      <c r="J303" s="108">
        <f>G303</f>
        <v>214.80000000000018</v>
      </c>
      <c r="K303" s="67"/>
      <c r="L303" s="67"/>
      <c r="M303" s="67"/>
      <c r="N303" s="67"/>
      <c r="O303" s="67"/>
      <c r="P303" s="67"/>
      <c r="Q303" s="67"/>
      <c r="R303" s="107"/>
      <c r="S303">
        <f t="shared" si="14"/>
        <v>214.80000000000018</v>
      </c>
    </row>
    <row r="304" spans="1:19" hidden="1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2"/>
        <v>-780</v>
      </c>
      <c r="H304" s="47">
        <f t="shared" si="13"/>
        <v>-0.10753874152098383</v>
      </c>
      <c r="I304" s="128"/>
      <c r="J304" s="106"/>
      <c r="K304" s="67"/>
      <c r="L304" s="79"/>
      <c r="M304" s="67"/>
      <c r="N304" s="67"/>
      <c r="O304" s="67"/>
      <c r="P304" s="67"/>
      <c r="Q304" s="67"/>
      <c r="R304" s="107"/>
      <c r="S304">
        <f t="shared" si="14"/>
        <v>0</v>
      </c>
    </row>
    <row r="305" spans="1:19" hidden="1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2"/>
        <v>-118.40000000000009</v>
      </c>
      <c r="H305" s="47">
        <f t="shared" si="13"/>
        <v>-2.8726708074534181E-2</v>
      </c>
      <c r="I305" s="128"/>
      <c r="J305" s="108"/>
      <c r="K305" s="67"/>
      <c r="L305" s="67"/>
      <c r="M305" s="67"/>
      <c r="N305" s="67"/>
      <c r="O305" s="67"/>
      <c r="P305" s="67"/>
      <c r="Q305" s="67"/>
      <c r="R305" s="107"/>
      <c r="S305">
        <f t="shared" si="14"/>
        <v>0</v>
      </c>
    </row>
    <row r="306" spans="1:19" hidden="1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2"/>
        <v>-381.20000000000073</v>
      </c>
      <c r="H306" s="47">
        <f t="shared" si="13"/>
        <v>-8.0810650385822233E-2</v>
      </c>
      <c r="I306" s="128"/>
      <c r="J306" s="106"/>
      <c r="K306" s="79"/>
      <c r="L306" s="67"/>
      <c r="M306" s="67"/>
      <c r="N306" s="67"/>
      <c r="O306" s="67"/>
      <c r="P306" s="67"/>
      <c r="Q306" s="67"/>
      <c r="R306" s="107"/>
      <c r="S306">
        <f t="shared" si="14"/>
        <v>0</v>
      </c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2"/>
        <v>672.39999999999986</v>
      </c>
      <c r="H307" s="47">
        <f t="shared" si="13"/>
        <v>0.52878263604907183</v>
      </c>
      <c r="I307" s="128">
        <f>H307</f>
        <v>0.52878263604907183</v>
      </c>
      <c r="J307" s="106"/>
      <c r="K307" s="67"/>
      <c r="L307" s="67"/>
      <c r="M307" s="67"/>
      <c r="N307" s="67"/>
      <c r="O307" s="67"/>
      <c r="P307" s="67"/>
      <c r="Q307" s="67"/>
      <c r="R307" s="109">
        <f>G307</f>
        <v>672.39999999999986</v>
      </c>
      <c r="S307">
        <f t="shared" si="14"/>
        <v>672.39999999999986</v>
      </c>
    </row>
    <row r="308" spans="1:19" hidden="1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2"/>
        <v>-272.79999999999973</v>
      </c>
      <c r="H308" s="47">
        <f t="shared" si="13"/>
        <v>-0.11222642751357567</v>
      </c>
      <c r="I308" s="128"/>
      <c r="J308" s="106"/>
      <c r="K308" s="67"/>
      <c r="L308" s="79"/>
      <c r="M308" s="67"/>
      <c r="N308" s="67"/>
      <c r="O308" s="67"/>
      <c r="P308" s="67"/>
      <c r="Q308" s="67"/>
      <c r="R308" s="107"/>
      <c r="S308">
        <f t="shared" si="14"/>
        <v>0</v>
      </c>
    </row>
    <row r="309" spans="1:19" hidden="1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2"/>
        <v>-726.80000000000109</v>
      </c>
      <c r="H309" s="47">
        <f t="shared" si="13"/>
        <v>-0.15095123369610386</v>
      </c>
      <c r="I309" s="128"/>
      <c r="J309" s="106"/>
      <c r="K309" s="67"/>
      <c r="L309" s="67"/>
      <c r="M309" s="79"/>
      <c r="N309" s="67"/>
      <c r="O309" s="67"/>
      <c r="P309" s="67"/>
      <c r="Q309" s="67"/>
      <c r="R309" s="107"/>
      <c r="S309">
        <f t="shared" si="14"/>
        <v>0</v>
      </c>
    </row>
    <row r="310" spans="1:19" hidden="1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2"/>
        <v>-943.60000000000036</v>
      </c>
      <c r="H310" s="47">
        <f t="shared" si="13"/>
        <v>-0.22250518770043395</v>
      </c>
      <c r="I310" s="128"/>
      <c r="J310" s="106"/>
      <c r="K310" s="67"/>
      <c r="L310" s="67"/>
      <c r="M310" s="67"/>
      <c r="N310" s="79"/>
      <c r="O310" s="67"/>
      <c r="P310" s="67"/>
      <c r="Q310" s="67"/>
      <c r="R310" s="107"/>
      <c r="S310">
        <f t="shared" si="14"/>
        <v>0</v>
      </c>
    </row>
    <row r="311" spans="1:19" hidden="1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2"/>
        <v>-2955.5999999999985</v>
      </c>
      <c r="H311" s="47">
        <f t="shared" si="13"/>
        <v>-0.13722467778479361</v>
      </c>
      <c r="I311" s="128"/>
      <c r="J311" s="106"/>
      <c r="K311" s="67"/>
      <c r="L311" s="79"/>
      <c r="M311" s="67"/>
      <c r="N311" s="67"/>
      <c r="O311" s="67"/>
      <c r="P311" s="67"/>
      <c r="Q311" s="67"/>
      <c r="R311" s="107"/>
      <c r="S311">
        <f t="shared" si="14"/>
        <v>0</v>
      </c>
    </row>
    <row r="312" spans="1:19" hidden="1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2"/>
        <v>-1670.0000000000009</v>
      </c>
      <c r="H312" s="47">
        <f t="shared" si="13"/>
        <v>-0.25383025291828804</v>
      </c>
      <c r="I312" s="128"/>
      <c r="J312" s="106"/>
      <c r="K312" s="67"/>
      <c r="L312" s="67"/>
      <c r="M312" s="67"/>
      <c r="N312" s="67"/>
      <c r="O312" s="79"/>
      <c r="P312" s="67"/>
      <c r="Q312" s="67"/>
      <c r="R312" s="107"/>
      <c r="S312">
        <f t="shared" si="14"/>
        <v>0</v>
      </c>
    </row>
    <row r="313" spans="1:19" hidden="1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2"/>
        <v>-7722</v>
      </c>
      <c r="H313" s="47">
        <f t="shared" si="13"/>
        <v>-0.24417854567991804</v>
      </c>
      <c r="I313" s="128"/>
      <c r="J313" s="106"/>
      <c r="K313" s="67"/>
      <c r="L313" s="67"/>
      <c r="M313" s="67"/>
      <c r="N313" s="79"/>
      <c r="O313" s="67"/>
      <c r="P313" s="67"/>
      <c r="Q313" s="67"/>
      <c r="R313" s="107"/>
      <c r="S313">
        <f t="shared" si="14"/>
        <v>0</v>
      </c>
    </row>
    <row r="314" spans="1:19" hidden="1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2"/>
        <v>-1284.3999999999996</v>
      </c>
      <c r="H314" s="47">
        <f t="shared" si="13"/>
        <v>-0.12572435395458101</v>
      </c>
      <c r="I314" s="128"/>
      <c r="J314" s="106"/>
      <c r="K314" s="67"/>
      <c r="L314" s="79"/>
      <c r="M314" s="67"/>
      <c r="N314" s="67"/>
      <c r="O314" s="67"/>
      <c r="P314" s="67"/>
      <c r="Q314" s="67"/>
      <c r="R314" s="107"/>
      <c r="S314">
        <f t="shared" si="14"/>
        <v>0</v>
      </c>
    </row>
    <row r="315" spans="1:19" hidden="1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2"/>
        <v>-1031.2000000000007</v>
      </c>
      <c r="H315" s="47">
        <f t="shared" si="13"/>
        <v>-9.1027859185763269E-2</v>
      </c>
      <c r="I315" s="128"/>
      <c r="J315" s="106"/>
      <c r="K315" s="79"/>
      <c r="L315" s="67"/>
      <c r="M315" s="67"/>
      <c r="N315" s="67"/>
      <c r="O315" s="67"/>
      <c r="P315" s="67"/>
      <c r="Q315" s="67"/>
      <c r="R315" s="107"/>
      <c r="S315">
        <f t="shared" si="14"/>
        <v>0</v>
      </c>
    </row>
    <row r="316" spans="1:19" hidden="1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2"/>
        <v>-1500.3999999999996</v>
      </c>
      <c r="H316" s="47">
        <f t="shared" si="13"/>
        <v>-9.4329183955739943E-2</v>
      </c>
      <c r="I316" s="128"/>
      <c r="J316" s="106"/>
      <c r="K316" s="79"/>
      <c r="L316" s="67"/>
      <c r="M316" s="67"/>
      <c r="N316" s="67"/>
      <c r="O316" s="67"/>
      <c r="P316" s="67"/>
      <c r="Q316" s="67"/>
      <c r="R316" s="107"/>
      <c r="S316">
        <f t="shared" si="14"/>
        <v>0</v>
      </c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2"/>
        <v>158.40000000000146</v>
      </c>
      <c r="H317" s="47">
        <f t="shared" si="13"/>
        <v>1.8806097734720219E-2</v>
      </c>
      <c r="I317" s="128">
        <f>H317</f>
        <v>1.8806097734720219E-2</v>
      </c>
      <c r="J317" s="108">
        <f>G317</f>
        <v>158.40000000000146</v>
      </c>
      <c r="K317" s="67"/>
      <c r="L317" s="67"/>
      <c r="M317" s="67"/>
      <c r="N317" s="67"/>
      <c r="O317" s="67"/>
      <c r="P317" s="67"/>
      <c r="Q317" s="67"/>
      <c r="R317" s="107"/>
      <c r="S317">
        <f t="shared" si="14"/>
        <v>158.40000000000146</v>
      </c>
    </row>
    <row r="318" spans="1:19" hidden="1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2"/>
        <v>-3359.5999999999985</v>
      </c>
      <c r="H318" s="47">
        <f t="shared" si="13"/>
        <v>-0.2196735889522414</v>
      </c>
      <c r="I318" s="128"/>
      <c r="J318" s="106"/>
      <c r="K318" s="67"/>
      <c r="L318" s="67"/>
      <c r="M318" s="67"/>
      <c r="N318" s="79"/>
      <c r="O318" s="67"/>
      <c r="P318" s="67"/>
      <c r="Q318" s="67"/>
      <c r="R318" s="107"/>
      <c r="S318">
        <f t="shared" si="14"/>
        <v>0</v>
      </c>
    </row>
    <row r="319" spans="1:19" hidden="1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2"/>
        <v>-747.20000000000073</v>
      </c>
      <c r="H319" s="47">
        <f t="shared" si="13"/>
        <v>-4.1477928768096674E-2</v>
      </c>
      <c r="I319" s="128"/>
      <c r="J319" s="108"/>
      <c r="K319" s="67"/>
      <c r="L319" s="67"/>
      <c r="M319" s="67"/>
      <c r="N319" s="67"/>
      <c r="O319" s="67"/>
      <c r="P319" s="67"/>
      <c r="Q319" s="67"/>
      <c r="R319" s="107"/>
      <c r="S319">
        <f t="shared" si="14"/>
        <v>0</v>
      </c>
    </row>
    <row r="320" spans="1:19" hidden="1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2"/>
        <v>-2735.5999999999985</v>
      </c>
      <c r="H320" s="47">
        <f t="shared" si="13"/>
        <v>-0.1483353215486389</v>
      </c>
      <c r="I320" s="128"/>
      <c r="J320" s="106"/>
      <c r="K320" s="67"/>
      <c r="L320" s="79"/>
      <c r="M320" s="67"/>
      <c r="N320" s="67"/>
      <c r="O320" s="67"/>
      <c r="P320" s="67"/>
      <c r="Q320" s="67"/>
      <c r="R320" s="107"/>
      <c r="S320">
        <f t="shared" si="14"/>
        <v>0</v>
      </c>
    </row>
    <row r="321" spans="1:19" hidden="1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2"/>
        <v>-2312</v>
      </c>
      <c r="H321" s="47">
        <f t="shared" si="13"/>
        <v>-0.15866044468844359</v>
      </c>
      <c r="I321" s="128"/>
      <c r="J321" s="106"/>
      <c r="K321" s="67"/>
      <c r="L321" s="67"/>
      <c r="M321" s="79"/>
      <c r="N321" s="67"/>
      <c r="O321" s="67"/>
      <c r="P321" s="67"/>
      <c r="Q321" s="67"/>
      <c r="R321" s="107"/>
      <c r="S321">
        <f t="shared" si="14"/>
        <v>0</v>
      </c>
    </row>
    <row r="322" spans="1:19" hidden="1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2"/>
        <v>-763.60000000000036</v>
      </c>
      <c r="H322" s="47">
        <f t="shared" si="13"/>
        <v>-8.501825955286367E-2</v>
      </c>
      <c r="I322" s="128"/>
      <c r="J322" s="106"/>
      <c r="K322" s="79"/>
      <c r="L322" s="67"/>
      <c r="M322" s="67"/>
      <c r="N322" s="67"/>
      <c r="O322" s="67"/>
      <c r="P322" s="67"/>
      <c r="Q322" s="67"/>
      <c r="R322" s="107"/>
      <c r="S322">
        <f t="shared" si="14"/>
        <v>0</v>
      </c>
    </row>
    <row r="323" spans="1:19" hidden="1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2"/>
        <v>-75.199999999999818</v>
      </c>
      <c r="H323" s="47">
        <f t="shared" si="13"/>
        <v>-4.3428043428043323E-2</v>
      </c>
      <c r="I323" s="128"/>
      <c r="J323" s="108"/>
      <c r="K323" s="67"/>
      <c r="L323" s="67"/>
      <c r="M323" s="67"/>
      <c r="N323" s="67"/>
      <c r="O323" s="67"/>
      <c r="P323" s="67"/>
      <c r="Q323" s="67"/>
      <c r="R323" s="107"/>
      <c r="S323">
        <f t="shared" si="14"/>
        <v>0</v>
      </c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5">F324-E324</f>
        <v>1465.6000000000022</v>
      </c>
      <c r="H324" s="47">
        <f t="shared" ref="H324:H387" si="16">G324/E324</f>
        <v>0.171640043097391</v>
      </c>
      <c r="I324" s="128">
        <f>H324</f>
        <v>0.171640043097391</v>
      </c>
      <c r="J324" s="106"/>
      <c r="K324" s="67"/>
      <c r="L324" s="67"/>
      <c r="M324" s="79">
        <f>G324</f>
        <v>1465.6000000000022</v>
      </c>
      <c r="N324" s="67"/>
      <c r="O324" s="67"/>
      <c r="P324" s="67"/>
      <c r="Q324" s="67"/>
      <c r="R324" s="107"/>
      <c r="S324">
        <f t="shared" ref="S324:S387" si="17">SUM(J324:R324)</f>
        <v>1465.6000000000022</v>
      </c>
    </row>
    <row r="325" spans="1:19" hidden="1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5"/>
        <v>-884.79999999999927</v>
      </c>
      <c r="H325" s="47">
        <f t="shared" si="16"/>
        <v>-0.14824743649889408</v>
      </c>
      <c r="I325" s="128"/>
      <c r="J325" s="106"/>
      <c r="K325" s="67"/>
      <c r="L325" s="79"/>
      <c r="M325" s="67"/>
      <c r="N325" s="67"/>
      <c r="O325" s="67"/>
      <c r="P325" s="67"/>
      <c r="Q325" s="67"/>
      <c r="R325" s="107"/>
      <c r="S325">
        <f t="shared" si="17"/>
        <v>0</v>
      </c>
    </row>
    <row r="326" spans="1:19" hidden="1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5"/>
        <v>-603.19999999999982</v>
      </c>
      <c r="H326" s="47">
        <f t="shared" si="16"/>
        <v>-6.9647145760206891E-2</v>
      </c>
      <c r="I326" s="128"/>
      <c r="J326" s="106"/>
      <c r="K326" s="79"/>
      <c r="L326" s="67"/>
      <c r="M326" s="67"/>
      <c r="N326" s="67"/>
      <c r="O326" s="67"/>
      <c r="P326" s="67"/>
      <c r="Q326" s="67"/>
      <c r="R326" s="107"/>
      <c r="S326">
        <f t="shared" si="17"/>
        <v>0</v>
      </c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5"/>
        <v>258</v>
      </c>
      <c r="H327" s="47">
        <f t="shared" si="16"/>
        <v>0.12487899322362052</v>
      </c>
      <c r="I327" s="128">
        <f>H327</f>
        <v>0.12487899322362052</v>
      </c>
      <c r="J327" s="106"/>
      <c r="K327" s="67"/>
      <c r="L327" s="79">
        <f>G327</f>
        <v>258</v>
      </c>
      <c r="M327" s="67"/>
      <c r="N327" s="67"/>
      <c r="O327" s="67"/>
      <c r="P327" s="67"/>
      <c r="Q327" s="67"/>
      <c r="R327" s="107"/>
      <c r="S327">
        <f t="shared" si="17"/>
        <v>258</v>
      </c>
    </row>
    <row r="328" spans="1:19" hidden="1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5"/>
        <v>-1372.8000000000002</v>
      </c>
      <c r="H328" s="47">
        <f t="shared" si="16"/>
        <v>-0.33535274574946261</v>
      </c>
      <c r="I328" s="128"/>
      <c r="J328" s="106"/>
      <c r="K328" s="67"/>
      <c r="L328" s="67"/>
      <c r="M328" s="67"/>
      <c r="N328" s="67"/>
      <c r="O328" s="67"/>
      <c r="P328" s="79"/>
      <c r="Q328" s="67"/>
      <c r="R328" s="107"/>
      <c r="S328">
        <f t="shared" si="17"/>
        <v>0</v>
      </c>
    </row>
    <row r="329" spans="1:19" hidden="1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5"/>
        <v>-1078.3999999999996</v>
      </c>
      <c r="H329" s="47">
        <f t="shared" si="16"/>
        <v>-0.20397972308390702</v>
      </c>
      <c r="I329" s="128"/>
      <c r="J329" s="106"/>
      <c r="K329" s="67"/>
      <c r="L329" s="67"/>
      <c r="M329" s="67"/>
      <c r="N329" s="79"/>
      <c r="O329" s="67"/>
      <c r="P329" s="67"/>
      <c r="Q329" s="67"/>
      <c r="R329" s="107"/>
      <c r="S329">
        <f t="shared" si="17"/>
        <v>0</v>
      </c>
    </row>
    <row r="330" spans="1:19" hidden="1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5"/>
        <v>-638</v>
      </c>
      <c r="H330" s="47">
        <f t="shared" si="16"/>
        <v>-0.17172695951765718</v>
      </c>
      <c r="I330" s="128"/>
      <c r="J330" s="106"/>
      <c r="K330" s="67"/>
      <c r="L330" s="67"/>
      <c r="M330" s="79"/>
      <c r="N330" s="67"/>
      <c r="O330" s="67"/>
      <c r="P330" s="67"/>
      <c r="Q330" s="67"/>
      <c r="R330" s="107"/>
      <c r="S330">
        <f t="shared" si="17"/>
        <v>0</v>
      </c>
    </row>
    <row r="331" spans="1:19" hidden="1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5"/>
        <v>-1106.7999999999993</v>
      </c>
      <c r="H331" s="47">
        <f t="shared" si="16"/>
        <v>-9.9514475813702499E-2</v>
      </c>
      <c r="I331" s="128"/>
      <c r="J331" s="106"/>
      <c r="K331" s="79"/>
      <c r="L331" s="67"/>
      <c r="M331" s="67"/>
      <c r="N331" s="67"/>
      <c r="O331" s="67"/>
      <c r="P331" s="67"/>
      <c r="Q331" s="67"/>
      <c r="R331" s="107"/>
      <c r="S331">
        <f t="shared" si="17"/>
        <v>0</v>
      </c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5"/>
        <v>154.80000000000109</v>
      </c>
      <c r="H332" s="47">
        <f t="shared" si="16"/>
        <v>1.34100280675007E-2</v>
      </c>
      <c r="I332" s="128">
        <f>H332</f>
        <v>1.34100280675007E-2</v>
      </c>
      <c r="J332" s="108">
        <f>G332</f>
        <v>154.80000000000109</v>
      </c>
      <c r="K332" s="67"/>
      <c r="L332" s="67"/>
      <c r="M332" s="67"/>
      <c r="N332" s="67"/>
      <c r="O332" s="67"/>
      <c r="P332" s="67"/>
      <c r="Q332" s="67"/>
      <c r="R332" s="107"/>
      <c r="S332">
        <f t="shared" si="17"/>
        <v>154.80000000000109</v>
      </c>
    </row>
    <row r="333" spans="1:19" hidden="1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5"/>
        <v>-690.79999999999745</v>
      </c>
      <c r="H333" s="47">
        <f t="shared" si="16"/>
        <v>-7.4378741547870011E-2</v>
      </c>
      <c r="I333" s="128"/>
      <c r="J333" s="106"/>
      <c r="K333" s="79"/>
      <c r="L333" s="67"/>
      <c r="M333" s="67"/>
      <c r="N333" s="67"/>
      <c r="O333" s="67"/>
      <c r="P333" s="67"/>
      <c r="Q333" s="67"/>
      <c r="R333" s="107"/>
      <c r="S333">
        <f t="shared" si="17"/>
        <v>0</v>
      </c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5"/>
        <v>12273.599999999999</v>
      </c>
      <c r="H334" s="47">
        <f t="shared" si="16"/>
        <v>2.1470855783360152</v>
      </c>
      <c r="I334" s="128">
        <f>H334</f>
        <v>2.1470855783360152</v>
      </c>
      <c r="J334" s="106"/>
      <c r="K334" s="67"/>
      <c r="L334" s="67"/>
      <c r="M334" s="67"/>
      <c r="N334" s="67"/>
      <c r="O334" s="67"/>
      <c r="P334" s="67"/>
      <c r="Q334" s="67"/>
      <c r="R334" s="109">
        <f>G334</f>
        <v>12273.599999999999</v>
      </c>
      <c r="S334">
        <f t="shared" si="17"/>
        <v>12273.599999999999</v>
      </c>
    </row>
    <row r="335" spans="1:19" hidden="1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5"/>
        <v>-1646.3999999999996</v>
      </c>
      <c r="H335" s="47">
        <f t="shared" si="16"/>
        <v>-0.16078753076292038</v>
      </c>
      <c r="I335" s="128"/>
      <c r="J335" s="106"/>
      <c r="K335" s="67"/>
      <c r="L335" s="67"/>
      <c r="M335" s="79"/>
      <c r="N335" s="67"/>
      <c r="O335" s="67"/>
      <c r="P335" s="67"/>
      <c r="Q335" s="67"/>
      <c r="R335" s="107"/>
      <c r="S335">
        <f t="shared" si="17"/>
        <v>0</v>
      </c>
    </row>
    <row r="336" spans="1:19" hidden="1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5"/>
        <v>-941.19999999999982</v>
      </c>
      <c r="H336" s="47">
        <f t="shared" si="16"/>
        <v>-0.26037401792630294</v>
      </c>
      <c r="I336" s="128"/>
      <c r="J336" s="106"/>
      <c r="K336" s="67"/>
      <c r="L336" s="67"/>
      <c r="M336" s="67"/>
      <c r="N336" s="67"/>
      <c r="O336" s="79"/>
      <c r="P336" s="67"/>
      <c r="Q336" s="67"/>
      <c r="R336" s="107"/>
      <c r="S336">
        <f t="shared" si="17"/>
        <v>0</v>
      </c>
    </row>
    <row r="337" spans="1:19" hidden="1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5"/>
        <v>-440</v>
      </c>
      <c r="H337" s="47">
        <f t="shared" si="16"/>
        <v>-7.8487334998216196E-2</v>
      </c>
      <c r="I337" s="128"/>
      <c r="J337" s="106"/>
      <c r="K337" s="79"/>
      <c r="L337" s="67"/>
      <c r="M337" s="67"/>
      <c r="N337" s="67"/>
      <c r="O337" s="67"/>
      <c r="P337" s="67"/>
      <c r="Q337" s="67"/>
      <c r="R337" s="107"/>
      <c r="S337">
        <f t="shared" si="17"/>
        <v>0</v>
      </c>
    </row>
    <row r="338" spans="1:19" hidden="1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5"/>
        <v>-1085.6000000000131</v>
      </c>
      <c r="H338" s="47">
        <f t="shared" si="16"/>
        <v>-3.0078687797850296E-2</v>
      </c>
      <c r="I338" s="128"/>
      <c r="J338" s="108"/>
      <c r="K338" s="67"/>
      <c r="L338" s="67"/>
      <c r="M338" s="67"/>
      <c r="N338" s="67"/>
      <c r="O338" s="67"/>
      <c r="P338" s="67"/>
      <c r="Q338" s="67"/>
      <c r="R338" s="107"/>
      <c r="S338">
        <f t="shared" si="17"/>
        <v>0</v>
      </c>
    </row>
    <row r="339" spans="1:19" hidden="1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5"/>
        <v>-530.79999999999927</v>
      </c>
      <c r="H339" s="47">
        <f t="shared" si="16"/>
        <v>-5.2456813060837187E-2</v>
      </c>
      <c r="I339" s="128"/>
      <c r="J339" s="106"/>
      <c r="K339" s="79"/>
      <c r="L339" s="67"/>
      <c r="M339" s="67"/>
      <c r="N339" s="67"/>
      <c r="O339" s="67"/>
      <c r="P339" s="67"/>
      <c r="Q339" s="67"/>
      <c r="R339" s="107"/>
      <c r="S339">
        <f t="shared" si="17"/>
        <v>0</v>
      </c>
    </row>
    <row r="340" spans="1:19" hidden="1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5"/>
        <v>-3021.6000000000004</v>
      </c>
      <c r="H340" s="47">
        <f t="shared" si="16"/>
        <v>-0.15765088905584773</v>
      </c>
      <c r="I340" s="128"/>
      <c r="J340" s="106"/>
      <c r="K340" s="67"/>
      <c r="L340" s="67"/>
      <c r="M340" s="79"/>
      <c r="N340" s="67"/>
      <c r="O340" s="67"/>
      <c r="P340" s="67"/>
      <c r="Q340" s="67"/>
      <c r="R340" s="107"/>
      <c r="S340">
        <f t="shared" si="17"/>
        <v>0</v>
      </c>
    </row>
    <row r="341" spans="1:19" hidden="1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5"/>
        <v>-1502.0000000000018</v>
      </c>
      <c r="H341" s="47">
        <f t="shared" si="16"/>
        <v>-0.12297766424313893</v>
      </c>
      <c r="I341" s="128"/>
      <c r="J341" s="106"/>
      <c r="K341" s="67"/>
      <c r="L341" s="79"/>
      <c r="M341" s="67"/>
      <c r="N341" s="67"/>
      <c r="O341" s="67"/>
      <c r="P341" s="67"/>
      <c r="Q341" s="67"/>
      <c r="R341" s="107"/>
      <c r="S341">
        <f t="shared" si="17"/>
        <v>0</v>
      </c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5"/>
        <v>274.39999999999782</v>
      </c>
      <c r="H342" s="47">
        <f t="shared" si="16"/>
        <v>2.1212121212121043E-2</v>
      </c>
      <c r="I342" s="128">
        <f>H342</f>
        <v>2.1212121212121043E-2</v>
      </c>
      <c r="J342" s="108">
        <f>G342</f>
        <v>274.39999999999782</v>
      </c>
      <c r="K342" s="67"/>
      <c r="L342" s="67"/>
      <c r="M342" s="67"/>
      <c r="N342" s="67"/>
      <c r="O342" s="67"/>
      <c r="P342" s="67"/>
      <c r="Q342" s="67"/>
      <c r="R342" s="107"/>
      <c r="S342">
        <f t="shared" si="17"/>
        <v>274.39999999999782</v>
      </c>
    </row>
    <row r="343" spans="1:19" hidden="1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5"/>
        <v>-134.80000000000109</v>
      </c>
      <c r="H343" s="47">
        <f t="shared" si="16"/>
        <v>-1.2841519643333563E-2</v>
      </c>
      <c r="I343" s="128"/>
      <c r="J343" s="108"/>
      <c r="K343" s="67"/>
      <c r="L343" s="67"/>
      <c r="M343" s="67"/>
      <c r="N343" s="67"/>
      <c r="O343" s="67"/>
      <c r="P343" s="67"/>
      <c r="Q343" s="67"/>
      <c r="R343" s="107"/>
      <c r="S343">
        <f t="shared" si="17"/>
        <v>0</v>
      </c>
    </row>
    <row r="344" spans="1:19" hidden="1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5"/>
        <v>-1278.3999999999996</v>
      </c>
      <c r="H344" s="47">
        <f t="shared" si="16"/>
        <v>-0.22177503296093257</v>
      </c>
      <c r="I344" s="128"/>
      <c r="J344" s="106"/>
      <c r="K344" s="67"/>
      <c r="L344" s="67"/>
      <c r="M344" s="67"/>
      <c r="N344" s="79"/>
      <c r="O344" s="67"/>
      <c r="P344" s="67"/>
      <c r="Q344" s="67"/>
      <c r="R344" s="107"/>
      <c r="S344">
        <f t="shared" si="17"/>
        <v>0</v>
      </c>
    </row>
    <row r="345" spans="1:19" hidden="1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5"/>
        <v>-455.59999999999854</v>
      </c>
      <c r="H345" s="47">
        <f t="shared" si="16"/>
        <v>-2.9862094279272101E-2</v>
      </c>
      <c r="I345" s="128"/>
      <c r="J345" s="108"/>
      <c r="K345" s="67"/>
      <c r="L345" s="67"/>
      <c r="M345" s="67"/>
      <c r="N345" s="67"/>
      <c r="O345" s="67"/>
      <c r="P345" s="67"/>
      <c r="Q345" s="67"/>
      <c r="R345" s="107"/>
      <c r="S345">
        <f t="shared" si="17"/>
        <v>0</v>
      </c>
    </row>
    <row r="346" spans="1:19" hidden="1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5"/>
        <v>-107.20000000000073</v>
      </c>
      <c r="H346" s="47">
        <f t="shared" si="16"/>
        <v>-1.6643895168302184E-2</v>
      </c>
      <c r="I346" s="128"/>
      <c r="J346" s="108"/>
      <c r="K346" s="67"/>
      <c r="L346" s="67"/>
      <c r="M346" s="67"/>
      <c r="N346" s="67"/>
      <c r="O346" s="67"/>
      <c r="P346" s="67"/>
      <c r="Q346" s="67"/>
      <c r="R346" s="107"/>
      <c r="S346">
        <f t="shared" si="17"/>
        <v>0</v>
      </c>
    </row>
    <row r="347" spans="1:19" ht="15.75" thickBot="1" x14ac:dyDescent="0.3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5"/>
        <v>1934.3999999999996</v>
      </c>
      <c r="H347" s="47">
        <f t="shared" si="16"/>
        <v>0.21845778560780588</v>
      </c>
      <c r="I347" s="128">
        <f>H347</f>
        <v>0.21845778560780588</v>
      </c>
      <c r="J347" s="106"/>
      <c r="K347" s="79"/>
      <c r="L347" s="67"/>
      <c r="M347" s="67"/>
      <c r="N347" s="79">
        <f>G347</f>
        <v>1934.3999999999996</v>
      </c>
      <c r="O347" s="67"/>
      <c r="P347" s="67"/>
      <c r="Q347" s="67"/>
      <c r="R347" s="107"/>
      <c r="S347">
        <f t="shared" si="17"/>
        <v>1934.3999999999996</v>
      </c>
    </row>
    <row r="348" spans="1:19" ht="15.75" hidden="1" thickBot="1" x14ac:dyDescent="0.3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5"/>
        <v>-693.20000000000073</v>
      </c>
      <c r="H348" s="47">
        <f t="shared" si="16"/>
        <v>-6.2181557229996479E-2</v>
      </c>
      <c r="I348" s="128"/>
      <c r="J348" s="106"/>
      <c r="K348" s="79"/>
      <c r="L348" s="67"/>
      <c r="M348" s="67"/>
      <c r="N348" s="67"/>
      <c r="O348" s="67"/>
      <c r="P348" s="67"/>
      <c r="Q348" s="67"/>
      <c r="R348" s="107"/>
      <c r="S348">
        <f t="shared" si="17"/>
        <v>0</v>
      </c>
    </row>
    <row r="349" spans="1:19" ht="15.75" hidden="1" thickBot="1" x14ac:dyDescent="0.3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5"/>
        <v>-5395.6000000000058</v>
      </c>
      <c r="H349" s="47">
        <f t="shared" si="16"/>
        <v>-0.24583113119862976</v>
      </c>
      <c r="I349" s="128"/>
      <c r="J349" s="106"/>
      <c r="K349" s="67"/>
      <c r="L349" s="67"/>
      <c r="M349" s="67"/>
      <c r="N349" s="79"/>
      <c r="O349" s="67"/>
      <c r="P349" s="67"/>
      <c r="Q349" s="67"/>
      <c r="R349" s="107"/>
      <c r="S349">
        <f t="shared" si="17"/>
        <v>0</v>
      </c>
    </row>
    <row r="350" spans="1:19" ht="15.75" hidden="1" thickBot="1" x14ac:dyDescent="0.3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5"/>
        <v>-9.5999999999985448</v>
      </c>
      <c r="H350" s="47">
        <f t="shared" si="16"/>
        <v>-5.5614774991881086E-4</v>
      </c>
      <c r="I350" s="128"/>
      <c r="J350" s="108"/>
      <c r="K350" s="67"/>
      <c r="L350" s="67"/>
      <c r="M350" s="67"/>
      <c r="N350" s="67"/>
      <c r="O350" s="67"/>
      <c r="P350" s="67"/>
      <c r="Q350" s="67"/>
      <c r="R350" s="107"/>
      <c r="S350">
        <f t="shared" si="17"/>
        <v>0</v>
      </c>
    </row>
    <row r="351" spans="1:19" ht="15.75" hidden="1" thickBot="1" x14ac:dyDescent="0.3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5"/>
        <v>-470.40000000000146</v>
      </c>
      <c r="H351" s="47">
        <f t="shared" si="16"/>
        <v>-9.3037974683544578E-2</v>
      </c>
      <c r="I351" s="128"/>
      <c r="J351" s="106"/>
      <c r="K351" s="79"/>
      <c r="L351" s="67"/>
      <c r="M351" s="67"/>
      <c r="N351" s="67"/>
      <c r="O351" s="67"/>
      <c r="P351" s="67"/>
      <c r="Q351" s="67"/>
      <c r="R351" s="107"/>
      <c r="S351">
        <f t="shared" si="17"/>
        <v>0</v>
      </c>
    </row>
    <row r="352" spans="1:19" ht="15.75" hidden="1" thickBot="1" x14ac:dyDescent="0.3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5"/>
        <v>-564</v>
      </c>
      <c r="H352" s="47">
        <f t="shared" si="16"/>
        <v>-6.2295661394362462E-2</v>
      </c>
      <c r="I352" s="128"/>
      <c r="J352" s="106"/>
      <c r="K352" s="79"/>
      <c r="L352" s="67"/>
      <c r="M352" s="67"/>
      <c r="N352" s="67"/>
      <c r="O352" s="67"/>
      <c r="P352" s="67"/>
      <c r="Q352" s="67"/>
      <c r="R352" s="107"/>
      <c r="S352">
        <f t="shared" si="17"/>
        <v>0</v>
      </c>
    </row>
    <row r="353" spans="1:19" ht="15.75" hidden="1" thickBot="1" x14ac:dyDescent="0.3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5"/>
        <v>-729.19999999999982</v>
      </c>
      <c r="H353" s="47">
        <f t="shared" si="16"/>
        <v>-0.12533516672396008</v>
      </c>
      <c r="I353" s="128"/>
      <c r="J353" s="106"/>
      <c r="K353" s="67"/>
      <c r="L353" s="79"/>
      <c r="M353" s="67"/>
      <c r="N353" s="67"/>
      <c r="O353" s="67"/>
      <c r="P353" s="67"/>
      <c r="Q353" s="67"/>
      <c r="R353" s="107"/>
      <c r="S353">
        <f t="shared" si="17"/>
        <v>0</v>
      </c>
    </row>
    <row r="354" spans="1:19" ht="15.75" thickBot="1" x14ac:dyDescent="0.3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5"/>
        <v>926.80000000000291</v>
      </c>
      <c r="H354" s="47">
        <f t="shared" si="16"/>
        <v>6.1149085534823774E-2</v>
      </c>
      <c r="I354" s="128">
        <f>H354</f>
        <v>6.1149085534823774E-2</v>
      </c>
      <c r="J354" s="106"/>
      <c r="K354" s="125">
        <f>G354</f>
        <v>926.80000000000291</v>
      </c>
      <c r="L354" s="67"/>
      <c r="M354" s="67"/>
      <c r="N354" s="67"/>
      <c r="O354" s="67"/>
      <c r="P354" s="67"/>
      <c r="Q354" s="67"/>
      <c r="R354" s="107"/>
      <c r="S354">
        <f t="shared" si="17"/>
        <v>926.80000000000291</v>
      </c>
    </row>
    <row r="355" spans="1:19" ht="15.75" hidden="1" thickBot="1" x14ac:dyDescent="0.3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5"/>
        <v>-1107.2000000000007</v>
      </c>
      <c r="H355" s="47">
        <f t="shared" si="16"/>
        <v>-7.1250225231022729E-2</v>
      </c>
      <c r="I355" s="128"/>
      <c r="J355" s="106"/>
      <c r="K355" s="79"/>
      <c r="L355" s="67"/>
      <c r="M355" s="67"/>
      <c r="N355" s="67"/>
      <c r="O355" s="67"/>
      <c r="P355" s="67"/>
      <c r="Q355" s="67"/>
      <c r="R355" s="107"/>
      <c r="S355">
        <f t="shared" si="17"/>
        <v>0</v>
      </c>
    </row>
    <row r="356" spans="1:19" ht="15.75" thickBot="1" x14ac:dyDescent="0.3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5"/>
        <v>3926.5999999999985</v>
      </c>
      <c r="H356" s="47">
        <f t="shared" si="16"/>
        <v>7.3521371490199869E-2</v>
      </c>
      <c r="I356" s="128">
        <f>H356</f>
        <v>7.3521371490199869E-2</v>
      </c>
      <c r="J356" s="106"/>
      <c r="K356" s="125">
        <f>G356</f>
        <v>3926.5999999999985</v>
      </c>
      <c r="L356" s="67"/>
      <c r="M356" s="67"/>
      <c r="N356" s="67"/>
      <c r="O356" s="67"/>
      <c r="P356" s="67"/>
      <c r="Q356" s="67"/>
      <c r="R356" s="107"/>
      <c r="S356">
        <f t="shared" si="17"/>
        <v>3926.5999999999985</v>
      </c>
    </row>
    <row r="357" spans="1:19" ht="15.75" hidden="1" thickBot="1" x14ac:dyDescent="0.3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5"/>
        <v>-1128.7999999999956</v>
      </c>
      <c r="H357" s="47">
        <f t="shared" si="16"/>
        <v>-7.2388672275805185E-2</v>
      </c>
      <c r="I357" s="128"/>
      <c r="J357" s="106"/>
      <c r="K357" s="79"/>
      <c r="L357" s="67"/>
      <c r="M357" s="67"/>
      <c r="N357" s="67"/>
      <c r="O357" s="67"/>
      <c r="P357" s="67"/>
      <c r="Q357" s="67"/>
      <c r="R357" s="107"/>
      <c r="S357">
        <f t="shared" si="17"/>
        <v>0</v>
      </c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5"/>
        <v>433.59999999999854</v>
      </c>
      <c r="H358" s="47">
        <f t="shared" si="16"/>
        <v>7.3387042177238918E-2</v>
      </c>
      <c r="I358" s="128">
        <f>H358</f>
        <v>7.3387042177238918E-2</v>
      </c>
      <c r="J358" s="106"/>
      <c r="K358" s="125">
        <f>G358</f>
        <v>433.59999999999854</v>
      </c>
      <c r="L358" s="67"/>
      <c r="M358" s="67"/>
      <c r="N358" s="67"/>
      <c r="O358" s="67"/>
      <c r="P358" s="67"/>
      <c r="Q358" s="67"/>
      <c r="R358" s="107"/>
      <c r="S358">
        <f t="shared" si="17"/>
        <v>433.59999999999854</v>
      </c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5"/>
        <v>988</v>
      </c>
      <c r="H359" s="47">
        <f t="shared" si="16"/>
        <v>0.25211799530468509</v>
      </c>
      <c r="I359" s="128">
        <f>H359</f>
        <v>0.25211799530468509</v>
      </c>
      <c r="J359" s="106"/>
      <c r="K359" s="67"/>
      <c r="L359" s="67"/>
      <c r="M359" s="67"/>
      <c r="N359" s="67"/>
      <c r="O359" s="79">
        <f>G359</f>
        <v>988</v>
      </c>
      <c r="P359" s="67"/>
      <c r="Q359" s="67"/>
      <c r="R359" s="107"/>
      <c r="S359">
        <f t="shared" si="17"/>
        <v>988</v>
      </c>
    </row>
    <row r="360" spans="1:19" hidden="1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5"/>
        <v>-1504.8000000000011</v>
      </c>
      <c r="H360" s="47">
        <f t="shared" si="16"/>
        <v>-0.24289772727272743</v>
      </c>
      <c r="I360" s="128"/>
      <c r="J360" s="106"/>
      <c r="K360" s="67"/>
      <c r="L360" s="67"/>
      <c r="M360" s="67"/>
      <c r="N360" s="79"/>
      <c r="O360" s="67"/>
      <c r="P360" s="67"/>
      <c r="Q360" s="67"/>
      <c r="R360" s="107"/>
      <c r="S360">
        <f t="shared" si="17"/>
        <v>0</v>
      </c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5"/>
        <v>2505.6000000000022</v>
      </c>
      <c r="H361" s="47">
        <f t="shared" si="16"/>
        <v>0.1707649528379043</v>
      </c>
      <c r="I361" s="128">
        <f>H361</f>
        <v>0.1707649528379043</v>
      </c>
      <c r="J361" s="106"/>
      <c r="K361" s="67"/>
      <c r="L361" s="67"/>
      <c r="M361" s="79">
        <f>G361</f>
        <v>2505.6000000000022</v>
      </c>
      <c r="N361" s="67"/>
      <c r="O361" s="67"/>
      <c r="P361" s="67"/>
      <c r="Q361" s="67"/>
      <c r="R361" s="107"/>
      <c r="S361">
        <f t="shared" si="17"/>
        <v>2505.6000000000022</v>
      </c>
    </row>
    <row r="362" spans="1:19" hidden="1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5"/>
        <v>-574.39999999999964</v>
      </c>
      <c r="H362" s="47">
        <f t="shared" si="16"/>
        <v>-8.633439547886726E-2</v>
      </c>
      <c r="I362" s="128"/>
      <c r="J362" s="106"/>
      <c r="K362" s="79"/>
      <c r="L362" s="67"/>
      <c r="M362" s="67"/>
      <c r="N362" s="67"/>
      <c r="O362" s="67"/>
      <c r="P362" s="67"/>
      <c r="Q362" s="67"/>
      <c r="R362" s="107"/>
      <c r="S362">
        <f t="shared" si="17"/>
        <v>0</v>
      </c>
    </row>
    <row r="363" spans="1:19" hidden="1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5"/>
        <v>-978.39999999999782</v>
      </c>
      <c r="H363" s="47">
        <f t="shared" si="16"/>
        <v>-8.8312813662129286E-2</v>
      </c>
      <c r="I363" s="128"/>
      <c r="J363" s="106"/>
      <c r="K363" s="79"/>
      <c r="L363" s="67"/>
      <c r="M363" s="67"/>
      <c r="N363" s="67"/>
      <c r="O363" s="67"/>
      <c r="P363" s="67"/>
      <c r="Q363" s="67"/>
      <c r="R363" s="107"/>
      <c r="S363">
        <f t="shared" si="17"/>
        <v>0</v>
      </c>
    </row>
    <row r="364" spans="1:19" hidden="1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5"/>
        <v>-642.39999999999964</v>
      </c>
      <c r="H364" s="47">
        <f t="shared" si="16"/>
        <v>-0.13465246918755755</v>
      </c>
      <c r="I364" s="128"/>
      <c r="J364" s="106"/>
      <c r="K364" s="67"/>
      <c r="L364" s="79"/>
      <c r="M364" s="67"/>
      <c r="N364" s="67"/>
      <c r="O364" s="67"/>
      <c r="P364" s="67"/>
      <c r="Q364" s="67"/>
      <c r="R364" s="107"/>
      <c r="S364">
        <f t="shared" si="17"/>
        <v>0</v>
      </c>
    </row>
    <row r="365" spans="1:19" hidden="1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5"/>
        <v>-1371.6000000000004</v>
      </c>
      <c r="H365" s="47">
        <f t="shared" si="16"/>
        <v>-0.23137651821862354</v>
      </c>
      <c r="I365" s="128"/>
      <c r="J365" s="106"/>
      <c r="K365" s="67"/>
      <c r="L365" s="67"/>
      <c r="M365" s="67"/>
      <c r="N365" s="79"/>
      <c r="O365" s="67"/>
      <c r="P365" s="67"/>
      <c r="Q365" s="67"/>
      <c r="R365" s="107"/>
      <c r="S365">
        <f t="shared" si="17"/>
        <v>0</v>
      </c>
    </row>
    <row r="366" spans="1:19" hidden="1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5"/>
        <v>-806.80000000000018</v>
      </c>
      <c r="H366" s="47">
        <f t="shared" si="16"/>
        <v>-0.21763055675442386</v>
      </c>
      <c r="I366" s="128"/>
      <c r="J366" s="106"/>
      <c r="K366" s="67"/>
      <c r="L366" s="67"/>
      <c r="M366" s="67"/>
      <c r="N366" s="79"/>
      <c r="O366" s="67"/>
      <c r="P366" s="67"/>
      <c r="Q366" s="67"/>
      <c r="R366" s="107"/>
      <c r="S366">
        <f t="shared" si="17"/>
        <v>0</v>
      </c>
    </row>
    <row r="367" spans="1:19" hidden="1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5"/>
        <v>-152.79999999999927</v>
      </c>
      <c r="H367" s="47">
        <f t="shared" si="16"/>
        <v>-7.6000238744205117E-3</v>
      </c>
      <c r="I367" s="128"/>
      <c r="J367" s="108"/>
      <c r="K367" s="67"/>
      <c r="L367" s="67"/>
      <c r="M367" s="67"/>
      <c r="N367" s="67"/>
      <c r="O367" s="67"/>
      <c r="P367" s="67"/>
      <c r="Q367" s="67"/>
      <c r="R367" s="107"/>
      <c r="S367">
        <f t="shared" si="17"/>
        <v>0</v>
      </c>
    </row>
    <row r="368" spans="1:19" hidden="1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5"/>
        <v>-292.40000000000009</v>
      </c>
      <c r="H368" s="47">
        <f t="shared" si="16"/>
        <v>-0.18116480793060724</v>
      </c>
      <c r="I368" s="128"/>
      <c r="J368" s="106"/>
      <c r="K368" s="67"/>
      <c r="L368" s="67"/>
      <c r="M368" s="79"/>
      <c r="N368" s="67"/>
      <c r="O368" s="67"/>
      <c r="P368" s="67"/>
      <c r="Q368" s="67"/>
      <c r="R368" s="107"/>
      <c r="S368">
        <f t="shared" si="17"/>
        <v>0</v>
      </c>
    </row>
    <row r="369" spans="1:19" hidden="1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5"/>
        <v>-366</v>
      </c>
      <c r="H369" s="47">
        <f t="shared" si="16"/>
        <v>-8.1732916480571682E-2</v>
      </c>
      <c r="I369" s="128"/>
      <c r="J369" s="106"/>
      <c r="K369" s="79"/>
      <c r="L369" s="67"/>
      <c r="M369" s="67"/>
      <c r="N369" s="67"/>
      <c r="O369" s="67"/>
      <c r="P369" s="67"/>
      <c r="Q369" s="67"/>
      <c r="R369" s="107"/>
      <c r="S369">
        <f t="shared" si="17"/>
        <v>0</v>
      </c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5"/>
        <v>46.000000000000909</v>
      </c>
      <c r="H370" s="47">
        <f t="shared" si="16"/>
        <v>9.0937845959198384E-3</v>
      </c>
      <c r="I370" s="128">
        <f>H370</f>
        <v>9.0937845959198384E-3</v>
      </c>
      <c r="J370" s="108">
        <f>G370</f>
        <v>46.000000000000909</v>
      </c>
      <c r="K370" s="67"/>
      <c r="L370" s="67"/>
      <c r="M370" s="67"/>
      <c r="N370" s="67"/>
      <c r="O370" s="67"/>
      <c r="P370" s="67"/>
      <c r="Q370" s="67"/>
      <c r="R370" s="107"/>
      <c r="S370">
        <f t="shared" si="17"/>
        <v>46.000000000000909</v>
      </c>
    </row>
    <row r="371" spans="1:19" hidden="1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5"/>
        <v>-214.80000000000018</v>
      </c>
      <c r="H371" s="47">
        <f t="shared" si="16"/>
        <v>-6.9731203739774109E-2</v>
      </c>
      <c r="I371" s="128"/>
      <c r="J371" s="106"/>
      <c r="K371" s="79"/>
      <c r="L371" s="67"/>
      <c r="M371" s="67"/>
      <c r="N371" s="67"/>
      <c r="O371" s="67"/>
      <c r="P371" s="67"/>
      <c r="Q371" s="67"/>
      <c r="R371" s="107"/>
      <c r="S371">
        <f t="shared" si="17"/>
        <v>0</v>
      </c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5"/>
        <v>467.59999999999491</v>
      </c>
      <c r="H372" s="47">
        <f t="shared" si="16"/>
        <v>3.07259633075747E-2</v>
      </c>
      <c r="I372" s="128">
        <f>H372</f>
        <v>3.07259633075747E-2</v>
      </c>
      <c r="J372" s="108">
        <f>G372</f>
        <v>467.59999999999491</v>
      </c>
      <c r="K372" s="67"/>
      <c r="L372" s="67"/>
      <c r="M372" s="67"/>
      <c r="N372" s="67"/>
      <c r="O372" s="67"/>
      <c r="P372" s="67"/>
      <c r="Q372" s="67"/>
      <c r="R372" s="107"/>
      <c r="S372">
        <f t="shared" si="17"/>
        <v>467.59999999999491</v>
      </c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5"/>
        <v>4846.3999999999996</v>
      </c>
      <c r="H373" s="47">
        <f t="shared" si="16"/>
        <v>0.73999877847676054</v>
      </c>
      <c r="I373" s="128">
        <f>H373</f>
        <v>0.73999877847676054</v>
      </c>
      <c r="J373" s="106"/>
      <c r="K373" s="67"/>
      <c r="L373" s="67"/>
      <c r="M373" s="67"/>
      <c r="N373" s="67"/>
      <c r="O373" s="67"/>
      <c r="P373" s="67"/>
      <c r="Q373" s="67"/>
      <c r="R373" s="109">
        <f>G373</f>
        <v>4846.3999999999996</v>
      </c>
      <c r="S373">
        <f t="shared" si="17"/>
        <v>4846.3999999999996</v>
      </c>
    </row>
    <row r="374" spans="1:19" hidden="1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5"/>
        <v>-2859.5999999999985</v>
      </c>
      <c r="H374" s="47">
        <f t="shared" si="16"/>
        <v>-0.14793278980259067</v>
      </c>
      <c r="I374" s="128"/>
      <c r="J374" s="106"/>
      <c r="K374" s="67"/>
      <c r="L374" s="79"/>
      <c r="M374" s="67"/>
      <c r="N374" s="67"/>
      <c r="O374" s="67"/>
      <c r="P374" s="67"/>
      <c r="Q374" s="67"/>
      <c r="R374" s="107"/>
      <c r="S374">
        <f t="shared" si="17"/>
        <v>0</v>
      </c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5"/>
        <v>927.19999999999982</v>
      </c>
      <c r="H375" s="47">
        <f t="shared" si="16"/>
        <v>0.24701619778346115</v>
      </c>
      <c r="I375" s="128">
        <f>H375</f>
        <v>0.24701619778346115</v>
      </c>
      <c r="J375" s="106"/>
      <c r="K375" s="79"/>
      <c r="L375" s="67"/>
      <c r="M375" s="67"/>
      <c r="N375" s="79">
        <f>G375</f>
        <v>927.19999999999982</v>
      </c>
      <c r="O375" s="67"/>
      <c r="P375" s="67"/>
      <c r="Q375" s="67"/>
      <c r="R375" s="107"/>
      <c r="S375">
        <f t="shared" si="17"/>
        <v>927.19999999999982</v>
      </c>
    </row>
    <row r="376" spans="1:19" hidden="1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5"/>
        <v>-558</v>
      </c>
      <c r="H376" s="47">
        <f t="shared" si="16"/>
        <v>-7.5737010695477489E-2</v>
      </c>
      <c r="I376" s="128"/>
      <c r="J376" s="106"/>
      <c r="K376" s="79"/>
      <c r="L376" s="67"/>
      <c r="M376" s="67"/>
      <c r="N376" s="67"/>
      <c r="O376" s="67"/>
      <c r="P376" s="67"/>
      <c r="Q376" s="67"/>
      <c r="R376" s="107"/>
      <c r="S376">
        <f t="shared" si="17"/>
        <v>0</v>
      </c>
    </row>
    <row r="377" spans="1:19" hidden="1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5"/>
        <v>-1595.2000000000007</v>
      </c>
      <c r="H377" s="47">
        <f t="shared" si="16"/>
        <v>-0.17574475586109647</v>
      </c>
      <c r="I377" s="128"/>
      <c r="J377" s="106"/>
      <c r="K377" s="67"/>
      <c r="L377" s="67"/>
      <c r="M377" s="79"/>
      <c r="N377" s="67"/>
      <c r="O377" s="67"/>
      <c r="P377" s="67"/>
      <c r="Q377" s="67"/>
      <c r="R377" s="107"/>
      <c r="S377">
        <f t="shared" si="17"/>
        <v>0</v>
      </c>
    </row>
    <row r="378" spans="1:19" hidden="1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5"/>
        <v>-447.20000000000027</v>
      </c>
      <c r="H378" s="47">
        <f t="shared" si="16"/>
        <v>-0.10832283693440563</v>
      </c>
      <c r="I378" s="128"/>
      <c r="J378" s="106"/>
      <c r="K378" s="67"/>
      <c r="L378" s="79"/>
      <c r="M378" s="67"/>
      <c r="N378" s="67"/>
      <c r="O378" s="67"/>
      <c r="P378" s="67"/>
      <c r="Q378" s="67"/>
      <c r="R378" s="107"/>
      <c r="S378">
        <f t="shared" si="17"/>
        <v>0</v>
      </c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5"/>
        <v>456</v>
      </c>
      <c r="H379" s="47">
        <f t="shared" si="16"/>
        <v>0.12613410046470458</v>
      </c>
      <c r="I379" s="128">
        <f>H379</f>
        <v>0.12613410046470458</v>
      </c>
      <c r="J379" s="106"/>
      <c r="K379" s="67"/>
      <c r="L379" s="79">
        <f>G379</f>
        <v>456</v>
      </c>
      <c r="M379" s="67"/>
      <c r="N379" s="67"/>
      <c r="O379" s="67"/>
      <c r="P379" s="67"/>
      <c r="Q379" s="67"/>
      <c r="R379" s="107"/>
      <c r="S379">
        <f t="shared" si="17"/>
        <v>456</v>
      </c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5"/>
        <v>58.800000000000182</v>
      </c>
      <c r="H380" s="47">
        <f t="shared" si="16"/>
        <v>1.0538389848734708E-2</v>
      </c>
      <c r="I380" s="128">
        <f>H380</f>
        <v>1.0538389848734708E-2</v>
      </c>
      <c r="J380" s="108">
        <f>G380</f>
        <v>58.800000000000182</v>
      </c>
      <c r="K380" s="67"/>
      <c r="L380" s="67"/>
      <c r="M380" s="67"/>
      <c r="N380" s="67"/>
      <c r="O380" s="67"/>
      <c r="P380" s="67"/>
      <c r="Q380" s="67"/>
      <c r="R380" s="107"/>
      <c r="S380">
        <f t="shared" si="17"/>
        <v>58.800000000000182</v>
      </c>
    </row>
    <row r="381" spans="1:19" hidden="1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5"/>
        <v>-287.19999999999891</v>
      </c>
      <c r="H381" s="47">
        <f t="shared" si="16"/>
        <v>-3.1509193838592062E-2</v>
      </c>
      <c r="I381" s="128"/>
      <c r="J381" s="108"/>
      <c r="K381" s="67"/>
      <c r="L381" s="67"/>
      <c r="M381" s="67"/>
      <c r="N381" s="67"/>
      <c r="O381" s="67"/>
      <c r="P381" s="67"/>
      <c r="Q381" s="67"/>
      <c r="R381" s="107"/>
      <c r="S381">
        <f t="shared" si="17"/>
        <v>0</v>
      </c>
    </row>
    <row r="382" spans="1:19" hidden="1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5"/>
        <v>-1837.5999999999985</v>
      </c>
      <c r="H382" s="47">
        <f t="shared" si="16"/>
        <v>-0.11879088769942844</v>
      </c>
      <c r="I382" s="128"/>
      <c r="J382" s="106"/>
      <c r="K382" s="67"/>
      <c r="L382" s="79"/>
      <c r="M382" s="67"/>
      <c r="N382" s="67"/>
      <c r="O382" s="67"/>
      <c r="P382" s="67"/>
      <c r="Q382" s="67"/>
      <c r="R382" s="107"/>
      <c r="S382">
        <f t="shared" si="17"/>
        <v>0</v>
      </c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5"/>
        <v>176.79999999999927</v>
      </c>
      <c r="H383" s="47">
        <f t="shared" si="16"/>
        <v>1.053886504530277E-2</v>
      </c>
      <c r="I383" s="128">
        <f>H383</f>
        <v>1.053886504530277E-2</v>
      </c>
      <c r="J383" s="108">
        <f>G383</f>
        <v>176.79999999999927</v>
      </c>
      <c r="K383" s="67"/>
      <c r="L383" s="67"/>
      <c r="M383" s="67"/>
      <c r="N383" s="67"/>
      <c r="O383" s="67"/>
      <c r="P383" s="67"/>
      <c r="Q383" s="67"/>
      <c r="R383" s="107"/>
      <c r="S383">
        <f t="shared" si="17"/>
        <v>176.79999999999927</v>
      </c>
    </row>
    <row r="384" spans="1:19" hidden="1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5"/>
        <v>-97.199999999998909</v>
      </c>
      <c r="H384" s="47">
        <f t="shared" si="16"/>
        <v>-8.0160981724614784E-3</v>
      </c>
      <c r="I384" s="128"/>
      <c r="J384" s="108"/>
      <c r="K384" s="67"/>
      <c r="L384" s="67"/>
      <c r="M384" s="67"/>
      <c r="N384" s="67"/>
      <c r="O384" s="67"/>
      <c r="P384" s="67"/>
      <c r="Q384" s="67"/>
      <c r="R384" s="107"/>
      <c r="S384">
        <f t="shared" si="17"/>
        <v>0</v>
      </c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5"/>
        <v>44.800000000000182</v>
      </c>
      <c r="H385" s="47">
        <f t="shared" si="16"/>
        <v>2.0610967979389116E-2</v>
      </c>
      <c r="I385" s="128">
        <f>H385</f>
        <v>2.0610967979389116E-2</v>
      </c>
      <c r="J385" s="108">
        <f>G385</f>
        <v>44.800000000000182</v>
      </c>
      <c r="K385" s="67"/>
      <c r="L385" s="67"/>
      <c r="M385" s="67"/>
      <c r="N385" s="67"/>
      <c r="O385" s="67"/>
      <c r="P385" s="67"/>
      <c r="Q385" s="67"/>
      <c r="R385" s="107"/>
      <c r="S385">
        <f t="shared" si="17"/>
        <v>44.800000000000182</v>
      </c>
    </row>
    <row r="386" spans="1:19" hidden="1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5"/>
        <v>-197.60000000000036</v>
      </c>
      <c r="H386" s="47">
        <f t="shared" si="16"/>
        <v>-7.4723944940251238E-2</v>
      </c>
      <c r="I386" s="128"/>
      <c r="J386" s="106"/>
      <c r="K386" s="79"/>
      <c r="L386" s="67"/>
      <c r="M386" s="67"/>
      <c r="N386" s="67"/>
      <c r="O386" s="67"/>
      <c r="P386" s="67"/>
      <c r="Q386" s="67"/>
      <c r="R386" s="107"/>
      <c r="S386">
        <f t="shared" si="17"/>
        <v>0</v>
      </c>
    </row>
    <row r="387" spans="1:19" ht="15.75" thickBot="1" x14ac:dyDescent="0.3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5"/>
        <v>1520.3999999999996</v>
      </c>
      <c r="H387" s="47">
        <f t="shared" si="16"/>
        <v>0.23493417392916738</v>
      </c>
      <c r="I387" s="128">
        <f>H387</f>
        <v>0.23493417392916738</v>
      </c>
      <c r="J387" s="106"/>
      <c r="K387" s="79"/>
      <c r="L387" s="67"/>
      <c r="M387" s="67"/>
      <c r="N387" s="79">
        <f>G387</f>
        <v>1520.3999999999996</v>
      </c>
      <c r="O387" s="67"/>
      <c r="P387" s="67"/>
      <c r="Q387" s="67"/>
      <c r="R387" s="107"/>
      <c r="S387">
        <f t="shared" si="17"/>
        <v>1520.3999999999996</v>
      </c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18">F388-E388</f>
        <v>212.80000000000018</v>
      </c>
      <c r="H388" s="47">
        <f t="shared" ref="H388:H451" si="19">G388/E388</f>
        <v>6.9324993484493141E-2</v>
      </c>
      <c r="I388" s="128">
        <f>H388</f>
        <v>6.9324993484493141E-2</v>
      </c>
      <c r="J388" s="106"/>
      <c r="K388" s="125">
        <f>G388</f>
        <v>212.80000000000018</v>
      </c>
      <c r="L388" s="67"/>
      <c r="M388" s="67"/>
      <c r="N388" s="67"/>
      <c r="O388" s="67"/>
      <c r="P388" s="67"/>
      <c r="Q388" s="67"/>
      <c r="R388" s="107"/>
      <c r="S388">
        <f t="shared" ref="S388:S451" si="20">SUM(J388:R388)</f>
        <v>212.80000000000018</v>
      </c>
    </row>
    <row r="389" spans="1:19" hidden="1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18"/>
        <v>-2673.6000000000004</v>
      </c>
      <c r="H389" s="47">
        <f t="shared" si="19"/>
        <v>-0.15204385705511705</v>
      </c>
      <c r="I389" s="128"/>
      <c r="J389" s="106"/>
      <c r="K389" s="67"/>
      <c r="L389" s="67"/>
      <c r="M389" s="79"/>
      <c r="N389" s="67"/>
      <c r="O389" s="67"/>
      <c r="P389" s="67"/>
      <c r="Q389" s="67"/>
      <c r="R389" s="107"/>
      <c r="S389">
        <f t="shared" si="20"/>
        <v>0</v>
      </c>
    </row>
    <row r="390" spans="1:19" hidden="1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18"/>
        <v>-638.80000000000018</v>
      </c>
      <c r="H390" s="47">
        <f t="shared" si="19"/>
        <v>-8.5455907534246603E-2</v>
      </c>
      <c r="I390" s="128"/>
      <c r="J390" s="106"/>
      <c r="K390" s="79"/>
      <c r="L390" s="67"/>
      <c r="M390" s="67"/>
      <c r="N390" s="67"/>
      <c r="O390" s="67"/>
      <c r="P390" s="67"/>
      <c r="Q390" s="67"/>
      <c r="R390" s="107"/>
      <c r="S390">
        <f t="shared" si="20"/>
        <v>0</v>
      </c>
    </row>
    <row r="391" spans="1:19" hidden="1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18"/>
        <v>-272.80000000000109</v>
      </c>
      <c r="H391" s="47">
        <f t="shared" si="19"/>
        <v>-2.8960890059025975E-2</v>
      </c>
      <c r="I391" s="128"/>
      <c r="J391" s="108"/>
      <c r="K391" s="67"/>
      <c r="L391" s="67"/>
      <c r="M391" s="67"/>
      <c r="N391" s="67"/>
      <c r="O391" s="67"/>
      <c r="P391" s="67"/>
      <c r="Q391" s="67"/>
      <c r="R391" s="107"/>
      <c r="S391">
        <f t="shared" si="20"/>
        <v>0</v>
      </c>
    </row>
    <row r="392" spans="1:19" hidden="1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18"/>
        <v>-181.20000000000073</v>
      </c>
      <c r="H392" s="47">
        <f t="shared" si="19"/>
        <v>-1.9910337552742692E-2</v>
      </c>
      <c r="I392" s="128"/>
      <c r="J392" s="108"/>
      <c r="K392" s="67"/>
      <c r="L392" s="67"/>
      <c r="M392" s="67"/>
      <c r="N392" s="67"/>
      <c r="O392" s="67"/>
      <c r="P392" s="67"/>
      <c r="Q392" s="67"/>
      <c r="R392" s="107"/>
      <c r="S392">
        <f t="shared" si="20"/>
        <v>0</v>
      </c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18"/>
        <v>3772.8000000000029</v>
      </c>
      <c r="H393" s="47">
        <f t="shared" si="19"/>
        <v>0.27127613678851875</v>
      </c>
      <c r="I393" s="128">
        <f>H393</f>
        <v>0.27127613678851875</v>
      </c>
      <c r="J393" s="106"/>
      <c r="K393" s="67"/>
      <c r="L393" s="67"/>
      <c r="M393" s="67"/>
      <c r="N393" s="67"/>
      <c r="O393" s="79">
        <f>G393</f>
        <v>3772.8000000000029</v>
      </c>
      <c r="P393" s="67"/>
      <c r="Q393" s="67"/>
      <c r="R393" s="107"/>
      <c r="S393">
        <f t="shared" si="20"/>
        <v>3772.8000000000029</v>
      </c>
    </row>
    <row r="394" spans="1:19" hidden="1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18"/>
        <v>-651.60000000000036</v>
      </c>
      <c r="H394" s="47">
        <f t="shared" si="19"/>
        <v>-0.10264003528448119</v>
      </c>
      <c r="I394" s="128"/>
      <c r="J394" s="106"/>
      <c r="K394" s="67"/>
      <c r="L394" s="79"/>
      <c r="M394" s="67"/>
      <c r="N394" s="67"/>
      <c r="O394" s="67"/>
      <c r="P394" s="67"/>
      <c r="Q394" s="67"/>
      <c r="R394" s="107"/>
      <c r="S394">
        <f t="shared" si="20"/>
        <v>0</v>
      </c>
    </row>
    <row r="395" spans="1:19" hidden="1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18"/>
        <v>-1874.7999999999993</v>
      </c>
      <c r="H395" s="47">
        <f t="shared" si="19"/>
        <v>-8.7110863302666999E-2</v>
      </c>
      <c r="I395" s="128"/>
      <c r="J395" s="106"/>
      <c r="K395" s="79"/>
      <c r="L395" s="67"/>
      <c r="M395" s="67"/>
      <c r="N395" s="67"/>
      <c r="O395" s="67"/>
      <c r="P395" s="67"/>
      <c r="Q395" s="67"/>
      <c r="R395" s="107"/>
      <c r="S395">
        <f t="shared" si="20"/>
        <v>0</v>
      </c>
    </row>
    <row r="396" spans="1:19" hidden="1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18"/>
        <v>-729.59999999999854</v>
      </c>
      <c r="H396" s="47">
        <f t="shared" si="19"/>
        <v>-5.8922341387776092E-2</v>
      </c>
      <c r="I396" s="128"/>
      <c r="J396" s="106"/>
      <c r="K396" s="79"/>
      <c r="L396" s="67"/>
      <c r="M396" s="67"/>
      <c r="N396" s="67"/>
      <c r="O396" s="67"/>
      <c r="P396" s="67"/>
      <c r="Q396" s="67"/>
      <c r="R396" s="107"/>
      <c r="S396">
        <f t="shared" si="20"/>
        <v>0</v>
      </c>
    </row>
    <row r="397" spans="1:19" hidden="1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18"/>
        <v>-2582.7999999999993</v>
      </c>
      <c r="H397" s="47">
        <f t="shared" si="19"/>
        <v>-0.12314528740893312</v>
      </c>
      <c r="I397" s="128"/>
      <c r="J397" s="106"/>
      <c r="K397" s="67"/>
      <c r="L397" s="79"/>
      <c r="M397" s="67"/>
      <c r="N397" s="67"/>
      <c r="O397" s="67"/>
      <c r="P397" s="67"/>
      <c r="Q397" s="67"/>
      <c r="R397" s="107"/>
      <c r="S397">
        <f t="shared" si="20"/>
        <v>0</v>
      </c>
    </row>
    <row r="398" spans="1:19" hidden="1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18"/>
        <v>-2379.2000000000007</v>
      </c>
      <c r="H398" s="47">
        <f t="shared" si="19"/>
        <v>-0.22441048858705911</v>
      </c>
      <c r="I398" s="128"/>
      <c r="J398" s="106"/>
      <c r="K398" s="67"/>
      <c r="L398" s="67"/>
      <c r="M398" s="67"/>
      <c r="N398" s="79"/>
      <c r="O398" s="67"/>
      <c r="P398" s="67"/>
      <c r="Q398" s="67"/>
      <c r="R398" s="107"/>
      <c r="S398">
        <f t="shared" si="20"/>
        <v>0</v>
      </c>
    </row>
    <row r="399" spans="1:19" hidden="1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18"/>
        <v>-786.79999999999927</v>
      </c>
      <c r="H399" s="47">
        <f t="shared" si="19"/>
        <v>-8.8815640944597388E-2</v>
      </c>
      <c r="I399" s="128"/>
      <c r="J399" s="106"/>
      <c r="K399" s="79"/>
      <c r="L399" s="67"/>
      <c r="M399" s="67"/>
      <c r="N399" s="67"/>
      <c r="O399" s="67"/>
      <c r="P399" s="67"/>
      <c r="Q399" s="67"/>
      <c r="R399" s="107"/>
      <c r="S399">
        <f t="shared" si="20"/>
        <v>0</v>
      </c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18"/>
        <v>2203.1999999999971</v>
      </c>
      <c r="H400" s="47">
        <f t="shared" si="19"/>
        <v>0.14572970684728523</v>
      </c>
      <c r="I400" s="128">
        <f>H400</f>
        <v>0.14572970684728523</v>
      </c>
      <c r="J400" s="106"/>
      <c r="K400" s="67"/>
      <c r="L400" s="79">
        <f>G400</f>
        <v>2203.1999999999971</v>
      </c>
      <c r="M400" s="67"/>
      <c r="N400" s="67"/>
      <c r="O400" s="67"/>
      <c r="P400" s="67"/>
      <c r="Q400" s="67"/>
      <c r="R400" s="107"/>
      <c r="S400">
        <f t="shared" si="20"/>
        <v>2203.1999999999971</v>
      </c>
    </row>
    <row r="401" spans="1:19" hidden="1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18"/>
        <v>-228.00000000000091</v>
      </c>
      <c r="H401" s="47">
        <f t="shared" si="19"/>
        <v>-4.1104781135069025E-2</v>
      </c>
      <c r="I401" s="128"/>
      <c r="J401" s="108"/>
      <c r="K401" s="67"/>
      <c r="L401" s="67"/>
      <c r="M401" s="67"/>
      <c r="N401" s="67"/>
      <c r="O401" s="67"/>
      <c r="P401" s="67"/>
      <c r="Q401" s="67"/>
      <c r="R401" s="107"/>
      <c r="S401">
        <f t="shared" si="20"/>
        <v>0</v>
      </c>
    </row>
    <row r="402" spans="1:19" hidden="1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18"/>
        <v>-968.79999999999927</v>
      </c>
      <c r="H402" s="47">
        <f t="shared" si="19"/>
        <v>-0.13488527511695245</v>
      </c>
      <c r="I402" s="128"/>
      <c r="J402" s="106"/>
      <c r="K402" s="67"/>
      <c r="L402" s="79"/>
      <c r="M402" s="67"/>
      <c r="N402" s="67"/>
      <c r="O402" s="67"/>
      <c r="P402" s="67"/>
      <c r="Q402" s="67"/>
      <c r="R402" s="107"/>
      <c r="S402">
        <f t="shared" si="20"/>
        <v>0</v>
      </c>
    </row>
    <row r="403" spans="1:19" hidden="1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18"/>
        <v>-771.20000000000073</v>
      </c>
      <c r="H403" s="47">
        <f t="shared" si="19"/>
        <v>-4.3466498331680078E-2</v>
      </c>
      <c r="I403" s="128"/>
      <c r="J403" s="108"/>
      <c r="K403" s="67"/>
      <c r="L403" s="67"/>
      <c r="M403" s="67"/>
      <c r="N403" s="67"/>
      <c r="O403" s="67"/>
      <c r="P403" s="67"/>
      <c r="Q403" s="67"/>
      <c r="R403" s="107"/>
      <c r="S403">
        <f t="shared" si="20"/>
        <v>0</v>
      </c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18"/>
        <v>4020.3999999999978</v>
      </c>
      <c r="H404" s="47">
        <f t="shared" si="19"/>
        <v>0.35722917259027559</v>
      </c>
      <c r="I404" s="128">
        <f>H404</f>
        <v>0.35722917259027559</v>
      </c>
      <c r="J404" s="106"/>
      <c r="K404" s="67"/>
      <c r="L404" s="67"/>
      <c r="M404" s="67"/>
      <c r="N404" s="67"/>
      <c r="O404" s="67"/>
      <c r="P404" s="67"/>
      <c r="Q404" s="79">
        <f>G404</f>
        <v>4020.3999999999978</v>
      </c>
      <c r="R404" s="107"/>
      <c r="S404">
        <f t="shared" si="20"/>
        <v>4020.3999999999978</v>
      </c>
    </row>
    <row r="405" spans="1:19" hidden="1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18"/>
        <v>-743.60000000000036</v>
      </c>
      <c r="H405" s="47">
        <f t="shared" si="19"/>
        <v>-5.9678972712680606E-2</v>
      </c>
      <c r="I405" s="128"/>
      <c r="J405" s="106"/>
      <c r="K405" s="79"/>
      <c r="L405" s="67"/>
      <c r="M405" s="67"/>
      <c r="N405" s="67"/>
      <c r="O405" s="67"/>
      <c r="P405" s="67"/>
      <c r="Q405" s="67"/>
      <c r="R405" s="107"/>
      <c r="S405">
        <f t="shared" si="20"/>
        <v>0</v>
      </c>
    </row>
    <row r="406" spans="1:19" hidden="1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18"/>
        <v>-453.60000000000036</v>
      </c>
      <c r="H406" s="47">
        <f t="shared" si="19"/>
        <v>-3.291727140783747E-2</v>
      </c>
      <c r="I406" s="128"/>
      <c r="J406" s="108"/>
      <c r="K406" s="67"/>
      <c r="L406" s="67"/>
      <c r="M406" s="67"/>
      <c r="N406" s="67"/>
      <c r="O406" s="67"/>
      <c r="P406" s="67"/>
      <c r="Q406" s="67"/>
      <c r="R406" s="107"/>
      <c r="S406">
        <f t="shared" si="20"/>
        <v>0</v>
      </c>
    </row>
    <row r="407" spans="1:19" hidden="1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18"/>
        <v>-438</v>
      </c>
      <c r="H407" s="47">
        <f t="shared" si="19"/>
        <v>-4.0438732550409924E-2</v>
      </c>
      <c r="I407" s="128"/>
      <c r="J407" s="108"/>
      <c r="K407" s="67"/>
      <c r="L407" s="67"/>
      <c r="M407" s="67"/>
      <c r="N407" s="67"/>
      <c r="O407" s="67"/>
      <c r="P407" s="67"/>
      <c r="Q407" s="67"/>
      <c r="R407" s="107"/>
      <c r="S407">
        <f t="shared" si="20"/>
        <v>0</v>
      </c>
    </row>
    <row r="408" spans="1:19" hidden="1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18"/>
        <v>-8641.9999999999964</v>
      </c>
      <c r="H408" s="47">
        <f t="shared" si="19"/>
        <v>-0.30517260862195594</v>
      </c>
      <c r="I408" s="128"/>
      <c r="J408" s="106"/>
      <c r="K408" s="67"/>
      <c r="L408" s="67"/>
      <c r="M408" s="67"/>
      <c r="N408" s="67"/>
      <c r="O408" s="67"/>
      <c r="P408" s="79"/>
      <c r="Q408" s="67"/>
      <c r="R408" s="107"/>
      <c r="S408">
        <f t="shared" si="20"/>
        <v>0</v>
      </c>
    </row>
    <row r="409" spans="1:19" hidden="1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18"/>
        <v>-1169.6000000000004</v>
      </c>
      <c r="H409" s="47">
        <f t="shared" si="19"/>
        <v>-8.4131779600057577E-2</v>
      </c>
      <c r="I409" s="128"/>
      <c r="J409" s="106"/>
      <c r="K409" s="79"/>
      <c r="L409" s="67"/>
      <c r="M409" s="67"/>
      <c r="N409" s="67"/>
      <c r="O409" s="67"/>
      <c r="P409" s="67"/>
      <c r="Q409" s="67"/>
      <c r="R409" s="107"/>
      <c r="S409">
        <f t="shared" si="20"/>
        <v>0</v>
      </c>
    </row>
    <row r="410" spans="1:19" hidden="1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18"/>
        <v>-1428.4000000000015</v>
      </c>
      <c r="H410" s="47">
        <f t="shared" si="19"/>
        <v>-0.10968118434793303</v>
      </c>
      <c r="I410" s="128"/>
      <c r="J410" s="106"/>
      <c r="K410" s="67"/>
      <c r="L410" s="79"/>
      <c r="M410" s="67"/>
      <c r="N410" s="67"/>
      <c r="O410" s="67"/>
      <c r="P410" s="67"/>
      <c r="Q410" s="67"/>
      <c r="R410" s="107"/>
      <c r="S410">
        <f t="shared" si="20"/>
        <v>0</v>
      </c>
    </row>
    <row r="411" spans="1:19" hidden="1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18"/>
        <v>-1092.3999999999996</v>
      </c>
      <c r="H411" s="47">
        <f t="shared" si="19"/>
        <v>-0.10574205289038599</v>
      </c>
      <c r="I411" s="128"/>
      <c r="J411" s="106"/>
      <c r="K411" s="67"/>
      <c r="L411" s="79"/>
      <c r="M411" s="67"/>
      <c r="N411" s="67"/>
      <c r="O411" s="67"/>
      <c r="P411" s="67"/>
      <c r="Q411" s="67"/>
      <c r="R411" s="107"/>
      <c r="S411">
        <f t="shared" si="20"/>
        <v>0</v>
      </c>
    </row>
    <row r="412" spans="1:19" hidden="1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18"/>
        <v>-310.39999999999964</v>
      </c>
      <c r="H412" s="47">
        <f t="shared" si="19"/>
        <v>-3.7309486032982307E-2</v>
      </c>
      <c r="I412" s="128"/>
      <c r="J412" s="108"/>
      <c r="K412" s="67"/>
      <c r="L412" s="67"/>
      <c r="M412" s="67"/>
      <c r="N412" s="67"/>
      <c r="O412" s="67"/>
      <c r="P412" s="67"/>
      <c r="Q412" s="67"/>
      <c r="R412" s="107"/>
      <c r="S412">
        <f t="shared" si="20"/>
        <v>0</v>
      </c>
    </row>
    <row r="413" spans="1:19" hidden="1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18"/>
        <v>-228.40000000000146</v>
      </c>
      <c r="H413" s="47">
        <f t="shared" si="19"/>
        <v>-2.5217506514154643E-2</v>
      </c>
      <c r="I413" s="128"/>
      <c r="J413" s="108"/>
      <c r="K413" s="67"/>
      <c r="L413" s="67"/>
      <c r="M413" s="67"/>
      <c r="N413" s="67"/>
      <c r="O413" s="67"/>
      <c r="P413" s="67"/>
      <c r="Q413" s="67"/>
      <c r="R413" s="107"/>
      <c r="S413">
        <f t="shared" si="20"/>
        <v>0</v>
      </c>
    </row>
    <row r="414" spans="1:19" hidden="1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18"/>
        <v>-984.39999999999964</v>
      </c>
      <c r="H414" s="47">
        <f t="shared" si="19"/>
        <v>-7.7239344673906196E-2</v>
      </c>
      <c r="I414" s="128"/>
      <c r="J414" s="106"/>
      <c r="K414" s="79"/>
      <c r="L414" s="67"/>
      <c r="M414" s="67"/>
      <c r="N414" s="67"/>
      <c r="O414" s="67"/>
      <c r="P414" s="67"/>
      <c r="Q414" s="67"/>
      <c r="R414" s="107"/>
      <c r="S414">
        <f t="shared" si="20"/>
        <v>0</v>
      </c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18"/>
        <v>137.19999999999982</v>
      </c>
      <c r="H415" s="47">
        <f t="shared" si="19"/>
        <v>3.1906976744185994E-2</v>
      </c>
      <c r="I415" s="128">
        <f>H415</f>
        <v>3.1906976744185994E-2</v>
      </c>
      <c r="J415" s="108">
        <f>G415</f>
        <v>137.19999999999982</v>
      </c>
      <c r="K415" s="67"/>
      <c r="L415" s="67"/>
      <c r="M415" s="67"/>
      <c r="N415" s="67"/>
      <c r="O415" s="67"/>
      <c r="P415" s="67"/>
      <c r="Q415" s="67"/>
      <c r="R415" s="107"/>
      <c r="S415">
        <f t="shared" si="20"/>
        <v>137.19999999999982</v>
      </c>
    </row>
    <row r="416" spans="1:19" hidden="1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18"/>
        <v>-77.199999999998909</v>
      </c>
      <c r="H416" s="47">
        <f t="shared" si="19"/>
        <v>-8.7445063658192785E-3</v>
      </c>
      <c r="I416" s="128"/>
      <c r="J416" s="108"/>
      <c r="K416" s="67"/>
      <c r="L416" s="67"/>
      <c r="M416" s="67"/>
      <c r="N416" s="67"/>
      <c r="O416" s="67"/>
      <c r="P416" s="67"/>
      <c r="Q416" s="67"/>
      <c r="R416" s="107"/>
      <c r="S416">
        <f t="shared" si="20"/>
        <v>0</v>
      </c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18"/>
        <v>299.59999999999491</v>
      </c>
      <c r="H417" s="47">
        <f t="shared" si="19"/>
        <v>1.7157648783616329E-2</v>
      </c>
      <c r="I417" s="128">
        <f>H417</f>
        <v>1.7157648783616329E-2</v>
      </c>
      <c r="J417" s="108">
        <f>G417</f>
        <v>299.59999999999491</v>
      </c>
      <c r="K417" s="67"/>
      <c r="L417" s="67"/>
      <c r="M417" s="67"/>
      <c r="N417" s="67"/>
      <c r="O417" s="67"/>
      <c r="P417" s="67"/>
      <c r="Q417" s="67"/>
      <c r="R417" s="107"/>
      <c r="S417">
        <f t="shared" si="20"/>
        <v>299.59999999999491</v>
      </c>
    </row>
    <row r="418" spans="1:19" hidden="1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18"/>
        <v>-864</v>
      </c>
      <c r="H418" s="47">
        <f t="shared" si="19"/>
        <v>-0.10359215385353221</v>
      </c>
      <c r="I418" s="128"/>
      <c r="J418" s="106"/>
      <c r="K418" s="67"/>
      <c r="L418" s="79"/>
      <c r="M418" s="67"/>
      <c r="N418" s="67"/>
      <c r="O418" s="67"/>
      <c r="P418" s="67"/>
      <c r="Q418" s="67"/>
      <c r="R418" s="107"/>
      <c r="S418">
        <f t="shared" si="20"/>
        <v>0</v>
      </c>
    </row>
    <row r="419" spans="1:19" hidden="1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18"/>
        <v>-547.19999999999891</v>
      </c>
      <c r="H419" s="47">
        <f t="shared" si="19"/>
        <v>-5.008603961483532E-2</v>
      </c>
      <c r="I419" s="128"/>
      <c r="J419" s="106"/>
      <c r="K419" s="67"/>
      <c r="L419" s="67"/>
      <c r="M419" s="67"/>
      <c r="N419" s="67"/>
      <c r="O419" s="67"/>
      <c r="P419" s="67"/>
      <c r="Q419" s="67"/>
      <c r="R419" s="107"/>
      <c r="S419">
        <f t="shared" si="20"/>
        <v>0</v>
      </c>
    </row>
    <row r="420" spans="1:19" hidden="1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18"/>
        <v>-938.79999999999927</v>
      </c>
      <c r="H420" s="47">
        <f t="shared" si="19"/>
        <v>-0.10996064467766108</v>
      </c>
      <c r="I420" s="128"/>
      <c r="J420" s="106"/>
      <c r="K420" s="67"/>
      <c r="L420" s="79"/>
      <c r="M420" s="67"/>
      <c r="N420" s="67"/>
      <c r="O420" s="67"/>
      <c r="P420" s="67"/>
      <c r="Q420" s="67"/>
      <c r="R420" s="107"/>
      <c r="S420">
        <f t="shared" si="20"/>
        <v>0</v>
      </c>
    </row>
    <row r="421" spans="1:19" hidden="1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18"/>
        <v>-698.00000000000182</v>
      </c>
      <c r="H421" s="47">
        <f t="shared" si="19"/>
        <v>-4.2420264488525969E-2</v>
      </c>
      <c r="I421" s="128"/>
      <c r="J421" s="108"/>
      <c r="K421" s="67"/>
      <c r="L421" s="67"/>
      <c r="M421" s="67"/>
      <c r="N421" s="67"/>
      <c r="O421" s="67"/>
      <c r="P421" s="67"/>
      <c r="Q421" s="67"/>
      <c r="R421" s="107"/>
      <c r="S421">
        <f t="shared" si="20"/>
        <v>0</v>
      </c>
    </row>
    <row r="422" spans="1:19" ht="15.75" thickBot="1" x14ac:dyDescent="0.3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18"/>
        <v>335.59999999999854</v>
      </c>
      <c r="H422" s="47">
        <f t="shared" si="19"/>
        <v>3.2432641385441885E-2</v>
      </c>
      <c r="I422" s="128">
        <f>H422</f>
        <v>3.2432641385441885E-2</v>
      </c>
      <c r="J422" s="108">
        <f>G422</f>
        <v>335.59999999999854</v>
      </c>
      <c r="K422" s="67"/>
      <c r="L422" s="67"/>
      <c r="M422" s="67"/>
      <c r="N422" s="67"/>
      <c r="O422" s="67"/>
      <c r="P422" s="67"/>
      <c r="Q422" s="67"/>
      <c r="R422" s="107"/>
      <c r="S422">
        <f t="shared" si="20"/>
        <v>335.59999999999854</v>
      </c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18"/>
        <v>410.79999999999927</v>
      </c>
      <c r="H423" s="47">
        <f t="shared" si="19"/>
        <v>5.4843533055644454E-2</v>
      </c>
      <c r="I423" s="128">
        <f>H423</f>
        <v>5.4843533055644454E-2</v>
      </c>
      <c r="J423" s="106"/>
      <c r="K423" s="125">
        <f>G423</f>
        <v>410.79999999999927</v>
      </c>
      <c r="L423" s="67"/>
      <c r="M423" s="67"/>
      <c r="N423" s="67"/>
      <c r="O423" s="67"/>
      <c r="P423" s="67"/>
      <c r="Q423" s="67"/>
      <c r="R423" s="107"/>
      <c r="S423">
        <f t="shared" si="20"/>
        <v>410.79999999999927</v>
      </c>
    </row>
    <row r="424" spans="1:19" hidden="1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18"/>
        <v>-653.59999999999854</v>
      </c>
      <c r="H424" s="47">
        <f t="shared" si="19"/>
        <v>-3.8067281707203346E-2</v>
      </c>
      <c r="I424" s="128"/>
      <c r="J424" s="108"/>
      <c r="K424" s="67"/>
      <c r="L424" s="67"/>
      <c r="M424" s="67"/>
      <c r="N424" s="67"/>
      <c r="O424" s="67"/>
      <c r="P424" s="67"/>
      <c r="Q424" s="67"/>
      <c r="R424" s="107"/>
      <c r="S424">
        <f t="shared" si="20"/>
        <v>0</v>
      </c>
    </row>
    <row r="425" spans="1:19" hidden="1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18"/>
        <v>-701.60000000000036</v>
      </c>
      <c r="H425" s="47">
        <f t="shared" si="19"/>
        <v>-7.0249919897468788E-2</v>
      </c>
      <c r="I425" s="128"/>
      <c r="J425" s="106"/>
      <c r="K425" s="79"/>
      <c r="L425" s="67"/>
      <c r="M425" s="67"/>
      <c r="N425" s="67"/>
      <c r="O425" s="67"/>
      <c r="P425" s="67"/>
      <c r="Q425" s="67"/>
      <c r="R425" s="107"/>
      <c r="S425">
        <f t="shared" si="20"/>
        <v>0</v>
      </c>
    </row>
    <row r="426" spans="1:19" ht="15.75" thickBot="1" x14ac:dyDescent="0.3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18"/>
        <v>60</v>
      </c>
      <c r="H426" s="47">
        <f t="shared" si="19"/>
        <v>4.6026388462718625E-3</v>
      </c>
      <c r="I426" s="128">
        <f>H426</f>
        <v>4.6026388462718625E-3</v>
      </c>
      <c r="J426" s="108">
        <f>G426</f>
        <v>60</v>
      </c>
      <c r="K426" s="67"/>
      <c r="L426" s="67"/>
      <c r="M426" s="67"/>
      <c r="N426" s="67"/>
      <c r="O426" s="67"/>
      <c r="P426" s="67"/>
      <c r="Q426" s="67"/>
      <c r="R426" s="107"/>
      <c r="S426">
        <f t="shared" si="20"/>
        <v>60</v>
      </c>
    </row>
    <row r="427" spans="1:19" ht="15.75" hidden="1" thickBot="1" x14ac:dyDescent="0.3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18"/>
        <v>-29.599999999999454</v>
      </c>
      <c r="H427" s="47">
        <f t="shared" si="19"/>
        <v>-7.0328834822275836E-3</v>
      </c>
      <c r="I427" s="128"/>
      <c r="J427" s="108"/>
      <c r="K427" s="67"/>
      <c r="L427" s="67"/>
      <c r="M427" s="67"/>
      <c r="N427" s="67"/>
      <c r="O427" s="67"/>
      <c r="P427" s="67"/>
      <c r="Q427" s="67"/>
      <c r="R427" s="107"/>
      <c r="S427">
        <f t="shared" si="20"/>
        <v>0</v>
      </c>
    </row>
    <row r="428" spans="1:19" ht="15.75" hidden="1" thickBot="1" x14ac:dyDescent="0.3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18"/>
        <v>-76.799999999997453</v>
      </c>
      <c r="H428" s="47">
        <f t="shared" si="19"/>
        <v>-6.5681444991787649E-3</v>
      </c>
      <c r="I428" s="128"/>
      <c r="J428" s="108"/>
      <c r="K428" s="67"/>
      <c r="L428" s="67"/>
      <c r="M428" s="67"/>
      <c r="N428" s="67"/>
      <c r="O428" s="67"/>
      <c r="P428" s="67"/>
      <c r="Q428" s="67"/>
      <c r="R428" s="107"/>
      <c r="S428">
        <f t="shared" si="20"/>
        <v>0</v>
      </c>
    </row>
    <row r="429" spans="1:19" ht="15.75" hidden="1" thickBot="1" x14ac:dyDescent="0.3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18"/>
        <v>-4101.6000000000022</v>
      </c>
      <c r="H429" s="47">
        <f t="shared" si="19"/>
        <v>-0.24488918609094393</v>
      </c>
      <c r="I429" s="128"/>
      <c r="J429" s="106"/>
      <c r="K429" s="67"/>
      <c r="L429" s="67"/>
      <c r="M429" s="67"/>
      <c r="N429" s="79"/>
      <c r="O429" s="67"/>
      <c r="P429" s="67"/>
      <c r="Q429" s="67"/>
      <c r="R429" s="107"/>
      <c r="S429">
        <f t="shared" si="20"/>
        <v>0</v>
      </c>
    </row>
    <row r="430" spans="1:19" ht="15.75" hidden="1" thickBot="1" x14ac:dyDescent="0.3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18"/>
        <v>-1673.1999999999971</v>
      </c>
      <c r="H430" s="47">
        <f t="shared" si="19"/>
        <v>-9.8811801667729515E-2</v>
      </c>
      <c r="I430" s="128"/>
      <c r="J430" s="106"/>
      <c r="K430" s="79"/>
      <c r="L430" s="67"/>
      <c r="M430" s="67"/>
      <c r="N430" s="67"/>
      <c r="O430" s="67"/>
      <c r="P430" s="67"/>
      <c r="Q430" s="67"/>
      <c r="R430" s="107"/>
      <c r="S430">
        <f t="shared" si="20"/>
        <v>0</v>
      </c>
    </row>
    <row r="431" spans="1:19" ht="15.75" hidden="1" thickBot="1" x14ac:dyDescent="0.3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18"/>
        <v>-4525.2000000000007</v>
      </c>
      <c r="H431" s="47">
        <f t="shared" si="19"/>
        <v>-0.23712010060783903</v>
      </c>
      <c r="I431" s="128"/>
      <c r="J431" s="106"/>
      <c r="K431" s="67"/>
      <c r="L431" s="67"/>
      <c r="M431" s="67"/>
      <c r="N431" s="79"/>
      <c r="O431" s="67"/>
      <c r="P431" s="67"/>
      <c r="Q431" s="67"/>
      <c r="R431" s="107"/>
      <c r="S431">
        <f t="shared" si="20"/>
        <v>0</v>
      </c>
    </row>
    <row r="432" spans="1:19" ht="15.75" hidden="1" thickBot="1" x14ac:dyDescent="0.3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18"/>
        <v>-1067.5999999999995</v>
      </c>
      <c r="H432" s="47">
        <f t="shared" si="19"/>
        <v>-0.15899207720259717</v>
      </c>
      <c r="I432" s="128"/>
      <c r="J432" s="106"/>
      <c r="K432" s="67"/>
      <c r="L432" s="67"/>
      <c r="M432" s="79"/>
      <c r="N432" s="67"/>
      <c r="O432" s="67"/>
      <c r="P432" s="67"/>
      <c r="Q432" s="67"/>
      <c r="R432" s="107"/>
      <c r="S432">
        <f t="shared" si="20"/>
        <v>0</v>
      </c>
    </row>
    <row r="433" spans="1:19" ht="15.75" hidden="1" thickBot="1" x14ac:dyDescent="0.3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18"/>
        <v>-3823.2000000000007</v>
      </c>
      <c r="H433" s="47">
        <f t="shared" si="19"/>
        <v>-0.23530859942391497</v>
      </c>
      <c r="I433" s="128"/>
      <c r="J433" s="106"/>
      <c r="K433" s="67"/>
      <c r="L433" s="67"/>
      <c r="M433" s="67"/>
      <c r="N433" s="79"/>
      <c r="O433" s="67"/>
      <c r="P433" s="67"/>
      <c r="Q433" s="67"/>
      <c r="R433" s="107"/>
      <c r="S433">
        <f t="shared" si="20"/>
        <v>0</v>
      </c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18"/>
        <v>801.20000000000073</v>
      </c>
      <c r="H434" s="47">
        <f t="shared" si="19"/>
        <v>9.1809139661731765E-2</v>
      </c>
      <c r="I434" s="128">
        <f>H434</f>
        <v>9.1809139661731765E-2</v>
      </c>
      <c r="J434" s="106"/>
      <c r="K434" s="125">
        <f>G434</f>
        <v>801.20000000000073</v>
      </c>
      <c r="L434" s="67"/>
      <c r="M434" s="67"/>
      <c r="N434" s="67"/>
      <c r="O434" s="67"/>
      <c r="P434" s="67"/>
      <c r="Q434" s="67"/>
      <c r="R434" s="107"/>
      <c r="S434">
        <f t="shared" si="20"/>
        <v>801.20000000000073</v>
      </c>
    </row>
    <row r="435" spans="1:19" hidden="1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18"/>
        <v>-1402</v>
      </c>
      <c r="H435" s="47">
        <f t="shared" si="19"/>
        <v>-0.15740075444584156</v>
      </c>
      <c r="I435" s="128"/>
      <c r="J435" s="106"/>
      <c r="K435" s="67"/>
      <c r="L435" s="67"/>
      <c r="M435" s="79"/>
      <c r="N435" s="67"/>
      <c r="O435" s="67"/>
      <c r="P435" s="67"/>
      <c r="Q435" s="67"/>
      <c r="R435" s="107"/>
      <c r="S435">
        <f t="shared" si="20"/>
        <v>0</v>
      </c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18"/>
        <v>15.200000000000728</v>
      </c>
      <c r="H436" s="47">
        <f t="shared" si="19"/>
        <v>1.2503290339563643E-3</v>
      </c>
      <c r="I436" s="128">
        <f>H436</f>
        <v>1.2503290339563643E-3</v>
      </c>
      <c r="J436" s="108">
        <f>G436</f>
        <v>15.200000000000728</v>
      </c>
      <c r="K436" s="67"/>
      <c r="L436" s="67"/>
      <c r="M436" s="67"/>
      <c r="N436" s="67"/>
      <c r="O436" s="67"/>
      <c r="P436" s="67"/>
      <c r="Q436" s="67"/>
      <c r="R436" s="107"/>
      <c r="S436">
        <f t="shared" si="20"/>
        <v>15.200000000000728</v>
      </c>
    </row>
    <row r="437" spans="1:19" hidden="1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18"/>
        <v>-2232.3999999999996</v>
      </c>
      <c r="H437" s="47">
        <f t="shared" si="19"/>
        <v>-0.1901209334014648</v>
      </c>
      <c r="I437" s="128"/>
      <c r="J437" s="106"/>
      <c r="K437" s="67"/>
      <c r="L437" s="67"/>
      <c r="M437" s="79"/>
      <c r="N437" s="67"/>
      <c r="O437" s="67"/>
      <c r="P437" s="67"/>
      <c r="Q437" s="67"/>
      <c r="R437" s="107"/>
      <c r="S437">
        <f t="shared" si="20"/>
        <v>0</v>
      </c>
    </row>
    <row r="438" spans="1:19" hidden="1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18"/>
        <v>-774.80000000000109</v>
      </c>
      <c r="H438" s="47">
        <f t="shared" si="19"/>
        <v>-9.0552101351035599E-2</v>
      </c>
      <c r="I438" s="128"/>
      <c r="J438" s="106"/>
      <c r="K438" s="79"/>
      <c r="L438" s="67"/>
      <c r="M438" s="67"/>
      <c r="N438" s="67"/>
      <c r="O438" s="67"/>
      <c r="P438" s="67"/>
      <c r="Q438" s="67"/>
      <c r="R438" s="107"/>
      <c r="S438">
        <f t="shared" si="20"/>
        <v>0</v>
      </c>
    </row>
    <row r="439" spans="1:19" hidden="1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18"/>
        <v>-1605.5999999999985</v>
      </c>
      <c r="H439" s="47">
        <f t="shared" si="19"/>
        <v>-6.9806267608083131E-2</v>
      </c>
      <c r="I439" s="128"/>
      <c r="J439" s="106"/>
      <c r="K439" s="79"/>
      <c r="L439" s="67"/>
      <c r="M439" s="67"/>
      <c r="N439" s="67"/>
      <c r="O439" s="67"/>
      <c r="P439" s="67"/>
      <c r="Q439" s="67"/>
      <c r="R439" s="107"/>
      <c r="S439">
        <f t="shared" si="20"/>
        <v>0</v>
      </c>
    </row>
    <row r="440" spans="1:19" hidden="1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18"/>
        <v>-514.80000000000109</v>
      </c>
      <c r="H440" s="47">
        <f t="shared" si="19"/>
        <v>-6.5416285452882111E-2</v>
      </c>
      <c r="I440" s="128"/>
      <c r="J440" s="106"/>
      <c r="K440" s="79"/>
      <c r="L440" s="67"/>
      <c r="M440" s="67"/>
      <c r="N440" s="67"/>
      <c r="O440" s="67"/>
      <c r="P440" s="67"/>
      <c r="Q440" s="67"/>
      <c r="R440" s="107"/>
      <c r="S440">
        <f t="shared" si="20"/>
        <v>0</v>
      </c>
    </row>
    <row r="441" spans="1:19" hidden="1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18"/>
        <v>-1604.4000000000015</v>
      </c>
      <c r="H441" s="47">
        <f t="shared" si="19"/>
        <v>-0.13497778974289956</v>
      </c>
      <c r="I441" s="128"/>
      <c r="J441" s="106"/>
      <c r="K441" s="67"/>
      <c r="L441" s="79"/>
      <c r="M441" s="67"/>
      <c r="N441" s="67"/>
      <c r="O441" s="67"/>
      <c r="P441" s="67"/>
      <c r="Q441" s="67"/>
      <c r="R441" s="107"/>
      <c r="S441">
        <f t="shared" si="20"/>
        <v>0</v>
      </c>
    </row>
    <row r="442" spans="1:19" hidden="1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18"/>
        <v>-930.00000000000091</v>
      </c>
      <c r="H442" s="47">
        <f t="shared" si="19"/>
        <v>-0.14158699226600097</v>
      </c>
      <c r="I442" s="128"/>
      <c r="J442" s="106"/>
      <c r="K442" s="67"/>
      <c r="L442" s="79"/>
      <c r="M442" s="67"/>
      <c r="N442" s="67"/>
      <c r="O442" s="67"/>
      <c r="P442" s="67"/>
      <c r="Q442" s="67"/>
      <c r="R442" s="107"/>
      <c r="S442">
        <f t="shared" si="20"/>
        <v>0</v>
      </c>
    </row>
    <row r="443" spans="1:19" hidden="1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18"/>
        <v>-1017.5999999999985</v>
      </c>
      <c r="H443" s="47">
        <f t="shared" si="19"/>
        <v>-0.11606368903690847</v>
      </c>
      <c r="I443" s="128"/>
      <c r="J443" s="106"/>
      <c r="K443" s="67"/>
      <c r="L443" s="79"/>
      <c r="M443" s="67"/>
      <c r="N443" s="67"/>
      <c r="O443" s="67"/>
      <c r="P443" s="67"/>
      <c r="Q443" s="67"/>
      <c r="R443" s="107"/>
      <c r="S443">
        <f t="shared" si="20"/>
        <v>0</v>
      </c>
    </row>
    <row r="444" spans="1:19" hidden="1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18"/>
        <v>-624.80000000000109</v>
      </c>
      <c r="H444" s="47">
        <f t="shared" si="19"/>
        <v>-0.10460755424591497</v>
      </c>
      <c r="I444" s="128"/>
      <c r="J444" s="106"/>
      <c r="K444" s="67"/>
      <c r="L444" s="79"/>
      <c r="M444" s="67"/>
      <c r="N444" s="67"/>
      <c r="O444" s="67"/>
      <c r="P444" s="67"/>
      <c r="Q444" s="67"/>
      <c r="R444" s="107"/>
      <c r="S444">
        <f t="shared" si="20"/>
        <v>0</v>
      </c>
    </row>
    <row r="445" spans="1:19" hidden="1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18"/>
        <v>-622</v>
      </c>
      <c r="H445" s="47">
        <f t="shared" si="19"/>
        <v>-0.15688054882970137</v>
      </c>
      <c r="I445" s="128"/>
      <c r="J445" s="106"/>
      <c r="K445" s="67"/>
      <c r="L445" s="67"/>
      <c r="M445" s="79"/>
      <c r="N445" s="67"/>
      <c r="O445" s="67"/>
      <c r="P445" s="67"/>
      <c r="Q445" s="67"/>
      <c r="R445" s="107"/>
      <c r="S445">
        <f t="shared" si="20"/>
        <v>0</v>
      </c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18"/>
        <v>593.60000000000036</v>
      </c>
      <c r="H446" s="47">
        <f t="shared" si="19"/>
        <v>0.23115264797507803</v>
      </c>
      <c r="I446" s="128">
        <f>H446</f>
        <v>0.23115264797507803</v>
      </c>
      <c r="J446" s="106"/>
      <c r="K446" s="79"/>
      <c r="L446" s="67"/>
      <c r="M446" s="67"/>
      <c r="N446" s="79">
        <f>G446</f>
        <v>593.60000000000036</v>
      </c>
      <c r="O446" s="67"/>
      <c r="P446" s="67"/>
      <c r="Q446" s="67"/>
      <c r="R446" s="107"/>
      <c r="S446">
        <f t="shared" si="20"/>
        <v>593.60000000000036</v>
      </c>
    </row>
    <row r="447" spans="1:19" hidden="1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18"/>
        <v>-1592.4000000000015</v>
      </c>
      <c r="H447" s="47">
        <f t="shared" si="19"/>
        <v>-0.13489428029276238</v>
      </c>
      <c r="I447" s="128"/>
      <c r="J447" s="106"/>
      <c r="K447" s="67"/>
      <c r="L447" s="79"/>
      <c r="M447" s="67"/>
      <c r="N447" s="67"/>
      <c r="O447" s="67"/>
      <c r="P447" s="67"/>
      <c r="Q447" s="67"/>
      <c r="R447" s="107"/>
      <c r="S447">
        <f t="shared" si="20"/>
        <v>0</v>
      </c>
    </row>
    <row r="448" spans="1:19" hidden="1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18"/>
        <v>-590.39999999999873</v>
      </c>
      <c r="H448" s="47">
        <f t="shared" si="19"/>
        <v>-9.6451676141932743E-2</v>
      </c>
      <c r="I448" s="128"/>
      <c r="J448" s="106"/>
      <c r="K448" s="79"/>
      <c r="L448" s="67"/>
      <c r="M448" s="67"/>
      <c r="N448" s="67"/>
      <c r="O448" s="67"/>
      <c r="P448" s="67"/>
      <c r="Q448" s="67"/>
      <c r="R448" s="107"/>
      <c r="S448">
        <f t="shared" si="20"/>
        <v>0</v>
      </c>
    </row>
    <row r="449" spans="1:19" hidden="1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18"/>
        <v>-272.40000000000146</v>
      </c>
      <c r="H449" s="47">
        <f t="shared" si="19"/>
        <v>-3.0388219544846214E-2</v>
      </c>
      <c r="I449" s="128"/>
      <c r="J449" s="108"/>
      <c r="K449" s="67"/>
      <c r="L449" s="67"/>
      <c r="M449" s="67"/>
      <c r="N449" s="67"/>
      <c r="O449" s="67"/>
      <c r="P449" s="67"/>
      <c r="Q449" s="67"/>
      <c r="R449" s="107"/>
      <c r="S449">
        <f t="shared" si="20"/>
        <v>0</v>
      </c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18"/>
        <v>76</v>
      </c>
      <c r="H450" s="47">
        <f t="shared" si="19"/>
        <v>9.6751196659537637E-3</v>
      </c>
      <c r="I450" s="128">
        <f>H450</f>
        <v>9.6751196659537637E-3</v>
      </c>
      <c r="J450" s="108">
        <f>G450</f>
        <v>76</v>
      </c>
      <c r="K450" s="67"/>
      <c r="L450" s="67"/>
      <c r="M450" s="67"/>
      <c r="N450" s="67"/>
      <c r="O450" s="67"/>
      <c r="P450" s="67"/>
      <c r="Q450" s="67"/>
      <c r="R450" s="107"/>
      <c r="S450">
        <f t="shared" si="20"/>
        <v>76</v>
      </c>
    </row>
    <row r="451" spans="1:19" hidden="1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18"/>
        <v>-332.79999999999927</v>
      </c>
      <c r="H451" s="47">
        <f t="shared" si="19"/>
        <v>-5.2654895259793569E-2</v>
      </c>
      <c r="I451" s="128"/>
      <c r="J451" s="106"/>
      <c r="K451" s="79"/>
      <c r="L451" s="67"/>
      <c r="M451" s="67"/>
      <c r="N451" s="67"/>
      <c r="O451" s="67"/>
      <c r="P451" s="67"/>
      <c r="Q451" s="67"/>
      <c r="R451" s="107"/>
      <c r="S451">
        <f t="shared" si="20"/>
        <v>0</v>
      </c>
    </row>
    <row r="452" spans="1:19" hidden="1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21">F452-E452</f>
        <v>-470.00000000000091</v>
      </c>
      <c r="H452" s="47">
        <f t="shared" ref="H452:H515" si="22">G452/E452</f>
        <v>-5.6037771842808191E-2</v>
      </c>
      <c r="I452" s="128"/>
      <c r="J452" s="106"/>
      <c r="K452" s="79"/>
      <c r="L452" s="67"/>
      <c r="M452" s="67"/>
      <c r="N452" s="67"/>
      <c r="O452" s="67"/>
      <c r="P452" s="67"/>
      <c r="Q452" s="67"/>
      <c r="R452" s="107"/>
      <c r="S452">
        <f t="shared" ref="S452:S515" si="23">SUM(J452:R452)</f>
        <v>0</v>
      </c>
    </row>
    <row r="453" spans="1:19" hidden="1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21"/>
        <v>-1475.1999999999989</v>
      </c>
      <c r="H453" s="47">
        <f t="shared" si="22"/>
        <v>-0.17556052744323308</v>
      </c>
      <c r="I453" s="128"/>
      <c r="J453" s="106"/>
      <c r="K453" s="67"/>
      <c r="L453" s="67"/>
      <c r="M453" s="79"/>
      <c r="N453" s="67"/>
      <c r="O453" s="67"/>
      <c r="P453" s="67"/>
      <c r="Q453" s="67"/>
      <c r="R453" s="107"/>
      <c r="S453">
        <f t="shared" si="23"/>
        <v>0</v>
      </c>
    </row>
    <row r="454" spans="1:19" ht="15.75" thickBot="1" x14ac:dyDescent="0.3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21"/>
        <v>136.39999999999964</v>
      </c>
      <c r="H454" s="47">
        <f t="shared" si="22"/>
        <v>1.088066368857687E-2</v>
      </c>
      <c r="I454" s="128">
        <f>H454</f>
        <v>1.088066368857687E-2</v>
      </c>
      <c r="J454" s="108">
        <f>G454</f>
        <v>136.39999999999964</v>
      </c>
      <c r="K454" s="67"/>
      <c r="L454" s="67"/>
      <c r="M454" s="67"/>
      <c r="N454" s="67"/>
      <c r="O454" s="67"/>
      <c r="P454" s="67"/>
      <c r="Q454" s="67"/>
      <c r="R454" s="107"/>
      <c r="S454">
        <f t="shared" si="23"/>
        <v>136.39999999999964</v>
      </c>
    </row>
    <row r="455" spans="1:19" ht="15.75" hidden="1" thickBot="1" x14ac:dyDescent="0.3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21"/>
        <v>-196.40000000000055</v>
      </c>
      <c r="H455" s="47">
        <f t="shared" si="22"/>
        <v>-3.9182826590056764E-2</v>
      </c>
      <c r="I455" s="128"/>
      <c r="J455" s="108"/>
      <c r="K455" s="67"/>
      <c r="L455" s="67"/>
      <c r="M455" s="67"/>
      <c r="N455" s="67"/>
      <c r="O455" s="67"/>
      <c r="P455" s="67"/>
      <c r="Q455" s="67"/>
      <c r="R455" s="107"/>
      <c r="S455">
        <f t="shared" si="23"/>
        <v>0</v>
      </c>
    </row>
    <row r="456" spans="1:19" ht="15.75" hidden="1" thickBot="1" x14ac:dyDescent="0.3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21"/>
        <v>-864.00000000000182</v>
      </c>
      <c r="H456" s="47">
        <f t="shared" si="22"/>
        <v>-7.2810624957864362E-2</v>
      </c>
      <c r="I456" s="128"/>
      <c r="J456" s="106"/>
      <c r="K456" s="79"/>
      <c r="L456" s="67"/>
      <c r="M456" s="67"/>
      <c r="N456" s="67"/>
      <c r="O456" s="67"/>
      <c r="P456" s="67"/>
      <c r="Q456" s="67"/>
      <c r="R456" s="107"/>
      <c r="S456">
        <f t="shared" si="23"/>
        <v>0</v>
      </c>
    </row>
    <row r="457" spans="1:19" ht="15.75" hidden="1" thickBot="1" x14ac:dyDescent="0.3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21"/>
        <v>-424.80000000000291</v>
      </c>
      <c r="H457" s="47">
        <f t="shared" si="22"/>
        <v>-2.9370281257778342E-2</v>
      </c>
      <c r="I457" s="128"/>
      <c r="J457" s="108"/>
      <c r="K457" s="67"/>
      <c r="L457" s="67"/>
      <c r="M457" s="67"/>
      <c r="N457" s="67"/>
      <c r="O457" s="67"/>
      <c r="P457" s="67"/>
      <c r="Q457" s="67"/>
      <c r="R457" s="107"/>
      <c r="S457">
        <f t="shared" si="23"/>
        <v>0</v>
      </c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21"/>
        <v>259.19999999999891</v>
      </c>
      <c r="H458" s="47">
        <f t="shared" si="22"/>
        <v>5.0023158869846936E-2</v>
      </c>
      <c r="I458" s="128">
        <f>H458</f>
        <v>5.0023158869846936E-2</v>
      </c>
      <c r="J458" s="106"/>
      <c r="K458" s="125">
        <f>G458</f>
        <v>259.19999999999891</v>
      </c>
      <c r="L458" s="67"/>
      <c r="M458" s="67"/>
      <c r="N458" s="67"/>
      <c r="O458" s="67"/>
      <c r="P458" s="67"/>
      <c r="Q458" s="67"/>
      <c r="R458" s="107"/>
      <c r="S458">
        <f t="shared" si="23"/>
        <v>259.19999999999891</v>
      </c>
    </row>
    <row r="459" spans="1:19" hidden="1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21"/>
        <v>-1566.3999999999996</v>
      </c>
      <c r="H459" s="47">
        <f t="shared" si="22"/>
        <v>-0.23644487380751111</v>
      </c>
      <c r="I459" s="128"/>
      <c r="J459" s="106"/>
      <c r="K459" s="67"/>
      <c r="L459" s="67"/>
      <c r="M459" s="67"/>
      <c r="N459" s="79"/>
      <c r="O459" s="67"/>
      <c r="P459" s="67"/>
      <c r="Q459" s="67"/>
      <c r="R459" s="107"/>
      <c r="S459">
        <f t="shared" si="23"/>
        <v>0</v>
      </c>
    </row>
    <row r="460" spans="1:19" hidden="1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21"/>
        <v>-1085.1999999999971</v>
      </c>
      <c r="H460" s="47">
        <f t="shared" si="22"/>
        <v>-3.0891328110766909E-2</v>
      </c>
      <c r="I460" s="128"/>
      <c r="J460" s="108"/>
      <c r="K460" s="67"/>
      <c r="L460" s="67"/>
      <c r="M460" s="67"/>
      <c r="N460" s="67"/>
      <c r="O460" s="67"/>
      <c r="P460" s="67"/>
      <c r="Q460" s="67"/>
      <c r="R460" s="107"/>
      <c r="S460">
        <f t="shared" si="23"/>
        <v>0</v>
      </c>
    </row>
    <row r="461" spans="1:19" hidden="1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21"/>
        <v>-981.59999999999854</v>
      </c>
      <c r="H461" s="47">
        <f t="shared" si="22"/>
        <v>-5.971965346052751E-2</v>
      </c>
      <c r="I461" s="128"/>
      <c r="J461" s="106"/>
      <c r="K461" s="79"/>
      <c r="L461" s="67"/>
      <c r="M461" s="67"/>
      <c r="N461" s="67"/>
      <c r="O461" s="67"/>
      <c r="P461" s="67"/>
      <c r="Q461" s="67"/>
      <c r="R461" s="107"/>
      <c r="S461">
        <f t="shared" si="23"/>
        <v>0</v>
      </c>
    </row>
    <row r="462" spans="1:19" hidden="1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21"/>
        <v>-2019.1999999999971</v>
      </c>
      <c r="H462" s="47">
        <f t="shared" si="22"/>
        <v>-0.13395250099509068</v>
      </c>
      <c r="I462" s="128"/>
      <c r="J462" s="106"/>
      <c r="K462" s="67"/>
      <c r="L462" s="79"/>
      <c r="M462" s="67"/>
      <c r="N462" s="67"/>
      <c r="O462" s="67"/>
      <c r="P462" s="67"/>
      <c r="Q462" s="67"/>
      <c r="R462" s="107"/>
      <c r="S462">
        <f t="shared" si="23"/>
        <v>0</v>
      </c>
    </row>
    <row r="463" spans="1:19" hidden="1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21"/>
        <v>-631.60000000000036</v>
      </c>
      <c r="H463" s="47">
        <f t="shared" si="22"/>
        <v>-4.7590343289430084E-2</v>
      </c>
      <c r="I463" s="128"/>
      <c r="J463" s="108"/>
      <c r="K463" s="67"/>
      <c r="L463" s="67"/>
      <c r="M463" s="67"/>
      <c r="N463" s="67"/>
      <c r="O463" s="67"/>
      <c r="P463" s="67"/>
      <c r="Q463" s="67"/>
      <c r="R463" s="107"/>
      <c r="S463">
        <f t="shared" si="23"/>
        <v>0</v>
      </c>
    </row>
    <row r="464" spans="1:19" hidden="1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21"/>
        <v>-3854.4000000000015</v>
      </c>
      <c r="H464" s="47">
        <f t="shared" si="22"/>
        <v>-0.19877057634390866</v>
      </c>
      <c r="I464" s="128"/>
      <c r="J464" s="106"/>
      <c r="K464" s="67"/>
      <c r="L464" s="67"/>
      <c r="M464" s="79"/>
      <c r="N464" s="67"/>
      <c r="O464" s="67"/>
      <c r="P464" s="67"/>
      <c r="Q464" s="67"/>
      <c r="R464" s="107"/>
      <c r="S464">
        <f t="shared" si="23"/>
        <v>0</v>
      </c>
    </row>
    <row r="465" spans="1:19" hidden="1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21"/>
        <v>-1625.5999999999985</v>
      </c>
      <c r="H465" s="47">
        <f t="shared" si="22"/>
        <v>-8.3127083802082197E-2</v>
      </c>
      <c r="I465" s="128"/>
      <c r="J465" s="106"/>
      <c r="K465" s="79"/>
      <c r="L465" s="67"/>
      <c r="M465" s="67"/>
      <c r="N465" s="67"/>
      <c r="O465" s="67"/>
      <c r="P465" s="67"/>
      <c r="Q465" s="67"/>
      <c r="R465" s="107"/>
      <c r="S465">
        <f t="shared" si="23"/>
        <v>0</v>
      </c>
    </row>
    <row r="466" spans="1:19" ht="15.75" thickBot="1" x14ac:dyDescent="0.3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21"/>
        <v>3987.9999999999964</v>
      </c>
      <c r="H466" s="47">
        <f t="shared" si="22"/>
        <v>0.2814873373048361</v>
      </c>
      <c r="I466" s="128">
        <f>H466</f>
        <v>0.2814873373048361</v>
      </c>
      <c r="J466" s="106"/>
      <c r="K466" s="67"/>
      <c r="L466" s="67"/>
      <c r="M466" s="67"/>
      <c r="N466" s="67"/>
      <c r="O466" s="79">
        <f>G466</f>
        <v>3987.9999999999964</v>
      </c>
      <c r="P466" s="67"/>
      <c r="Q466" s="67"/>
      <c r="R466" s="107"/>
      <c r="S466">
        <f t="shared" si="23"/>
        <v>3987.9999999999964</v>
      </c>
    </row>
    <row r="467" spans="1:19" ht="15.75" hidden="1" thickBot="1" x14ac:dyDescent="0.3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21"/>
        <v>-2397.2000000000007</v>
      </c>
      <c r="H467" s="47">
        <f t="shared" si="22"/>
        <v>-0.10204672387958047</v>
      </c>
      <c r="I467" s="128"/>
      <c r="J467" s="106"/>
      <c r="K467" s="67"/>
      <c r="L467" s="79"/>
      <c r="M467" s="67"/>
      <c r="N467" s="67"/>
      <c r="O467" s="67"/>
      <c r="P467" s="67"/>
      <c r="Q467" s="67"/>
      <c r="R467" s="107"/>
      <c r="S467">
        <f t="shared" si="23"/>
        <v>0</v>
      </c>
    </row>
    <row r="468" spans="1:19" ht="15.75" hidden="1" thickBot="1" x14ac:dyDescent="0.3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21"/>
        <v>-941.60000000000036</v>
      </c>
      <c r="H468" s="47">
        <f t="shared" si="22"/>
        <v>-6.9710968964700332E-2</v>
      </c>
      <c r="I468" s="128"/>
      <c r="J468" s="106"/>
      <c r="K468" s="79"/>
      <c r="L468" s="67"/>
      <c r="M468" s="67"/>
      <c r="N468" s="67"/>
      <c r="O468" s="67"/>
      <c r="P468" s="67"/>
      <c r="Q468" s="67"/>
      <c r="R468" s="107"/>
      <c r="S468">
        <f t="shared" si="23"/>
        <v>0</v>
      </c>
    </row>
    <row r="469" spans="1:19" ht="15.75" hidden="1" thickBot="1" x14ac:dyDescent="0.3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21"/>
        <v>-243.19999999999709</v>
      </c>
      <c r="H469" s="47">
        <f t="shared" si="22"/>
        <v>-1.5361681699891175E-2</v>
      </c>
      <c r="I469" s="128"/>
      <c r="J469" s="108"/>
      <c r="K469" s="67"/>
      <c r="L469" s="67"/>
      <c r="M469" s="67"/>
      <c r="N469" s="67"/>
      <c r="O469" s="67"/>
      <c r="P469" s="67"/>
      <c r="Q469" s="67"/>
      <c r="R469" s="107"/>
      <c r="S469">
        <f t="shared" si="23"/>
        <v>0</v>
      </c>
    </row>
    <row r="470" spans="1:19" ht="15.75" hidden="1" thickBot="1" x14ac:dyDescent="0.3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21"/>
        <v>-591.99999999999818</v>
      </c>
      <c r="H470" s="47">
        <f t="shared" si="22"/>
        <v>-6.6483985445397575E-2</v>
      </c>
      <c r="I470" s="128"/>
      <c r="J470" s="106"/>
      <c r="K470" s="79"/>
      <c r="L470" s="67"/>
      <c r="M470" s="67"/>
      <c r="N470" s="67"/>
      <c r="O470" s="67"/>
      <c r="P470" s="67"/>
      <c r="Q470" s="67"/>
      <c r="R470" s="107"/>
      <c r="S470">
        <f t="shared" si="23"/>
        <v>0</v>
      </c>
    </row>
    <row r="471" spans="1:19" ht="15.75" hidden="1" thickBot="1" x14ac:dyDescent="0.3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21"/>
        <v>-256.79999999999927</v>
      </c>
      <c r="H471" s="47">
        <f t="shared" si="22"/>
        <v>-2.6824886140475415E-2</v>
      </c>
      <c r="I471" s="128"/>
      <c r="J471" s="108"/>
      <c r="K471" s="67"/>
      <c r="L471" s="67"/>
      <c r="M471" s="67"/>
      <c r="N471" s="67"/>
      <c r="O471" s="67"/>
      <c r="P471" s="67"/>
      <c r="Q471" s="67"/>
      <c r="R471" s="107"/>
      <c r="S471">
        <f t="shared" si="23"/>
        <v>0</v>
      </c>
    </row>
    <row r="472" spans="1:19" ht="15.75" hidden="1" thickBot="1" x14ac:dyDescent="0.3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21"/>
        <v>-182.40000000000055</v>
      </c>
      <c r="H472" s="47">
        <f t="shared" si="22"/>
        <v>-3.05425318151374E-2</v>
      </c>
      <c r="I472" s="128"/>
      <c r="J472" s="108"/>
      <c r="K472" s="67"/>
      <c r="L472" s="67"/>
      <c r="M472" s="67"/>
      <c r="N472" s="67"/>
      <c r="O472" s="67"/>
      <c r="P472" s="67"/>
      <c r="Q472" s="67"/>
      <c r="R472" s="107"/>
      <c r="S472">
        <f t="shared" si="23"/>
        <v>0</v>
      </c>
    </row>
    <row r="473" spans="1:19" ht="15.75" hidden="1" thickBot="1" x14ac:dyDescent="0.3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21"/>
        <v>-577.99999999999818</v>
      </c>
      <c r="H473" s="47">
        <f t="shared" si="22"/>
        <v>-5.6355056355056186E-2</v>
      </c>
      <c r="I473" s="128"/>
      <c r="J473" s="106"/>
      <c r="K473" s="79"/>
      <c r="L473" s="67"/>
      <c r="M473" s="67"/>
      <c r="N473" s="67"/>
      <c r="O473" s="67"/>
      <c r="P473" s="67"/>
      <c r="Q473" s="67"/>
      <c r="R473" s="107"/>
      <c r="S473">
        <f t="shared" si="23"/>
        <v>0</v>
      </c>
    </row>
    <row r="474" spans="1:19" ht="15.75" hidden="1" thickBot="1" x14ac:dyDescent="0.3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21"/>
        <v>-651.60000000000036</v>
      </c>
      <c r="H474" s="47">
        <f t="shared" si="22"/>
        <v>-8.5287958115183291E-2</v>
      </c>
      <c r="I474" s="128"/>
      <c r="J474" s="106"/>
      <c r="K474" s="79"/>
      <c r="L474" s="67"/>
      <c r="M474" s="67"/>
      <c r="N474" s="67"/>
      <c r="O474" s="67"/>
      <c r="P474" s="67"/>
      <c r="Q474" s="67"/>
      <c r="R474" s="107"/>
      <c r="S474">
        <f t="shared" si="23"/>
        <v>0</v>
      </c>
    </row>
    <row r="475" spans="1:19" ht="15.75" hidden="1" thickBot="1" x14ac:dyDescent="0.3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21"/>
        <v>-932.40000000000055</v>
      </c>
      <c r="H475" s="47">
        <f t="shared" si="22"/>
        <v>-0.10280497486107441</v>
      </c>
      <c r="I475" s="128"/>
      <c r="J475" s="106"/>
      <c r="K475" s="67"/>
      <c r="L475" s="79"/>
      <c r="M475" s="67"/>
      <c r="N475" s="67"/>
      <c r="O475" s="67"/>
      <c r="P475" s="67"/>
      <c r="Q475" s="67"/>
      <c r="R475" s="107"/>
      <c r="S475">
        <f t="shared" si="23"/>
        <v>0</v>
      </c>
    </row>
    <row r="476" spans="1:19" ht="15.75" hidden="1" thickBot="1" x14ac:dyDescent="0.3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21"/>
        <v>-970.39999999999918</v>
      </c>
      <c r="H476" s="47">
        <f t="shared" si="22"/>
        <v>-0.22415226831747187</v>
      </c>
      <c r="I476" s="128"/>
      <c r="J476" s="106"/>
      <c r="K476" s="67"/>
      <c r="L476" s="67"/>
      <c r="M476" s="67"/>
      <c r="N476" s="79"/>
      <c r="O476" s="67"/>
      <c r="P476" s="67"/>
      <c r="Q476" s="67"/>
      <c r="R476" s="107"/>
      <c r="S476">
        <f t="shared" si="23"/>
        <v>0</v>
      </c>
    </row>
    <row r="477" spans="1:19" ht="15.75" hidden="1" thickBot="1" x14ac:dyDescent="0.3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21"/>
        <v>-806</v>
      </c>
      <c r="H477" s="47">
        <f t="shared" si="22"/>
        <v>-8.9175075234554799E-2</v>
      </c>
      <c r="I477" s="128"/>
      <c r="J477" s="106"/>
      <c r="K477" s="79"/>
      <c r="L477" s="67"/>
      <c r="M477" s="67"/>
      <c r="N477" s="67"/>
      <c r="O477" s="67"/>
      <c r="P477" s="67"/>
      <c r="Q477" s="67"/>
      <c r="R477" s="107"/>
      <c r="S477">
        <f t="shared" si="23"/>
        <v>0</v>
      </c>
    </row>
    <row r="478" spans="1:19" ht="15.75" hidden="1" thickBot="1" x14ac:dyDescent="0.3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21"/>
        <v>-1534</v>
      </c>
      <c r="H478" s="47">
        <f t="shared" si="22"/>
        <v>-0.12222328457150143</v>
      </c>
      <c r="I478" s="128"/>
      <c r="J478" s="106"/>
      <c r="K478" s="67"/>
      <c r="L478" s="79"/>
      <c r="M478" s="67"/>
      <c r="N478" s="67"/>
      <c r="O478" s="67"/>
      <c r="P478" s="67"/>
      <c r="Q478" s="67"/>
      <c r="R478" s="107"/>
      <c r="S478">
        <f t="shared" si="23"/>
        <v>0</v>
      </c>
    </row>
    <row r="479" spans="1:19" ht="15.75" hidden="1" thickBot="1" x14ac:dyDescent="0.3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21"/>
        <v>-105.99999999999909</v>
      </c>
      <c r="H479" s="47">
        <f t="shared" si="22"/>
        <v>-1.5469935785172079E-2</v>
      </c>
      <c r="I479" s="128"/>
      <c r="J479" s="108"/>
      <c r="K479" s="67"/>
      <c r="L479" s="67"/>
      <c r="M479" s="67"/>
      <c r="N479" s="67"/>
      <c r="O479" s="67"/>
      <c r="P479" s="67"/>
      <c r="Q479" s="67"/>
      <c r="R479" s="107"/>
      <c r="S479">
        <f t="shared" si="23"/>
        <v>0</v>
      </c>
    </row>
    <row r="480" spans="1:19" ht="15.75" hidden="1" thickBot="1" x14ac:dyDescent="0.3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21"/>
        <v>-302.79999999999927</v>
      </c>
      <c r="H480" s="47">
        <f t="shared" si="22"/>
        <v>-4.5812152021302233E-2</v>
      </c>
      <c r="I480" s="128"/>
      <c r="J480" s="108"/>
      <c r="K480" s="67"/>
      <c r="L480" s="67"/>
      <c r="M480" s="67"/>
      <c r="N480" s="67"/>
      <c r="O480" s="67"/>
      <c r="P480" s="67"/>
      <c r="Q480" s="67"/>
      <c r="R480" s="107"/>
      <c r="S480">
        <f t="shared" si="23"/>
        <v>0</v>
      </c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21"/>
        <v>334.39999999999873</v>
      </c>
      <c r="H481" s="47">
        <f t="shared" si="22"/>
        <v>6.3963274674827597E-2</v>
      </c>
      <c r="I481" s="128">
        <f>H481</f>
        <v>6.3963274674827597E-2</v>
      </c>
      <c r="J481" s="106"/>
      <c r="K481" s="125">
        <f>G481</f>
        <v>334.39999999999873</v>
      </c>
      <c r="L481" s="67"/>
      <c r="M481" s="67"/>
      <c r="N481" s="67"/>
      <c r="O481" s="67"/>
      <c r="P481" s="67"/>
      <c r="Q481" s="67"/>
      <c r="R481" s="107"/>
      <c r="S481">
        <f t="shared" si="23"/>
        <v>334.39999999999873</v>
      </c>
    </row>
    <row r="482" spans="1:19" hidden="1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21"/>
        <v>-2114.8000000000029</v>
      </c>
      <c r="H482" s="47">
        <f t="shared" si="22"/>
        <v>-9.8778118227337397E-2</v>
      </c>
      <c r="I482" s="128"/>
      <c r="J482" s="106"/>
      <c r="K482" s="79"/>
      <c r="L482" s="67"/>
      <c r="M482" s="67"/>
      <c r="N482" s="67"/>
      <c r="O482" s="67"/>
      <c r="P482" s="67"/>
      <c r="Q482" s="67"/>
      <c r="R482" s="107"/>
      <c r="S482">
        <f t="shared" si="23"/>
        <v>0</v>
      </c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21"/>
        <v>392.40000000000146</v>
      </c>
      <c r="H483" s="47">
        <f t="shared" si="22"/>
        <v>2.9251274711512766E-2</v>
      </c>
      <c r="I483" s="128">
        <f>H483</f>
        <v>2.9251274711512766E-2</v>
      </c>
      <c r="J483" s="108">
        <f>G483</f>
        <v>392.40000000000146</v>
      </c>
      <c r="K483" s="67"/>
      <c r="L483" s="67"/>
      <c r="M483" s="67"/>
      <c r="N483" s="67"/>
      <c r="O483" s="67"/>
      <c r="P483" s="67"/>
      <c r="Q483" s="67"/>
      <c r="R483" s="107"/>
      <c r="S483">
        <f t="shared" si="23"/>
        <v>392.40000000000146</v>
      </c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21"/>
        <v>1749.1999999999989</v>
      </c>
      <c r="H484" s="47">
        <f t="shared" si="22"/>
        <v>0.16315946571151393</v>
      </c>
      <c r="I484" s="128">
        <f>H484</f>
        <v>0.16315946571151393</v>
      </c>
      <c r="J484" s="106"/>
      <c r="K484" s="67"/>
      <c r="L484" s="67"/>
      <c r="M484" s="79">
        <f>G484</f>
        <v>1749.1999999999989</v>
      </c>
      <c r="N484" s="67"/>
      <c r="O484" s="67"/>
      <c r="P484" s="67"/>
      <c r="Q484" s="67"/>
      <c r="R484" s="107"/>
      <c r="S484">
        <f t="shared" si="23"/>
        <v>1749.1999999999989</v>
      </c>
    </row>
    <row r="485" spans="1:19" ht="15.75" thickBot="1" x14ac:dyDescent="0.3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21"/>
        <v>183.19999999999982</v>
      </c>
      <c r="H485" s="47">
        <f t="shared" si="22"/>
        <v>3.3212472806381406E-2</v>
      </c>
      <c r="I485" s="128">
        <f>H485</f>
        <v>3.3212472806381406E-2</v>
      </c>
      <c r="J485" s="108">
        <f>G485</f>
        <v>183.19999999999982</v>
      </c>
      <c r="K485" s="67"/>
      <c r="L485" s="67"/>
      <c r="M485" s="67"/>
      <c r="N485" s="67"/>
      <c r="O485" s="67"/>
      <c r="P485" s="67"/>
      <c r="Q485" s="67"/>
      <c r="R485" s="107"/>
      <c r="S485">
        <f t="shared" si="23"/>
        <v>183.19999999999982</v>
      </c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21"/>
        <v>668.79999999999927</v>
      </c>
      <c r="H486" s="47">
        <f t="shared" si="22"/>
        <v>7.8741640764811063E-2</v>
      </c>
      <c r="I486" s="128">
        <f>H486</f>
        <v>7.8741640764811063E-2</v>
      </c>
      <c r="J486" s="106"/>
      <c r="K486" s="125">
        <f>G486</f>
        <v>668.79999999999927</v>
      </c>
      <c r="L486" s="67"/>
      <c r="M486" s="67"/>
      <c r="N486" s="67"/>
      <c r="O486" s="67"/>
      <c r="P486" s="67"/>
      <c r="Q486" s="67"/>
      <c r="R486" s="107"/>
      <c r="S486">
        <f t="shared" si="23"/>
        <v>668.79999999999927</v>
      </c>
    </row>
    <row r="487" spans="1:19" hidden="1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21"/>
        <v>-1060.7999999999993</v>
      </c>
      <c r="H487" s="47">
        <f t="shared" si="22"/>
        <v>-0.20304723987443521</v>
      </c>
      <c r="I487" s="128"/>
      <c r="J487" s="106"/>
      <c r="K487" s="67"/>
      <c r="L487" s="67"/>
      <c r="M487" s="67"/>
      <c r="N487" s="79"/>
      <c r="O487" s="67"/>
      <c r="P487" s="67"/>
      <c r="Q487" s="67"/>
      <c r="R487" s="107"/>
      <c r="S487">
        <f t="shared" si="23"/>
        <v>0</v>
      </c>
    </row>
    <row r="488" spans="1:19" hidden="1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21"/>
        <v>-1818.8000000000011</v>
      </c>
      <c r="H488" s="47">
        <f t="shared" si="22"/>
        <v>-0.1621380687491086</v>
      </c>
      <c r="I488" s="128"/>
      <c r="J488" s="106"/>
      <c r="K488" s="67"/>
      <c r="L488" s="67"/>
      <c r="M488" s="79"/>
      <c r="N488" s="67"/>
      <c r="O488" s="67"/>
      <c r="P488" s="67"/>
      <c r="Q488" s="67"/>
      <c r="R488" s="107"/>
      <c r="S488">
        <f t="shared" si="23"/>
        <v>0</v>
      </c>
    </row>
    <row r="489" spans="1:19" ht="15.75" thickBot="1" x14ac:dyDescent="0.3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21"/>
        <v>333.19999999999709</v>
      </c>
      <c r="H489" s="47">
        <f t="shared" si="22"/>
        <v>3.7615714608263379E-2</v>
      </c>
      <c r="I489" s="128">
        <f>H489</f>
        <v>3.7615714608263379E-2</v>
      </c>
      <c r="J489" s="108">
        <f>G489</f>
        <v>333.19999999999709</v>
      </c>
      <c r="K489" s="67"/>
      <c r="L489" s="67"/>
      <c r="M489" s="67"/>
      <c r="N489" s="67"/>
      <c r="O489" s="67"/>
      <c r="P489" s="67"/>
      <c r="Q489" s="67"/>
      <c r="R489" s="107"/>
      <c r="S489">
        <f t="shared" si="23"/>
        <v>333.19999999999709</v>
      </c>
    </row>
    <row r="490" spans="1:19" ht="15.75" hidden="1" thickBot="1" x14ac:dyDescent="0.3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21"/>
        <v>-150.79999999999927</v>
      </c>
      <c r="H490" s="47">
        <f t="shared" si="22"/>
        <v>-1.4076093044095066E-2</v>
      </c>
      <c r="I490" s="128"/>
      <c r="J490" s="108"/>
      <c r="K490" s="67"/>
      <c r="L490" s="67"/>
      <c r="M490" s="67"/>
      <c r="N490" s="67"/>
      <c r="O490" s="67"/>
      <c r="P490" s="67"/>
      <c r="Q490" s="67"/>
      <c r="R490" s="107"/>
      <c r="S490">
        <f t="shared" si="23"/>
        <v>0</v>
      </c>
    </row>
    <row r="491" spans="1:19" ht="15.75" hidden="1" thickBot="1" x14ac:dyDescent="0.3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21"/>
        <v>-437.20000000000073</v>
      </c>
      <c r="H491" s="47">
        <f t="shared" si="22"/>
        <v>-2.2791725748602921E-2</v>
      </c>
      <c r="I491" s="128"/>
      <c r="J491" s="108"/>
      <c r="K491" s="67"/>
      <c r="L491" s="67"/>
      <c r="M491" s="67"/>
      <c r="N491" s="67"/>
      <c r="O491" s="67"/>
      <c r="P491" s="67"/>
      <c r="Q491" s="67"/>
      <c r="R491" s="107"/>
      <c r="S491">
        <f t="shared" si="23"/>
        <v>0</v>
      </c>
    </row>
    <row r="492" spans="1:19" ht="15.75" hidden="1" thickBot="1" x14ac:dyDescent="0.3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21"/>
        <v>-4656</v>
      </c>
      <c r="H492" s="47">
        <f t="shared" si="22"/>
        <v>-0.20024428426430871</v>
      </c>
      <c r="I492" s="128"/>
      <c r="J492" s="106"/>
      <c r="K492" s="67"/>
      <c r="L492" s="67"/>
      <c r="M492" s="67"/>
      <c r="N492" s="79"/>
      <c r="O492" s="67"/>
      <c r="P492" s="67"/>
      <c r="Q492" s="67"/>
      <c r="R492" s="107"/>
      <c r="S492">
        <f t="shared" si="23"/>
        <v>0</v>
      </c>
    </row>
    <row r="493" spans="1:19" ht="15.75" hidden="1" thickBot="1" x14ac:dyDescent="0.3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21"/>
        <v>-1526.7999999999993</v>
      </c>
      <c r="H493" s="47">
        <f t="shared" si="22"/>
        <v>-0.21460699426515228</v>
      </c>
      <c r="I493" s="128"/>
      <c r="J493" s="106"/>
      <c r="K493" s="67"/>
      <c r="L493" s="67"/>
      <c r="M493" s="67"/>
      <c r="N493" s="79"/>
      <c r="O493" s="67"/>
      <c r="P493" s="67"/>
      <c r="Q493" s="67"/>
      <c r="R493" s="107"/>
      <c r="S493">
        <f t="shared" si="23"/>
        <v>0</v>
      </c>
    </row>
    <row r="494" spans="1:19" ht="15.75" hidden="1" thickBot="1" x14ac:dyDescent="0.3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21"/>
        <v>-1138</v>
      </c>
      <c r="H494" s="47">
        <f t="shared" si="22"/>
        <v>-0.19110633438570565</v>
      </c>
      <c r="I494" s="128"/>
      <c r="J494" s="106"/>
      <c r="K494" s="67"/>
      <c r="L494" s="67"/>
      <c r="M494" s="79"/>
      <c r="N494" s="67"/>
      <c r="O494" s="67"/>
      <c r="P494" s="67"/>
      <c r="Q494" s="67"/>
      <c r="R494" s="107"/>
      <c r="S494">
        <f t="shared" si="23"/>
        <v>0</v>
      </c>
    </row>
    <row r="495" spans="1:19" ht="15.75" hidden="1" thickBot="1" x14ac:dyDescent="0.3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21"/>
        <v>-322.80000000000109</v>
      </c>
      <c r="H495" s="47">
        <f t="shared" si="22"/>
        <v>-3.2348578987453504E-2</v>
      </c>
      <c r="I495" s="128"/>
      <c r="J495" s="108"/>
      <c r="K495" s="67"/>
      <c r="L495" s="67"/>
      <c r="M495" s="67"/>
      <c r="N495" s="67"/>
      <c r="O495" s="67"/>
      <c r="P495" s="67"/>
      <c r="Q495" s="67"/>
      <c r="R495" s="107"/>
      <c r="S495">
        <f t="shared" si="23"/>
        <v>0</v>
      </c>
    </row>
    <row r="496" spans="1:19" ht="15.75" hidden="1" thickBot="1" x14ac:dyDescent="0.3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21"/>
        <v>-1942.8000000000011</v>
      </c>
      <c r="H496" s="47">
        <f t="shared" si="22"/>
        <v>-0.11346540204644213</v>
      </c>
      <c r="I496" s="128"/>
      <c r="J496" s="106"/>
      <c r="K496" s="67"/>
      <c r="L496" s="79"/>
      <c r="M496" s="67"/>
      <c r="N496" s="67"/>
      <c r="O496" s="67"/>
      <c r="P496" s="67"/>
      <c r="Q496" s="67"/>
      <c r="R496" s="107"/>
      <c r="S496">
        <f t="shared" si="23"/>
        <v>0</v>
      </c>
    </row>
    <row r="497" spans="1:19" ht="15.75" hidden="1" thickBot="1" x14ac:dyDescent="0.3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21"/>
        <v>-788.39999999999964</v>
      </c>
      <c r="H497" s="47">
        <f t="shared" si="22"/>
        <v>-0.2608523028057172</v>
      </c>
      <c r="I497" s="128"/>
      <c r="J497" s="106"/>
      <c r="K497" s="67"/>
      <c r="L497" s="67"/>
      <c r="M497" s="67"/>
      <c r="N497" s="67"/>
      <c r="O497" s="79"/>
      <c r="P497" s="67"/>
      <c r="Q497" s="67"/>
      <c r="R497" s="107"/>
      <c r="S497">
        <f t="shared" si="23"/>
        <v>0</v>
      </c>
    </row>
    <row r="498" spans="1:19" ht="15.75" hidden="1" thickBot="1" x14ac:dyDescent="0.3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21"/>
        <v>-873.59999999999854</v>
      </c>
      <c r="H498" s="47">
        <f t="shared" si="22"/>
        <v>-5.195793881143828E-2</v>
      </c>
      <c r="I498" s="128"/>
      <c r="J498" s="106"/>
      <c r="K498" s="79"/>
      <c r="L498" s="67"/>
      <c r="M498" s="67"/>
      <c r="N498" s="67"/>
      <c r="O498" s="67"/>
      <c r="P498" s="67"/>
      <c r="Q498" s="67"/>
      <c r="R498" s="107"/>
      <c r="S498">
        <f t="shared" si="23"/>
        <v>0</v>
      </c>
    </row>
    <row r="499" spans="1:19" ht="15.75" hidden="1" thickBot="1" x14ac:dyDescent="0.3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21"/>
        <v>-941.99999999999818</v>
      </c>
      <c r="H499" s="47">
        <f t="shared" si="22"/>
        <v>-9.0657119759787338E-2</v>
      </c>
      <c r="I499" s="128"/>
      <c r="J499" s="106"/>
      <c r="K499" s="79"/>
      <c r="L499" s="67"/>
      <c r="M499" s="67"/>
      <c r="N499" s="67"/>
      <c r="O499" s="67"/>
      <c r="P499" s="67"/>
      <c r="Q499" s="67"/>
      <c r="R499" s="107"/>
      <c r="S499">
        <f t="shared" si="23"/>
        <v>0</v>
      </c>
    </row>
    <row r="500" spans="1:19" ht="15.75" hidden="1" thickBot="1" x14ac:dyDescent="0.3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21"/>
        <v>-503.19999999999982</v>
      </c>
      <c r="H500" s="47">
        <f t="shared" si="22"/>
        <v>-5.8375870069605547E-2</v>
      </c>
      <c r="I500" s="128"/>
      <c r="J500" s="106"/>
      <c r="K500" s="79"/>
      <c r="L500" s="67"/>
      <c r="M500" s="67"/>
      <c r="N500" s="67"/>
      <c r="O500" s="67"/>
      <c r="P500" s="67"/>
      <c r="Q500" s="67"/>
      <c r="R500" s="107"/>
      <c r="S500">
        <f t="shared" si="23"/>
        <v>0</v>
      </c>
    </row>
    <row r="501" spans="1:19" ht="15.75" hidden="1" thickBot="1" x14ac:dyDescent="0.3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21"/>
        <v>-376.39999999999782</v>
      </c>
      <c r="H501" s="47">
        <f t="shared" si="22"/>
        <v>-1.952322662295887E-2</v>
      </c>
      <c r="I501" s="128"/>
      <c r="J501" s="108"/>
      <c r="K501" s="67"/>
      <c r="L501" s="67"/>
      <c r="M501" s="67"/>
      <c r="N501" s="67"/>
      <c r="O501" s="67"/>
      <c r="P501" s="67"/>
      <c r="Q501" s="67"/>
      <c r="R501" s="107"/>
      <c r="S501">
        <f t="shared" si="23"/>
        <v>0</v>
      </c>
    </row>
    <row r="502" spans="1:19" ht="15.75" hidden="1" thickBot="1" x14ac:dyDescent="0.3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21"/>
        <v>-994.40000000000055</v>
      </c>
      <c r="H502" s="47">
        <f t="shared" si="22"/>
        <v>-0.11794287883100869</v>
      </c>
      <c r="I502" s="128"/>
      <c r="J502" s="106"/>
      <c r="K502" s="67"/>
      <c r="L502" s="79"/>
      <c r="M502" s="67"/>
      <c r="N502" s="67"/>
      <c r="O502" s="67"/>
      <c r="P502" s="67"/>
      <c r="Q502" s="67"/>
      <c r="R502" s="107"/>
      <c r="S502">
        <f t="shared" si="23"/>
        <v>0</v>
      </c>
    </row>
    <row r="503" spans="1:19" ht="15.75" hidden="1" thickBot="1" x14ac:dyDescent="0.3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21"/>
        <v>-1020.8000000000029</v>
      </c>
      <c r="H503" s="47">
        <f t="shared" si="22"/>
        <v>-2.6900535480878767E-2</v>
      </c>
      <c r="I503" s="128"/>
      <c r="J503" s="108"/>
      <c r="K503" s="67"/>
      <c r="L503" s="67"/>
      <c r="M503" s="67"/>
      <c r="N503" s="67"/>
      <c r="O503" s="67"/>
      <c r="P503" s="67"/>
      <c r="Q503" s="67"/>
      <c r="R503" s="107"/>
      <c r="S503">
        <f t="shared" si="23"/>
        <v>0</v>
      </c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21"/>
        <v>458.79999999999927</v>
      </c>
      <c r="H504" s="47">
        <f t="shared" si="22"/>
        <v>5.9347027474517422E-2</v>
      </c>
      <c r="I504" s="128">
        <f>H504</f>
        <v>5.9347027474517422E-2</v>
      </c>
      <c r="J504" s="106"/>
      <c r="K504" s="125">
        <f>G504</f>
        <v>458.79999999999927</v>
      </c>
      <c r="L504" s="67"/>
      <c r="M504" s="67"/>
      <c r="N504" s="67"/>
      <c r="O504" s="67"/>
      <c r="P504" s="67"/>
      <c r="Q504" s="67"/>
      <c r="R504" s="107"/>
      <c r="S504">
        <f t="shared" si="23"/>
        <v>458.79999999999927</v>
      </c>
    </row>
    <row r="505" spans="1:19" hidden="1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21"/>
        <v>-1498.8000000000006</v>
      </c>
      <c r="H505" s="47">
        <f t="shared" si="22"/>
        <v>-0.38375665710774287</v>
      </c>
      <c r="I505" s="128"/>
      <c r="J505" s="106"/>
      <c r="K505" s="67"/>
      <c r="L505" s="67"/>
      <c r="M505" s="67"/>
      <c r="N505" s="67"/>
      <c r="O505" s="67"/>
      <c r="P505" s="67"/>
      <c r="Q505" s="79"/>
      <c r="R505" s="107"/>
      <c r="S505">
        <f t="shared" si="23"/>
        <v>0</v>
      </c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21"/>
        <v>753.99999999999909</v>
      </c>
      <c r="H506" s="47">
        <f t="shared" si="22"/>
        <v>0.12780527493389365</v>
      </c>
      <c r="I506" s="128">
        <f>H506</f>
        <v>0.12780527493389365</v>
      </c>
      <c r="J506" s="106"/>
      <c r="K506" s="67"/>
      <c r="L506" s="79">
        <f>G506</f>
        <v>753.99999999999909</v>
      </c>
      <c r="M506" s="67"/>
      <c r="N506" s="67"/>
      <c r="O506" s="67"/>
      <c r="P506" s="67"/>
      <c r="Q506" s="67"/>
      <c r="R506" s="107"/>
      <c r="S506">
        <f t="shared" si="23"/>
        <v>753.99999999999909</v>
      </c>
    </row>
    <row r="507" spans="1:19" ht="15.75" thickBot="1" x14ac:dyDescent="0.3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21"/>
        <v>30.399999999999636</v>
      </c>
      <c r="H507" s="47">
        <f t="shared" si="22"/>
        <v>5.0525196117536956E-3</v>
      </c>
      <c r="I507" s="128">
        <f>H507</f>
        <v>5.0525196117536956E-3</v>
      </c>
      <c r="J507" s="108">
        <f>G507</f>
        <v>30.399999999999636</v>
      </c>
      <c r="K507" s="67"/>
      <c r="L507" s="67"/>
      <c r="M507" s="67"/>
      <c r="N507" s="67"/>
      <c r="O507" s="67"/>
      <c r="P507" s="67"/>
      <c r="Q507" s="67"/>
      <c r="R507" s="107"/>
      <c r="S507">
        <f t="shared" si="23"/>
        <v>30.399999999999636</v>
      </c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21"/>
        <v>243.59999999999991</v>
      </c>
      <c r="H508" s="47">
        <f t="shared" si="22"/>
        <v>7.3568494805508547E-2</v>
      </c>
      <c r="I508" s="128">
        <f>H508</f>
        <v>7.3568494805508547E-2</v>
      </c>
      <c r="J508" s="106"/>
      <c r="K508" s="125">
        <f>G508</f>
        <v>243.59999999999991</v>
      </c>
      <c r="L508" s="67"/>
      <c r="M508" s="67"/>
      <c r="N508" s="67"/>
      <c r="O508" s="67"/>
      <c r="P508" s="67"/>
      <c r="Q508" s="67"/>
      <c r="R508" s="107"/>
      <c r="S508">
        <f t="shared" si="23"/>
        <v>243.59999999999991</v>
      </c>
    </row>
    <row r="509" spans="1:19" hidden="1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21"/>
        <v>-1380</v>
      </c>
      <c r="H509" s="47">
        <f t="shared" si="22"/>
        <v>-0.14965514249772263</v>
      </c>
      <c r="I509" s="128"/>
      <c r="J509" s="106"/>
      <c r="K509" s="67"/>
      <c r="L509" s="79"/>
      <c r="M509" s="67"/>
      <c r="N509" s="67"/>
      <c r="O509" s="67"/>
      <c r="P509" s="67"/>
      <c r="Q509" s="67"/>
      <c r="R509" s="107"/>
      <c r="S509">
        <f t="shared" si="23"/>
        <v>0</v>
      </c>
    </row>
    <row r="510" spans="1:19" hidden="1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21"/>
        <v>-410.00000000000045</v>
      </c>
      <c r="H510" s="47">
        <f t="shared" si="22"/>
        <v>-0.11241500329019534</v>
      </c>
      <c r="I510" s="128"/>
      <c r="J510" s="106"/>
      <c r="K510" s="67"/>
      <c r="L510" s="79"/>
      <c r="M510" s="67"/>
      <c r="N510" s="67"/>
      <c r="O510" s="67"/>
      <c r="P510" s="67"/>
      <c r="Q510" s="67"/>
      <c r="R510" s="107"/>
      <c r="S510">
        <f t="shared" si="23"/>
        <v>0</v>
      </c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21"/>
        <v>403.19999999999982</v>
      </c>
      <c r="H511" s="47">
        <f t="shared" si="22"/>
        <v>0.18729096989966545</v>
      </c>
      <c r="I511" s="128">
        <f>H511</f>
        <v>0.18729096989966545</v>
      </c>
      <c r="J511" s="106"/>
      <c r="K511" s="67"/>
      <c r="L511" s="67"/>
      <c r="M511" s="79">
        <f>G511</f>
        <v>403.19999999999982</v>
      </c>
      <c r="N511" s="67"/>
      <c r="O511" s="67"/>
      <c r="P511" s="67"/>
      <c r="Q511" s="67"/>
      <c r="R511" s="107"/>
      <c r="S511">
        <f t="shared" si="23"/>
        <v>403.19999999999982</v>
      </c>
    </row>
    <row r="512" spans="1:19" hidden="1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21"/>
        <v>-1968.3999999999996</v>
      </c>
      <c r="H512" s="47">
        <f t="shared" si="22"/>
        <v>-0.29673178967679686</v>
      </c>
      <c r="I512" s="128"/>
      <c r="J512" s="106"/>
      <c r="K512" s="67"/>
      <c r="L512" s="67"/>
      <c r="M512" s="67"/>
      <c r="N512" s="67"/>
      <c r="O512" s="79"/>
      <c r="P512" s="67"/>
      <c r="Q512" s="67"/>
      <c r="R512" s="107"/>
      <c r="S512">
        <f t="shared" si="23"/>
        <v>0</v>
      </c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21"/>
        <v>0.3999999999996362</v>
      </c>
      <c r="H513" s="47">
        <f t="shared" si="22"/>
        <v>5.9014458542289196E-5</v>
      </c>
      <c r="I513" s="128">
        <f>H513</f>
        <v>5.9014458542289196E-5</v>
      </c>
      <c r="J513" s="108">
        <f>G513</f>
        <v>0.3999999999996362</v>
      </c>
      <c r="K513" s="67"/>
      <c r="L513" s="67"/>
      <c r="M513" s="67"/>
      <c r="N513" s="67"/>
      <c r="O513" s="67"/>
      <c r="P513" s="67"/>
      <c r="Q513" s="67"/>
      <c r="R513" s="107"/>
      <c r="S513">
        <f t="shared" si="23"/>
        <v>0.3999999999996362</v>
      </c>
    </row>
    <row r="514" spans="1:19" hidden="1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21"/>
        <v>-205.20000000000073</v>
      </c>
      <c r="H514" s="47">
        <f t="shared" si="22"/>
        <v>-3.8949206590236256E-2</v>
      </c>
      <c r="I514" s="128"/>
      <c r="J514" s="108"/>
      <c r="K514" s="67"/>
      <c r="L514" s="67"/>
      <c r="M514" s="67"/>
      <c r="N514" s="67"/>
      <c r="O514" s="67"/>
      <c r="P514" s="67"/>
      <c r="Q514" s="67"/>
      <c r="R514" s="107"/>
      <c r="S514">
        <f t="shared" si="23"/>
        <v>0</v>
      </c>
    </row>
    <row r="515" spans="1:19" hidden="1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21"/>
        <v>-2701.2000000000044</v>
      </c>
      <c r="H515" s="47">
        <f t="shared" si="22"/>
        <v>-0.1620784831393258</v>
      </c>
      <c r="I515" s="128"/>
      <c r="J515" s="106"/>
      <c r="K515" s="67"/>
      <c r="L515" s="67"/>
      <c r="M515" s="79"/>
      <c r="N515" s="67"/>
      <c r="O515" s="67"/>
      <c r="P515" s="67"/>
      <c r="Q515" s="67"/>
      <c r="R515" s="107"/>
      <c r="S515">
        <f t="shared" si="23"/>
        <v>0</v>
      </c>
    </row>
    <row r="516" spans="1:19" hidden="1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24">F516-E516</f>
        <v>-1074</v>
      </c>
      <c r="H516" s="47">
        <f t="shared" ref="H516:H579" si="25">G516/E516</f>
        <v>-5.1951318615405452E-2</v>
      </c>
      <c r="I516" s="128"/>
      <c r="J516" s="106"/>
      <c r="K516" s="79"/>
      <c r="L516" s="67"/>
      <c r="M516" s="67"/>
      <c r="N516" s="67"/>
      <c r="O516" s="67"/>
      <c r="P516" s="67"/>
      <c r="Q516" s="67"/>
      <c r="R516" s="107"/>
      <c r="S516">
        <f t="shared" ref="S516:S579" si="26">SUM(J516:R516)</f>
        <v>0</v>
      </c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24"/>
        <v>6.6000000000003638</v>
      </c>
      <c r="H517" s="47">
        <f t="shared" si="25"/>
        <v>4.3279823733083909E-4</v>
      </c>
      <c r="I517" s="128">
        <f>H517</f>
        <v>4.3279823733083909E-4</v>
      </c>
      <c r="J517" s="108">
        <f>G517</f>
        <v>6.6000000000003638</v>
      </c>
      <c r="K517" s="67"/>
      <c r="L517" s="67"/>
      <c r="M517" s="67"/>
      <c r="N517" s="67"/>
      <c r="O517" s="67"/>
      <c r="P517" s="67"/>
      <c r="Q517" s="67"/>
      <c r="R517" s="107"/>
      <c r="S517">
        <f t="shared" si="26"/>
        <v>6.6000000000003638</v>
      </c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24"/>
        <v>368.40000000000509</v>
      </c>
      <c r="H518" s="47">
        <f t="shared" si="25"/>
        <v>2.1032199132222262E-2</v>
      </c>
      <c r="I518" s="128">
        <f>H518</f>
        <v>2.1032199132222262E-2</v>
      </c>
      <c r="J518" s="108">
        <f>G518</f>
        <v>368.40000000000509</v>
      </c>
      <c r="K518" s="67"/>
      <c r="L518" s="67"/>
      <c r="M518" s="67"/>
      <c r="N518" s="67"/>
      <c r="O518" s="67"/>
      <c r="P518" s="67"/>
      <c r="Q518" s="67"/>
      <c r="R518" s="107"/>
      <c r="S518">
        <f t="shared" si="26"/>
        <v>368.40000000000509</v>
      </c>
    </row>
    <row r="519" spans="1:19" hidden="1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24"/>
        <v>-502.79999999999927</v>
      </c>
      <c r="H519" s="47">
        <f t="shared" si="25"/>
        <v>-5.8787765410157997E-2</v>
      </c>
      <c r="I519" s="128"/>
      <c r="J519" s="106"/>
      <c r="K519" s="79"/>
      <c r="L519" s="67"/>
      <c r="M519" s="67"/>
      <c r="N519" s="67"/>
      <c r="O519" s="67"/>
      <c r="P519" s="67"/>
      <c r="Q519" s="67"/>
      <c r="R519" s="107"/>
      <c r="S519">
        <f t="shared" si="26"/>
        <v>0</v>
      </c>
    </row>
    <row r="520" spans="1:19" hidden="1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24"/>
        <v>-975.19999999999982</v>
      </c>
      <c r="H520" s="47">
        <f t="shared" si="25"/>
        <v>-0.19406192788346729</v>
      </c>
      <c r="I520" s="128"/>
      <c r="J520" s="106"/>
      <c r="K520" s="67"/>
      <c r="L520" s="67"/>
      <c r="M520" s="79"/>
      <c r="N520" s="67"/>
      <c r="O520" s="67"/>
      <c r="P520" s="67"/>
      <c r="Q520" s="67"/>
      <c r="R520" s="107"/>
      <c r="S520">
        <f t="shared" si="26"/>
        <v>0</v>
      </c>
    </row>
    <row r="521" spans="1:19" hidden="1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24"/>
        <v>-1099.2000000000007</v>
      </c>
      <c r="H521" s="47">
        <f t="shared" si="25"/>
        <v>-8.250270205356075E-2</v>
      </c>
      <c r="I521" s="128"/>
      <c r="J521" s="106"/>
      <c r="K521" s="79"/>
      <c r="L521" s="67"/>
      <c r="M521" s="67"/>
      <c r="N521" s="67"/>
      <c r="O521" s="67"/>
      <c r="P521" s="67"/>
      <c r="Q521" s="67"/>
      <c r="R521" s="107"/>
      <c r="S521">
        <f t="shared" si="26"/>
        <v>0</v>
      </c>
    </row>
    <row r="522" spans="1:19" hidden="1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24"/>
        <v>-407.60000000000218</v>
      </c>
      <c r="H522" s="47">
        <f t="shared" si="25"/>
        <v>-4.4874053197111387E-2</v>
      </c>
      <c r="I522" s="128"/>
      <c r="J522" s="108"/>
      <c r="K522" s="67"/>
      <c r="L522" s="67"/>
      <c r="M522" s="67"/>
      <c r="N522" s="67"/>
      <c r="O522" s="67"/>
      <c r="P522" s="67"/>
      <c r="Q522" s="67"/>
      <c r="R522" s="107"/>
      <c r="S522">
        <f t="shared" si="26"/>
        <v>0</v>
      </c>
    </row>
    <row r="523" spans="1:19" hidden="1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24"/>
        <v>-1058.7999999999993</v>
      </c>
      <c r="H523" s="47">
        <f t="shared" si="25"/>
        <v>-0.11638234259584937</v>
      </c>
      <c r="I523" s="128"/>
      <c r="J523" s="106"/>
      <c r="K523" s="67"/>
      <c r="L523" s="79"/>
      <c r="M523" s="67"/>
      <c r="N523" s="67"/>
      <c r="O523" s="67"/>
      <c r="P523" s="67"/>
      <c r="Q523" s="67"/>
      <c r="R523" s="107"/>
      <c r="S523">
        <f t="shared" si="26"/>
        <v>0</v>
      </c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24"/>
        <v>620.80000000000109</v>
      </c>
      <c r="H524" s="47">
        <f t="shared" si="25"/>
        <v>4.2659630026662343E-2</v>
      </c>
      <c r="I524" s="128">
        <f>H524</f>
        <v>4.2659630026662343E-2</v>
      </c>
      <c r="J524" s="108">
        <f>G524</f>
        <v>620.80000000000109</v>
      </c>
      <c r="K524" s="67"/>
      <c r="L524" s="67"/>
      <c r="M524" s="67"/>
      <c r="N524" s="67"/>
      <c r="O524" s="67"/>
      <c r="P524" s="67"/>
      <c r="Q524" s="67"/>
      <c r="R524" s="107"/>
      <c r="S524">
        <f t="shared" si="26"/>
        <v>620.80000000000109</v>
      </c>
    </row>
    <row r="525" spans="1:19" hidden="1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24"/>
        <v>-2941.6000000000004</v>
      </c>
      <c r="H525" s="47">
        <f t="shared" si="25"/>
        <v>-0.22761459655204436</v>
      </c>
      <c r="I525" s="128"/>
      <c r="J525" s="106"/>
      <c r="K525" s="67"/>
      <c r="L525" s="67"/>
      <c r="M525" s="67"/>
      <c r="N525" s="79"/>
      <c r="O525" s="67"/>
      <c r="P525" s="67"/>
      <c r="Q525" s="67"/>
      <c r="R525" s="107"/>
      <c r="S525">
        <f t="shared" si="26"/>
        <v>0</v>
      </c>
    </row>
    <row r="526" spans="1:19" hidden="1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24"/>
        <v>-1122.7999999999956</v>
      </c>
      <c r="H526" s="47">
        <f t="shared" si="25"/>
        <v>-3.5111639251985606E-2</v>
      </c>
      <c r="I526" s="128"/>
      <c r="J526" s="108"/>
      <c r="K526" s="67"/>
      <c r="L526" s="67"/>
      <c r="M526" s="67"/>
      <c r="N526" s="67"/>
      <c r="O526" s="67"/>
      <c r="P526" s="67"/>
      <c r="Q526" s="67"/>
      <c r="R526" s="107"/>
      <c r="S526">
        <f t="shared" si="26"/>
        <v>0</v>
      </c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24"/>
        <v>456.40000000000146</v>
      </c>
      <c r="H527" s="47">
        <f t="shared" si="25"/>
        <v>2.1548223829578356E-2</v>
      </c>
      <c r="I527" s="128">
        <f>H527</f>
        <v>2.1548223829578356E-2</v>
      </c>
      <c r="J527" s="108">
        <f>G527</f>
        <v>456.40000000000146</v>
      </c>
      <c r="K527" s="67"/>
      <c r="L527" s="67"/>
      <c r="M527" s="67"/>
      <c r="N527" s="67"/>
      <c r="O527" s="67"/>
      <c r="P527" s="67"/>
      <c r="Q527" s="67"/>
      <c r="R527" s="107"/>
      <c r="S527">
        <f t="shared" si="26"/>
        <v>456.40000000000146</v>
      </c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24"/>
        <v>16.799999999999272</v>
      </c>
      <c r="H528" s="47">
        <f t="shared" si="25"/>
        <v>8.8894532986217483E-4</v>
      </c>
      <c r="I528" s="128">
        <f>H528</f>
        <v>8.8894532986217483E-4</v>
      </c>
      <c r="J528" s="108">
        <f>G528</f>
        <v>16.799999999999272</v>
      </c>
      <c r="K528" s="67"/>
      <c r="L528" s="67"/>
      <c r="M528" s="67"/>
      <c r="N528" s="67"/>
      <c r="O528" s="67"/>
      <c r="P528" s="67"/>
      <c r="Q528" s="67"/>
      <c r="R528" s="107"/>
      <c r="S528">
        <f t="shared" si="26"/>
        <v>16.799999999999272</v>
      </c>
    </row>
    <row r="529" spans="1:19" hidden="1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24"/>
        <v>-2199.5999999999995</v>
      </c>
      <c r="H529" s="47">
        <f t="shared" si="25"/>
        <v>-0.27741902936131568</v>
      </c>
      <c r="I529" s="128"/>
      <c r="J529" s="106"/>
      <c r="K529" s="67"/>
      <c r="L529" s="67"/>
      <c r="M529" s="67"/>
      <c r="N529" s="67"/>
      <c r="O529" s="79"/>
      <c r="P529" s="67"/>
      <c r="Q529" s="67"/>
      <c r="R529" s="107"/>
      <c r="S529">
        <f t="shared" si="26"/>
        <v>0</v>
      </c>
    </row>
    <row r="530" spans="1:19" hidden="1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24"/>
        <v>-1134.8000000000002</v>
      </c>
      <c r="H530" s="47">
        <f t="shared" si="25"/>
        <v>-0.15952541610436349</v>
      </c>
      <c r="I530" s="128"/>
      <c r="J530" s="106"/>
      <c r="K530" s="67"/>
      <c r="L530" s="67"/>
      <c r="M530" s="79"/>
      <c r="N530" s="67"/>
      <c r="O530" s="67"/>
      <c r="P530" s="67"/>
      <c r="Q530" s="67"/>
      <c r="R530" s="107"/>
      <c r="S530">
        <f t="shared" si="26"/>
        <v>0</v>
      </c>
    </row>
    <row r="531" spans="1:19" hidden="1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24"/>
        <v>-426.00000000000045</v>
      </c>
      <c r="H531" s="47">
        <f t="shared" si="25"/>
        <v>-9.6319073889843634E-2</v>
      </c>
      <c r="I531" s="128"/>
      <c r="J531" s="106"/>
      <c r="K531" s="79"/>
      <c r="L531" s="67"/>
      <c r="M531" s="67"/>
      <c r="N531" s="67"/>
      <c r="O531" s="67"/>
      <c r="P531" s="67"/>
      <c r="Q531" s="67"/>
      <c r="R531" s="107"/>
      <c r="S531">
        <f t="shared" si="26"/>
        <v>0</v>
      </c>
    </row>
    <row r="532" spans="1:19" ht="15.75" thickBot="1" x14ac:dyDescent="0.3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24"/>
        <v>137.99999999999909</v>
      </c>
      <c r="H532" s="47">
        <f t="shared" si="25"/>
        <v>2.2056003068661151E-2</v>
      </c>
      <c r="I532" s="128">
        <f>H532</f>
        <v>2.2056003068661151E-2</v>
      </c>
      <c r="J532" s="108">
        <f>G532</f>
        <v>137.99999999999909</v>
      </c>
      <c r="K532" s="67"/>
      <c r="L532" s="67"/>
      <c r="M532" s="67"/>
      <c r="N532" s="67"/>
      <c r="O532" s="67"/>
      <c r="P532" s="67"/>
      <c r="Q532" s="67"/>
      <c r="R532" s="107"/>
      <c r="S532">
        <f t="shared" si="26"/>
        <v>137.99999999999909</v>
      </c>
    </row>
    <row r="533" spans="1:19" ht="15.75" hidden="1" thickBot="1" x14ac:dyDescent="0.3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24"/>
        <v>-1784.7999999999956</v>
      </c>
      <c r="H533" s="47">
        <f t="shared" si="25"/>
        <v>-5.0592437212993807E-2</v>
      </c>
      <c r="I533" s="128"/>
      <c r="J533" s="106"/>
      <c r="K533" s="67"/>
      <c r="L533" s="67"/>
      <c r="M533" s="67"/>
      <c r="N533" s="67"/>
      <c r="O533" s="67"/>
      <c r="P533" s="67"/>
      <c r="Q533" s="67"/>
      <c r="R533" s="107"/>
      <c r="S533">
        <f t="shared" si="26"/>
        <v>0</v>
      </c>
    </row>
    <row r="534" spans="1:19" ht="15.75" hidden="1" thickBot="1" x14ac:dyDescent="0.3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24"/>
        <v>-287.60000000000036</v>
      </c>
      <c r="H534" s="47">
        <f t="shared" si="25"/>
        <v>-3.8572961373390606E-2</v>
      </c>
      <c r="I534" s="128"/>
      <c r="J534" s="108"/>
      <c r="K534" s="67"/>
      <c r="L534" s="67"/>
      <c r="M534" s="67"/>
      <c r="N534" s="67"/>
      <c r="O534" s="67"/>
      <c r="P534" s="67"/>
      <c r="Q534" s="67"/>
      <c r="R534" s="107"/>
      <c r="S534">
        <f t="shared" si="26"/>
        <v>0</v>
      </c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24"/>
        <v>368.40000000000055</v>
      </c>
      <c r="H535" s="47">
        <f t="shared" si="25"/>
        <v>6.2020202020202114E-2</v>
      </c>
      <c r="I535" s="128">
        <f>H535</f>
        <v>6.2020202020202114E-2</v>
      </c>
      <c r="J535" s="106"/>
      <c r="K535" s="125">
        <f>G535</f>
        <v>368.40000000000055</v>
      </c>
      <c r="L535" s="67"/>
      <c r="M535" s="67"/>
      <c r="N535" s="67"/>
      <c r="O535" s="67"/>
      <c r="P535" s="67"/>
      <c r="Q535" s="67"/>
      <c r="R535" s="107"/>
      <c r="S535">
        <f t="shared" si="26"/>
        <v>368.40000000000055</v>
      </c>
    </row>
    <row r="536" spans="1:19" hidden="1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24"/>
        <v>-952.80000000000109</v>
      </c>
      <c r="H536" s="47">
        <f t="shared" si="25"/>
        <v>-8.1928871156359731E-2</v>
      </c>
      <c r="I536" s="128"/>
      <c r="J536" s="106"/>
      <c r="K536" s="79"/>
      <c r="L536" s="67"/>
      <c r="M536" s="67"/>
      <c r="N536" s="67"/>
      <c r="O536" s="67"/>
      <c r="P536" s="67"/>
      <c r="Q536" s="67"/>
      <c r="R536" s="107"/>
      <c r="S536">
        <f t="shared" si="26"/>
        <v>0</v>
      </c>
    </row>
    <row r="537" spans="1:19" hidden="1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24"/>
        <v>-576</v>
      </c>
      <c r="H537" s="47">
        <f t="shared" si="25"/>
        <v>-5.7887120115774245E-2</v>
      </c>
      <c r="I537" s="128"/>
      <c r="J537" s="106"/>
      <c r="K537" s="79"/>
      <c r="L537" s="67"/>
      <c r="M537" s="67"/>
      <c r="N537" s="67"/>
      <c r="O537" s="67"/>
      <c r="P537" s="67"/>
      <c r="Q537" s="67"/>
      <c r="R537" s="107"/>
      <c r="S537">
        <f t="shared" si="26"/>
        <v>0</v>
      </c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24"/>
        <v>260.39999999999964</v>
      </c>
      <c r="H538" s="47">
        <f t="shared" si="25"/>
        <v>3.8012378839191813E-2</v>
      </c>
      <c r="I538" s="128">
        <f>H538</f>
        <v>3.8012378839191813E-2</v>
      </c>
      <c r="J538" s="108">
        <f>G538</f>
        <v>260.39999999999964</v>
      </c>
      <c r="K538" s="67"/>
      <c r="L538" s="67"/>
      <c r="M538" s="67"/>
      <c r="N538" s="67"/>
      <c r="O538" s="67"/>
      <c r="P538" s="67"/>
      <c r="Q538" s="67"/>
      <c r="R538" s="107"/>
      <c r="S538">
        <f t="shared" si="26"/>
        <v>260.39999999999964</v>
      </c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24"/>
        <v>1.5999999999994543</v>
      </c>
      <c r="H539" s="47">
        <f t="shared" si="25"/>
        <v>2.3518344308552655E-4</v>
      </c>
      <c r="I539" s="128">
        <f>H539</f>
        <v>2.3518344308552655E-4</v>
      </c>
      <c r="J539" s="108">
        <f>G539</f>
        <v>1.5999999999994543</v>
      </c>
      <c r="K539" s="67"/>
      <c r="L539" s="67"/>
      <c r="M539" s="67"/>
      <c r="N539" s="67"/>
      <c r="O539" s="67"/>
      <c r="P539" s="67"/>
      <c r="Q539" s="67"/>
      <c r="R539" s="107"/>
      <c r="S539">
        <f t="shared" si="26"/>
        <v>1.5999999999994543</v>
      </c>
    </row>
    <row r="540" spans="1:19" hidden="1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24"/>
        <v>-1960</v>
      </c>
      <c r="H540" s="47">
        <f t="shared" si="25"/>
        <v>-5.7847824803730595E-2</v>
      </c>
      <c r="I540" s="128"/>
      <c r="J540" s="106"/>
      <c r="K540" s="79"/>
      <c r="L540" s="67"/>
      <c r="M540" s="67"/>
      <c r="N540" s="67"/>
      <c r="O540" s="67"/>
      <c r="P540" s="67"/>
      <c r="Q540" s="67"/>
      <c r="R540" s="107"/>
      <c r="S540">
        <f t="shared" si="26"/>
        <v>0</v>
      </c>
    </row>
    <row r="541" spans="1:19" hidden="1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24"/>
        <v>-624.40000000000873</v>
      </c>
      <c r="H541" s="47">
        <f t="shared" si="25"/>
        <v>-2.6286984490511114E-2</v>
      </c>
      <c r="I541" s="128"/>
      <c r="J541" s="108"/>
      <c r="K541" s="67"/>
      <c r="L541" s="67"/>
      <c r="M541" s="67"/>
      <c r="N541" s="67"/>
      <c r="O541" s="67"/>
      <c r="P541" s="67"/>
      <c r="Q541" s="67"/>
      <c r="R541" s="107"/>
      <c r="S541">
        <f t="shared" si="26"/>
        <v>0</v>
      </c>
    </row>
    <row r="542" spans="1:19" ht="15.75" thickBot="1" x14ac:dyDescent="0.3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24"/>
        <v>223.19999999999891</v>
      </c>
      <c r="H542" s="47">
        <f t="shared" si="25"/>
        <v>3.0202976995940309E-2</v>
      </c>
      <c r="I542" s="128">
        <f>H542</f>
        <v>3.0202976995940309E-2</v>
      </c>
      <c r="J542" s="108">
        <f>G542</f>
        <v>223.19999999999891</v>
      </c>
      <c r="K542" s="67"/>
      <c r="L542" s="67"/>
      <c r="M542" s="67"/>
      <c r="N542" s="67"/>
      <c r="O542" s="67"/>
      <c r="P542" s="67"/>
      <c r="Q542" s="67"/>
      <c r="R542" s="107"/>
      <c r="S542">
        <f t="shared" si="26"/>
        <v>223.19999999999891</v>
      </c>
    </row>
    <row r="543" spans="1:19" ht="15.75" hidden="1" thickBot="1" x14ac:dyDescent="0.3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24"/>
        <v>-3726.7999999999975</v>
      </c>
      <c r="H543" s="47">
        <f t="shared" si="25"/>
        <v>-0.2469191423952507</v>
      </c>
      <c r="I543" s="128"/>
      <c r="J543" s="106"/>
      <c r="K543" s="67"/>
      <c r="L543" s="67"/>
      <c r="M543" s="67"/>
      <c r="N543" s="79"/>
      <c r="O543" s="67"/>
      <c r="P543" s="67"/>
      <c r="Q543" s="67"/>
      <c r="R543" s="107"/>
      <c r="S543">
        <f t="shared" si="26"/>
        <v>0</v>
      </c>
    </row>
    <row r="544" spans="1:19" ht="15.75" hidden="1" thickBot="1" x14ac:dyDescent="0.3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24"/>
        <v>-501.19999999999891</v>
      </c>
      <c r="H544" s="47">
        <f t="shared" si="25"/>
        <v>-4.9079514296905491E-2</v>
      </c>
      <c r="I544" s="128"/>
      <c r="J544" s="108"/>
      <c r="K544" s="67"/>
      <c r="L544" s="67"/>
      <c r="M544" s="67"/>
      <c r="N544" s="67"/>
      <c r="O544" s="67"/>
      <c r="P544" s="67"/>
      <c r="Q544" s="67"/>
      <c r="R544" s="107"/>
      <c r="S544">
        <f t="shared" si="26"/>
        <v>0</v>
      </c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24"/>
        <v>486</v>
      </c>
      <c r="H545" s="47">
        <f t="shared" si="25"/>
        <v>5.2168312580506658E-2</v>
      </c>
      <c r="I545" s="128">
        <f>H545</f>
        <v>5.2168312580506658E-2</v>
      </c>
      <c r="J545" s="106"/>
      <c r="K545" s="125">
        <f>G545</f>
        <v>486</v>
      </c>
      <c r="L545" s="67"/>
      <c r="M545" s="67"/>
      <c r="N545" s="67"/>
      <c r="O545" s="67"/>
      <c r="P545" s="67"/>
      <c r="Q545" s="67"/>
      <c r="R545" s="107"/>
      <c r="S545">
        <f t="shared" si="26"/>
        <v>486</v>
      </c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24"/>
        <v>1089.5999999999985</v>
      </c>
      <c r="H546" s="47">
        <f t="shared" si="25"/>
        <v>4.366574226952849E-2</v>
      </c>
      <c r="I546" s="128">
        <f>H546</f>
        <v>4.366574226952849E-2</v>
      </c>
      <c r="J546" s="108">
        <f>G546</f>
        <v>1089.5999999999985</v>
      </c>
      <c r="K546" s="67"/>
      <c r="L546" s="67"/>
      <c r="M546" s="67"/>
      <c r="N546" s="67"/>
      <c r="O546" s="67"/>
      <c r="P546" s="67"/>
      <c r="Q546" s="67"/>
      <c r="R546" s="107"/>
      <c r="S546">
        <f t="shared" si="26"/>
        <v>1089.5999999999985</v>
      </c>
    </row>
    <row r="547" spans="1:19" hidden="1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24"/>
        <v>-577.20000000000073</v>
      </c>
      <c r="H547" s="47">
        <f t="shared" si="25"/>
        <v>-3.9748781092471742E-2</v>
      </c>
      <c r="I547" s="128"/>
      <c r="J547" s="108"/>
      <c r="K547" s="67"/>
      <c r="L547" s="67"/>
      <c r="M547" s="67"/>
      <c r="N547" s="67"/>
      <c r="O547" s="67"/>
      <c r="P547" s="67"/>
      <c r="Q547" s="67"/>
      <c r="R547" s="107"/>
      <c r="S547">
        <f t="shared" si="26"/>
        <v>0</v>
      </c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24"/>
        <v>1050.4000000000015</v>
      </c>
      <c r="H548" s="47">
        <f t="shared" si="25"/>
        <v>0.10534761503590499</v>
      </c>
      <c r="I548" s="128">
        <f>H548</f>
        <v>0.10534761503590499</v>
      </c>
      <c r="J548" s="106"/>
      <c r="K548" s="67"/>
      <c r="L548" s="79">
        <f>G548</f>
        <v>1050.4000000000015</v>
      </c>
      <c r="M548" s="67"/>
      <c r="N548" s="67"/>
      <c r="O548" s="67"/>
      <c r="P548" s="67"/>
      <c r="Q548" s="67"/>
      <c r="R548" s="107"/>
      <c r="S548">
        <f t="shared" si="26"/>
        <v>1050.4000000000015</v>
      </c>
    </row>
    <row r="549" spans="1:19" hidden="1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24"/>
        <v>-5882.4000000000015</v>
      </c>
      <c r="H549" s="47">
        <f t="shared" si="25"/>
        <v>-0.2675082766398662</v>
      </c>
      <c r="I549" s="128"/>
      <c r="J549" s="106"/>
      <c r="K549" s="67"/>
      <c r="L549" s="67"/>
      <c r="M549" s="67"/>
      <c r="N549" s="67"/>
      <c r="O549" s="79"/>
      <c r="P549" s="67"/>
      <c r="Q549" s="67"/>
      <c r="R549" s="107"/>
      <c r="S549">
        <f t="shared" si="26"/>
        <v>0</v>
      </c>
    </row>
    <row r="550" spans="1:19" hidden="1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24"/>
        <v>-333.19999999999982</v>
      </c>
      <c r="H550" s="47">
        <f t="shared" si="25"/>
        <v>-0.25536480686695268</v>
      </c>
      <c r="I550" s="128"/>
      <c r="J550" s="106"/>
      <c r="K550" s="67"/>
      <c r="L550" s="67"/>
      <c r="M550" s="67"/>
      <c r="N550" s="67"/>
      <c r="O550" s="79"/>
      <c r="P550" s="67"/>
      <c r="Q550" s="67"/>
      <c r="R550" s="107"/>
      <c r="S550">
        <f t="shared" si="26"/>
        <v>0</v>
      </c>
    </row>
    <row r="551" spans="1:19" hidden="1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24"/>
        <v>-5356.4000000000015</v>
      </c>
      <c r="H551" s="47">
        <f t="shared" si="25"/>
        <v>-0.27215267051459235</v>
      </c>
      <c r="I551" s="128"/>
      <c r="J551" s="106"/>
      <c r="K551" s="67"/>
      <c r="L551" s="67"/>
      <c r="M551" s="67"/>
      <c r="N551" s="67"/>
      <c r="O551" s="79"/>
      <c r="P551" s="67"/>
      <c r="Q551" s="67"/>
      <c r="R551" s="107"/>
      <c r="S551">
        <f t="shared" si="26"/>
        <v>0</v>
      </c>
    </row>
    <row r="552" spans="1:19" hidden="1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24"/>
        <v>-3164.4000000000015</v>
      </c>
      <c r="H552" s="47">
        <f t="shared" si="25"/>
        <v>-0.1897759439620017</v>
      </c>
      <c r="I552" s="128"/>
      <c r="J552" s="106"/>
      <c r="K552" s="67"/>
      <c r="L552" s="67"/>
      <c r="M552" s="79"/>
      <c r="N552" s="67"/>
      <c r="O552" s="67"/>
      <c r="P552" s="67"/>
      <c r="Q552" s="67"/>
      <c r="R552" s="107"/>
      <c r="S552">
        <f t="shared" si="26"/>
        <v>0</v>
      </c>
    </row>
    <row r="553" spans="1:19" hidden="1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24"/>
        <v>-1220.8000000000002</v>
      </c>
      <c r="H553" s="47">
        <f t="shared" si="25"/>
        <v>-0.24312913247829204</v>
      </c>
      <c r="I553" s="128"/>
      <c r="J553" s="106"/>
      <c r="K553" s="67"/>
      <c r="L553" s="67"/>
      <c r="M553" s="67"/>
      <c r="N553" s="79"/>
      <c r="O553" s="67"/>
      <c r="P553" s="67"/>
      <c r="Q553" s="67"/>
      <c r="R553" s="107"/>
      <c r="S553">
        <f t="shared" si="26"/>
        <v>0</v>
      </c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24"/>
        <v>62.399999999999636</v>
      </c>
      <c r="H554" s="47">
        <f t="shared" si="25"/>
        <v>5.8497075146242347E-3</v>
      </c>
      <c r="I554" s="128">
        <f>H554</f>
        <v>5.8497075146242347E-3</v>
      </c>
      <c r="J554" s="108">
        <f>G554</f>
        <v>62.399999999999636</v>
      </c>
      <c r="K554" s="67"/>
      <c r="L554" s="67"/>
      <c r="M554" s="67"/>
      <c r="N554" s="67"/>
      <c r="O554" s="67"/>
      <c r="P554" s="67"/>
      <c r="Q554" s="67"/>
      <c r="R554" s="107"/>
      <c r="S554">
        <f t="shared" si="26"/>
        <v>62.399999999999636</v>
      </c>
    </row>
    <row r="555" spans="1:19" hidden="1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24"/>
        <v>-1068.7999999999956</v>
      </c>
      <c r="H555" s="47">
        <f t="shared" si="25"/>
        <v>-5.4073744282996508E-2</v>
      </c>
      <c r="I555" s="128"/>
      <c r="J555" s="106"/>
      <c r="K555" s="79"/>
      <c r="L555" s="67"/>
      <c r="M555" s="67"/>
      <c r="N555" s="67"/>
      <c r="O555" s="67"/>
      <c r="P555" s="67"/>
      <c r="Q555" s="67"/>
      <c r="R555" s="107"/>
      <c r="S555">
        <f t="shared" si="26"/>
        <v>0</v>
      </c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24"/>
        <v>107.19999999999982</v>
      </c>
      <c r="H556" s="47">
        <f t="shared" si="25"/>
        <v>1.9656740501686924E-2</v>
      </c>
      <c r="I556" s="128">
        <f>H556</f>
        <v>1.9656740501686924E-2</v>
      </c>
      <c r="J556" s="108">
        <f>G556</f>
        <v>107.19999999999982</v>
      </c>
      <c r="K556" s="67"/>
      <c r="L556" s="67"/>
      <c r="M556" s="67"/>
      <c r="N556" s="67"/>
      <c r="O556" s="67"/>
      <c r="P556" s="67"/>
      <c r="Q556" s="67"/>
      <c r="R556" s="107"/>
      <c r="S556">
        <f t="shared" si="26"/>
        <v>107.19999999999982</v>
      </c>
    </row>
    <row r="557" spans="1:19" ht="15.75" thickBot="1" x14ac:dyDescent="0.3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24"/>
        <v>409.60000000000218</v>
      </c>
      <c r="H557" s="47">
        <f t="shared" si="25"/>
        <v>4.9561976671022974E-2</v>
      </c>
      <c r="I557" s="128">
        <f>H557</f>
        <v>4.9561976671022974E-2</v>
      </c>
      <c r="J557" s="108">
        <f>G557</f>
        <v>409.60000000000218</v>
      </c>
      <c r="K557" s="67"/>
      <c r="L557" s="67"/>
      <c r="M557" s="67"/>
      <c r="N557" s="67"/>
      <c r="O557" s="67"/>
      <c r="P557" s="67"/>
      <c r="Q557" s="67"/>
      <c r="R557" s="107"/>
      <c r="S557">
        <f t="shared" si="26"/>
        <v>409.60000000000218</v>
      </c>
    </row>
    <row r="558" spans="1:19" ht="15.75" thickBot="1" x14ac:dyDescent="0.3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24"/>
        <v>599.59999999999854</v>
      </c>
      <c r="H558" s="47">
        <f t="shared" si="25"/>
        <v>7.0355768328170282E-2</v>
      </c>
      <c r="I558" s="128">
        <f>H558</f>
        <v>7.0355768328170282E-2</v>
      </c>
      <c r="J558" s="106"/>
      <c r="K558" s="125">
        <f>G558</f>
        <v>599.59999999999854</v>
      </c>
      <c r="L558" s="67"/>
      <c r="M558" s="67"/>
      <c r="N558" s="67"/>
      <c r="O558" s="67"/>
      <c r="P558" s="67"/>
      <c r="Q558" s="67"/>
      <c r="R558" s="107"/>
      <c r="S558">
        <f t="shared" si="26"/>
        <v>599.59999999999854</v>
      </c>
    </row>
    <row r="559" spans="1:19" ht="15.75" hidden="1" thickBot="1" x14ac:dyDescent="0.3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24"/>
        <v>-2378.8000000000011</v>
      </c>
      <c r="H559" s="47">
        <f t="shared" si="25"/>
        <v>-0.20697455886959254</v>
      </c>
      <c r="I559" s="128"/>
      <c r="J559" s="106"/>
      <c r="K559" s="67"/>
      <c r="L559" s="67"/>
      <c r="M559" s="67"/>
      <c r="N559" s="79"/>
      <c r="O559" s="67"/>
      <c r="P559" s="67"/>
      <c r="Q559" s="67"/>
      <c r="R559" s="107"/>
      <c r="S559">
        <f t="shared" si="26"/>
        <v>0</v>
      </c>
    </row>
    <row r="560" spans="1:19" ht="15.75" hidden="1" thickBot="1" x14ac:dyDescent="0.3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24"/>
        <v>-2155.5999999999985</v>
      </c>
      <c r="H560" s="47">
        <f t="shared" si="25"/>
        <v>-0.11790832512854166</v>
      </c>
      <c r="I560" s="128"/>
      <c r="J560" s="106"/>
      <c r="K560" s="67"/>
      <c r="L560" s="79"/>
      <c r="M560" s="67"/>
      <c r="N560" s="67"/>
      <c r="O560" s="67"/>
      <c r="P560" s="67"/>
      <c r="Q560" s="67"/>
      <c r="R560" s="107"/>
      <c r="S560">
        <f t="shared" si="26"/>
        <v>0</v>
      </c>
    </row>
    <row r="561" spans="1:19" ht="15.75" hidden="1" thickBot="1" x14ac:dyDescent="0.3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24"/>
        <v>-188.00000000000182</v>
      </c>
      <c r="H561" s="47">
        <f t="shared" si="25"/>
        <v>-1.366795591357212E-2</v>
      </c>
      <c r="I561" s="128"/>
      <c r="J561" s="108"/>
      <c r="K561" s="67"/>
      <c r="L561" s="67"/>
      <c r="M561" s="67"/>
      <c r="N561" s="67"/>
      <c r="O561" s="67"/>
      <c r="P561" s="67"/>
      <c r="Q561" s="67"/>
      <c r="R561" s="107"/>
      <c r="S561">
        <f t="shared" si="26"/>
        <v>0</v>
      </c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24"/>
        <v>422.80000000000109</v>
      </c>
      <c r="H562" s="47">
        <f t="shared" si="25"/>
        <v>5.9053578412201956E-2</v>
      </c>
      <c r="I562" s="128">
        <f>H562</f>
        <v>5.9053578412201956E-2</v>
      </c>
      <c r="J562" s="106"/>
      <c r="K562" s="125">
        <f>G562</f>
        <v>422.80000000000109</v>
      </c>
      <c r="L562" s="67"/>
      <c r="M562" s="67"/>
      <c r="N562" s="67"/>
      <c r="O562" s="67"/>
      <c r="P562" s="67"/>
      <c r="Q562" s="67"/>
      <c r="R562" s="107"/>
      <c r="S562">
        <f t="shared" si="26"/>
        <v>422.80000000000109</v>
      </c>
    </row>
    <row r="563" spans="1:19" ht="15.75" thickBot="1" x14ac:dyDescent="0.3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24"/>
        <v>245.99999999999818</v>
      </c>
      <c r="H563" s="47">
        <f t="shared" si="25"/>
        <v>2.388720577953839E-2</v>
      </c>
      <c r="I563" s="128">
        <f>H563</f>
        <v>2.388720577953839E-2</v>
      </c>
      <c r="J563" s="108">
        <f>G563</f>
        <v>245.99999999999818</v>
      </c>
      <c r="K563" s="67"/>
      <c r="L563" s="67"/>
      <c r="M563" s="67"/>
      <c r="N563" s="67"/>
      <c r="O563" s="67"/>
      <c r="P563" s="67"/>
      <c r="Q563" s="67"/>
      <c r="R563" s="107"/>
      <c r="S563">
        <f t="shared" si="26"/>
        <v>245.99999999999818</v>
      </c>
    </row>
    <row r="564" spans="1:19" ht="15.75" hidden="1" thickBot="1" x14ac:dyDescent="0.3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24"/>
        <v>-1759.5999999999985</v>
      </c>
      <c r="H564" s="47">
        <f t="shared" si="25"/>
        <v>-9.5321675442588072E-2</v>
      </c>
      <c r="I564" s="128"/>
      <c r="J564" s="106"/>
      <c r="K564" s="79"/>
      <c r="L564" s="67"/>
      <c r="M564" s="67"/>
      <c r="N564" s="67"/>
      <c r="O564" s="67"/>
      <c r="P564" s="67"/>
      <c r="Q564" s="67"/>
      <c r="R564" s="107"/>
      <c r="S564">
        <f t="shared" si="26"/>
        <v>0</v>
      </c>
    </row>
    <row r="565" spans="1:19" ht="15.75" hidden="1" thickBot="1" x14ac:dyDescent="0.3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24"/>
        <v>-166.39999999999964</v>
      </c>
      <c r="H565" s="47">
        <f t="shared" si="25"/>
        <v>-3.6507240017551477E-2</v>
      </c>
      <c r="I565" s="128"/>
      <c r="J565" s="108"/>
      <c r="K565" s="67"/>
      <c r="L565" s="67"/>
      <c r="M565" s="67"/>
      <c r="N565" s="67"/>
      <c r="O565" s="67"/>
      <c r="P565" s="67"/>
      <c r="Q565" s="67"/>
      <c r="R565" s="107"/>
      <c r="S565">
        <f t="shared" si="26"/>
        <v>0</v>
      </c>
    </row>
    <row r="566" spans="1:19" ht="15.75" hidden="1" thickBot="1" x14ac:dyDescent="0.3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24"/>
        <v>-432.40000000000055</v>
      </c>
      <c r="H566" s="47">
        <f t="shared" si="25"/>
        <v>-7.7658045977011592E-2</v>
      </c>
      <c r="I566" s="128"/>
      <c r="J566" s="106"/>
      <c r="K566" s="79"/>
      <c r="L566" s="67"/>
      <c r="M566" s="67"/>
      <c r="N566" s="67"/>
      <c r="O566" s="67"/>
      <c r="P566" s="67"/>
      <c r="Q566" s="67"/>
      <c r="R566" s="107"/>
      <c r="S566">
        <f t="shared" si="26"/>
        <v>0</v>
      </c>
    </row>
    <row r="567" spans="1:19" ht="15.75" hidden="1" thickBot="1" x14ac:dyDescent="0.3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24"/>
        <v>-74.400000000000546</v>
      </c>
      <c r="H567" s="47">
        <f t="shared" si="25"/>
        <v>-1.7749785284855553E-2</v>
      </c>
      <c r="I567" s="128"/>
      <c r="J567" s="108"/>
      <c r="K567" s="67"/>
      <c r="L567" s="67"/>
      <c r="M567" s="67"/>
      <c r="N567" s="67"/>
      <c r="O567" s="67"/>
      <c r="P567" s="67"/>
      <c r="Q567" s="67"/>
      <c r="R567" s="107"/>
      <c r="S567">
        <f t="shared" si="26"/>
        <v>0</v>
      </c>
    </row>
    <row r="568" spans="1:19" ht="15.75" hidden="1" thickBot="1" x14ac:dyDescent="0.3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24"/>
        <v>-379.19999999999982</v>
      </c>
      <c r="H568" s="47">
        <f t="shared" si="25"/>
        <v>-0.15129269071177778</v>
      </c>
      <c r="I568" s="128"/>
      <c r="J568" s="106"/>
      <c r="K568" s="67"/>
      <c r="L568" s="67"/>
      <c r="M568" s="79"/>
      <c r="N568" s="67"/>
      <c r="O568" s="67"/>
      <c r="P568" s="67"/>
      <c r="Q568" s="67"/>
      <c r="R568" s="107"/>
      <c r="S568">
        <f t="shared" si="26"/>
        <v>0</v>
      </c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24"/>
        <v>241.60000000000082</v>
      </c>
      <c r="H569" s="47">
        <f t="shared" si="25"/>
        <v>6.2500000000000208E-2</v>
      </c>
      <c r="I569" s="128">
        <f>H569</f>
        <v>6.2500000000000208E-2</v>
      </c>
      <c r="J569" s="106"/>
      <c r="K569" s="125">
        <f>G569</f>
        <v>241.60000000000082</v>
      </c>
      <c r="L569" s="67"/>
      <c r="M569" s="67"/>
      <c r="N569" s="67"/>
      <c r="O569" s="67"/>
      <c r="P569" s="67"/>
      <c r="Q569" s="67"/>
      <c r="R569" s="107"/>
      <c r="S569">
        <f t="shared" si="26"/>
        <v>241.60000000000082</v>
      </c>
    </row>
    <row r="570" spans="1:19" hidden="1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24"/>
        <v>-454.80000000000018</v>
      </c>
      <c r="H570" s="47">
        <f t="shared" si="25"/>
        <v>-0.13015109890109897</v>
      </c>
      <c r="I570" s="128"/>
      <c r="J570" s="106"/>
      <c r="K570" s="67"/>
      <c r="L570" s="79"/>
      <c r="M570" s="67"/>
      <c r="N570" s="67"/>
      <c r="O570" s="67"/>
      <c r="P570" s="67"/>
      <c r="Q570" s="67"/>
      <c r="R570" s="107"/>
      <c r="S570">
        <f t="shared" si="26"/>
        <v>0</v>
      </c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24"/>
        <v>533.99999999999909</v>
      </c>
      <c r="H571" s="47">
        <f t="shared" si="25"/>
        <v>0.11796412476804784</v>
      </c>
      <c r="I571" s="128">
        <f>H571</f>
        <v>0.11796412476804784</v>
      </c>
      <c r="J571" s="106"/>
      <c r="K571" s="67"/>
      <c r="L571" s="79">
        <f>G571</f>
        <v>533.99999999999909</v>
      </c>
      <c r="M571" s="67"/>
      <c r="N571" s="67"/>
      <c r="O571" s="67"/>
      <c r="P571" s="67"/>
      <c r="Q571" s="67"/>
      <c r="R571" s="107"/>
      <c r="S571">
        <f t="shared" si="26"/>
        <v>533.99999999999909</v>
      </c>
    </row>
    <row r="572" spans="1:19" hidden="1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24"/>
        <v>-3108.8000000000029</v>
      </c>
      <c r="H572" s="47">
        <f t="shared" si="25"/>
        <v>-0.14035974860940559</v>
      </c>
      <c r="I572" s="128"/>
      <c r="J572" s="106"/>
      <c r="K572" s="67"/>
      <c r="L572" s="79"/>
      <c r="M572" s="67"/>
      <c r="N572" s="67"/>
      <c r="O572" s="67"/>
      <c r="P572" s="67"/>
      <c r="Q572" s="67"/>
      <c r="R572" s="107"/>
      <c r="S572">
        <f t="shared" si="26"/>
        <v>0</v>
      </c>
    </row>
    <row r="573" spans="1:19" ht="15.75" thickBot="1" x14ac:dyDescent="0.3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24"/>
        <v>257.60000000000218</v>
      </c>
      <c r="H573" s="47">
        <f t="shared" si="25"/>
        <v>1.3990875515967966E-2</v>
      </c>
      <c r="I573" s="128">
        <f>H573</f>
        <v>1.3990875515967966E-2</v>
      </c>
      <c r="J573" s="108">
        <f>G573</f>
        <v>257.60000000000218</v>
      </c>
      <c r="K573" s="67"/>
      <c r="L573" s="67"/>
      <c r="M573" s="67"/>
      <c r="N573" s="67"/>
      <c r="O573" s="67"/>
      <c r="P573" s="67"/>
      <c r="Q573" s="67"/>
      <c r="R573" s="107"/>
      <c r="S573">
        <f t="shared" si="26"/>
        <v>257.60000000000218</v>
      </c>
    </row>
    <row r="574" spans="1:19" ht="15.75" hidden="1" thickBot="1" x14ac:dyDescent="0.3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24"/>
        <v>-1306</v>
      </c>
      <c r="H574" s="47">
        <f t="shared" si="25"/>
        <v>-0.16826427540713254</v>
      </c>
      <c r="I574" s="128"/>
      <c r="J574" s="106"/>
      <c r="K574" s="67"/>
      <c r="L574" s="67"/>
      <c r="M574" s="79"/>
      <c r="N574" s="67"/>
      <c r="O574" s="67"/>
      <c r="P574" s="67"/>
      <c r="Q574" s="67"/>
      <c r="R574" s="107"/>
      <c r="S574">
        <f t="shared" si="26"/>
        <v>0</v>
      </c>
    </row>
    <row r="575" spans="1:19" ht="15.75" hidden="1" thickBot="1" x14ac:dyDescent="0.3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24"/>
        <v>-225.60000000000036</v>
      </c>
      <c r="H575" s="47">
        <f t="shared" si="25"/>
        <v>-3.7801608579088535E-2</v>
      </c>
      <c r="I575" s="128"/>
      <c r="J575" s="108"/>
      <c r="K575" s="67"/>
      <c r="L575" s="67"/>
      <c r="M575" s="67"/>
      <c r="N575" s="67"/>
      <c r="O575" s="67"/>
      <c r="P575" s="67"/>
      <c r="Q575" s="67"/>
      <c r="R575" s="107"/>
      <c r="S575">
        <f t="shared" si="26"/>
        <v>0</v>
      </c>
    </row>
    <row r="576" spans="1:19" ht="15.75" hidden="1" thickBot="1" x14ac:dyDescent="0.3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24"/>
        <v>-1161.6000000000013</v>
      </c>
      <c r="H576" s="47">
        <f t="shared" si="25"/>
        <v>-0.14530898173630236</v>
      </c>
      <c r="I576" s="128"/>
      <c r="J576" s="106"/>
      <c r="K576" s="67"/>
      <c r="L576" s="79"/>
      <c r="M576" s="67"/>
      <c r="N576" s="67"/>
      <c r="O576" s="67"/>
      <c r="P576" s="67"/>
      <c r="Q576" s="67"/>
      <c r="R576" s="107"/>
      <c r="S576">
        <f t="shared" si="26"/>
        <v>0</v>
      </c>
    </row>
    <row r="577" spans="1:19" ht="15.75" hidden="1" thickBot="1" x14ac:dyDescent="0.3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24"/>
        <v>-241.59999999999991</v>
      </c>
      <c r="H577" s="47">
        <f t="shared" si="25"/>
        <v>-9.5238095238095191E-2</v>
      </c>
      <c r="I577" s="128"/>
      <c r="J577" s="106"/>
      <c r="K577" s="79"/>
      <c r="L577" s="67"/>
      <c r="M577" s="67"/>
      <c r="N577" s="67"/>
      <c r="O577" s="67"/>
      <c r="P577" s="67"/>
      <c r="Q577" s="67"/>
      <c r="R577" s="107"/>
      <c r="S577">
        <f t="shared" si="26"/>
        <v>0</v>
      </c>
    </row>
    <row r="578" spans="1:19" ht="15.75" hidden="1" thickBot="1" x14ac:dyDescent="0.3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24"/>
        <v>-409.20000000000027</v>
      </c>
      <c r="H578" s="47">
        <f t="shared" si="25"/>
        <v>-0.10319782104307483</v>
      </c>
      <c r="I578" s="128"/>
      <c r="J578" s="106"/>
      <c r="K578" s="67"/>
      <c r="L578" s="79"/>
      <c r="M578" s="67"/>
      <c r="N578" s="67"/>
      <c r="O578" s="67"/>
      <c r="P578" s="67"/>
      <c r="Q578" s="67"/>
      <c r="R578" s="107"/>
      <c r="S578">
        <f t="shared" si="26"/>
        <v>0</v>
      </c>
    </row>
    <row r="579" spans="1:19" ht="15.75" hidden="1" thickBot="1" x14ac:dyDescent="0.3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24"/>
        <v>-938</v>
      </c>
      <c r="H579" s="47">
        <f t="shared" si="25"/>
        <v>-4.7869843019576613E-2</v>
      </c>
      <c r="I579" s="128"/>
      <c r="J579" s="108"/>
      <c r="K579" s="67"/>
      <c r="L579" s="67"/>
      <c r="M579" s="67"/>
      <c r="N579" s="67"/>
      <c r="O579" s="67"/>
      <c r="P579" s="67"/>
      <c r="Q579" s="67"/>
      <c r="R579" s="107"/>
      <c r="S579">
        <f t="shared" si="26"/>
        <v>0</v>
      </c>
    </row>
    <row r="580" spans="1:19" ht="15.75" hidden="1" thickBot="1" x14ac:dyDescent="0.3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27">F580-E580</f>
        <v>-4344.799999999992</v>
      </c>
      <c r="H580" s="47">
        <f t="shared" ref="H580:H643" si="28">G580/E580</f>
        <v>-0.11874801849766572</v>
      </c>
      <c r="I580" s="128"/>
      <c r="J580" s="106"/>
      <c r="K580" s="67"/>
      <c r="L580" s="79"/>
      <c r="M580" s="67"/>
      <c r="N580" s="67"/>
      <c r="O580" s="67"/>
      <c r="P580" s="67"/>
      <c r="Q580" s="67"/>
      <c r="R580" s="107"/>
      <c r="S580">
        <f t="shared" ref="S580:S643" si="29">SUM(J580:R580)</f>
        <v>0</v>
      </c>
    </row>
    <row r="581" spans="1:19" ht="15.75" hidden="1" thickBot="1" x14ac:dyDescent="0.3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27"/>
        <v>-4084</v>
      </c>
      <c r="H581" s="47">
        <f t="shared" si="28"/>
        <v>-0.30300332383665712</v>
      </c>
      <c r="I581" s="128"/>
      <c r="J581" s="106"/>
      <c r="K581" s="67"/>
      <c r="L581" s="67"/>
      <c r="M581" s="67"/>
      <c r="N581" s="67"/>
      <c r="O581" s="67"/>
      <c r="P581" s="79"/>
      <c r="Q581" s="67"/>
      <c r="R581" s="107"/>
      <c r="S581">
        <f t="shared" si="29"/>
        <v>0</v>
      </c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27"/>
        <v>607.60000000000218</v>
      </c>
      <c r="H582" s="47">
        <f t="shared" si="28"/>
        <v>5.0880953976016802E-2</v>
      </c>
      <c r="I582" s="128">
        <f>H582</f>
        <v>5.0880953976016802E-2</v>
      </c>
      <c r="J582" s="106"/>
      <c r="K582" s="125">
        <f>G582</f>
        <v>607.60000000000218</v>
      </c>
      <c r="L582" s="67"/>
      <c r="M582" s="67"/>
      <c r="N582" s="67"/>
      <c r="O582" s="67"/>
      <c r="P582" s="67"/>
      <c r="Q582" s="67"/>
      <c r="R582" s="107"/>
      <c r="S582">
        <f t="shared" si="29"/>
        <v>607.60000000000218</v>
      </c>
    </row>
    <row r="583" spans="1:19" hidden="1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27"/>
        <v>-30.400000000000091</v>
      </c>
      <c r="H583" s="47">
        <f t="shared" si="28"/>
        <v>-2.7397260273972688E-2</v>
      </c>
      <c r="I583" s="128"/>
      <c r="J583" s="108"/>
      <c r="K583" s="67"/>
      <c r="L583" s="67"/>
      <c r="M583" s="67"/>
      <c r="N583" s="67"/>
      <c r="O583" s="67"/>
      <c r="P583" s="67"/>
      <c r="Q583" s="67"/>
      <c r="R583" s="107"/>
      <c r="S583">
        <f t="shared" si="29"/>
        <v>0</v>
      </c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27"/>
        <v>386.80000000000291</v>
      </c>
      <c r="H584" s="47">
        <f t="shared" si="28"/>
        <v>1.3378157770952758E-2</v>
      </c>
      <c r="I584" s="128">
        <f>H584</f>
        <v>1.3378157770952758E-2</v>
      </c>
      <c r="J584" s="108">
        <f>G584</f>
        <v>386.80000000000291</v>
      </c>
      <c r="K584" s="67"/>
      <c r="L584" s="67"/>
      <c r="M584" s="67"/>
      <c r="N584" s="67"/>
      <c r="O584" s="67"/>
      <c r="P584" s="67"/>
      <c r="Q584" s="67"/>
      <c r="R584" s="107"/>
      <c r="S584">
        <f t="shared" si="29"/>
        <v>386.80000000000291</v>
      </c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27"/>
        <v>2537.6000000000022</v>
      </c>
      <c r="H585" s="47">
        <f t="shared" si="28"/>
        <v>0.14023298481398808</v>
      </c>
      <c r="I585" s="128">
        <f>H585</f>
        <v>0.14023298481398808</v>
      </c>
      <c r="J585" s="106"/>
      <c r="K585" s="67"/>
      <c r="L585" s="79">
        <f>G585</f>
        <v>2537.6000000000022</v>
      </c>
      <c r="M585" s="67"/>
      <c r="N585" s="67"/>
      <c r="O585" s="67"/>
      <c r="P585" s="67"/>
      <c r="Q585" s="67"/>
      <c r="R585" s="107"/>
      <c r="S585">
        <f t="shared" si="29"/>
        <v>2537.6000000000022</v>
      </c>
    </row>
    <row r="586" spans="1:19" ht="15.75" thickBot="1" x14ac:dyDescent="0.3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27"/>
        <v>279.20000000000073</v>
      </c>
      <c r="H586" s="47">
        <f t="shared" si="28"/>
        <v>4.7197241192778544E-2</v>
      </c>
      <c r="I586" s="128">
        <f>H586</f>
        <v>4.7197241192778544E-2</v>
      </c>
      <c r="J586" s="108">
        <f>G586</f>
        <v>279.20000000000073</v>
      </c>
      <c r="K586" s="67"/>
      <c r="L586" s="67"/>
      <c r="M586" s="67"/>
      <c r="N586" s="67"/>
      <c r="O586" s="67"/>
      <c r="P586" s="67"/>
      <c r="Q586" s="67"/>
      <c r="R586" s="107"/>
      <c r="S586">
        <f t="shared" si="29"/>
        <v>279.20000000000073</v>
      </c>
    </row>
    <row r="587" spans="1:19" ht="15.75" hidden="1" thickBot="1" x14ac:dyDescent="0.3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27"/>
        <v>-2538.3999999999996</v>
      </c>
      <c r="H587" s="47">
        <f t="shared" si="28"/>
        <v>-0.17344958591849563</v>
      </c>
      <c r="I587" s="128"/>
      <c r="J587" s="106"/>
      <c r="K587" s="67"/>
      <c r="L587" s="67"/>
      <c r="M587" s="79"/>
      <c r="N587" s="67"/>
      <c r="O587" s="67"/>
      <c r="P587" s="67"/>
      <c r="Q587" s="67"/>
      <c r="R587" s="107"/>
      <c r="S587">
        <f t="shared" si="29"/>
        <v>0</v>
      </c>
    </row>
    <row r="588" spans="1:19" ht="15.75" hidden="1" thickBot="1" x14ac:dyDescent="0.3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27"/>
        <v>-2473.5999999999985</v>
      </c>
      <c r="H588" s="47">
        <f t="shared" si="28"/>
        <v>-0.15893086610125923</v>
      </c>
      <c r="I588" s="128"/>
      <c r="J588" s="106"/>
      <c r="K588" s="67"/>
      <c r="L588" s="67"/>
      <c r="M588" s="79"/>
      <c r="N588" s="67"/>
      <c r="O588" s="67"/>
      <c r="P588" s="67"/>
      <c r="Q588" s="67"/>
      <c r="R588" s="107"/>
      <c r="S588">
        <f t="shared" si="29"/>
        <v>0</v>
      </c>
    </row>
    <row r="589" spans="1:19" ht="15.75" hidden="1" thickBot="1" x14ac:dyDescent="0.3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27"/>
        <v>-90.799999999999272</v>
      </c>
      <c r="H589" s="47">
        <f t="shared" si="28"/>
        <v>-1.8218298555377061E-2</v>
      </c>
      <c r="I589" s="128"/>
      <c r="J589" s="108"/>
      <c r="K589" s="67"/>
      <c r="L589" s="67"/>
      <c r="M589" s="67"/>
      <c r="N589" s="67"/>
      <c r="O589" s="67"/>
      <c r="P589" s="67"/>
      <c r="Q589" s="67"/>
      <c r="R589" s="107"/>
      <c r="S589">
        <f t="shared" si="29"/>
        <v>0</v>
      </c>
    </row>
    <row r="590" spans="1:19" ht="15.75" hidden="1" thickBot="1" x14ac:dyDescent="0.3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27"/>
        <v>-133.19999999999982</v>
      </c>
      <c r="H590" s="47">
        <f t="shared" si="28"/>
        <v>-3.004059539918805E-2</v>
      </c>
      <c r="I590" s="128"/>
      <c r="J590" s="108"/>
      <c r="K590" s="67"/>
      <c r="L590" s="67"/>
      <c r="M590" s="67"/>
      <c r="N590" s="67"/>
      <c r="O590" s="67"/>
      <c r="P590" s="67"/>
      <c r="Q590" s="67"/>
      <c r="R590" s="107"/>
      <c r="S590">
        <f t="shared" si="29"/>
        <v>0</v>
      </c>
    </row>
    <row r="591" spans="1:19" ht="15.75" hidden="1" thickBot="1" x14ac:dyDescent="0.3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27"/>
        <v>-1471.2000000000007</v>
      </c>
      <c r="H591" s="47">
        <f t="shared" si="28"/>
        <v>-9.2425993868422415E-2</v>
      </c>
      <c r="I591" s="128"/>
      <c r="J591" s="106"/>
      <c r="K591" s="79"/>
      <c r="L591" s="67"/>
      <c r="M591" s="67"/>
      <c r="N591" s="67"/>
      <c r="O591" s="67"/>
      <c r="P591" s="67"/>
      <c r="Q591" s="67"/>
      <c r="R591" s="107"/>
      <c r="S591">
        <f t="shared" si="29"/>
        <v>0</v>
      </c>
    </row>
    <row r="592" spans="1:19" ht="15.75" thickBot="1" x14ac:dyDescent="0.3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27"/>
        <v>328.80000000000018</v>
      </c>
      <c r="H592" s="47">
        <f t="shared" si="28"/>
        <v>6.5165688917076289E-2</v>
      </c>
      <c r="I592" s="128">
        <f>H592</f>
        <v>6.5165688917076289E-2</v>
      </c>
      <c r="J592" s="106"/>
      <c r="K592" s="125">
        <f>G592</f>
        <v>328.80000000000018</v>
      </c>
      <c r="L592" s="67"/>
      <c r="M592" s="67"/>
      <c r="N592" s="67"/>
      <c r="O592" s="67"/>
      <c r="P592" s="67"/>
      <c r="Q592" s="67"/>
      <c r="R592" s="107"/>
      <c r="S592">
        <f t="shared" si="29"/>
        <v>328.80000000000018</v>
      </c>
    </row>
    <row r="593" spans="1:19" ht="15.75" hidden="1" thickBot="1" x14ac:dyDescent="0.3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27"/>
        <v>-862.39999999999964</v>
      </c>
      <c r="H593" s="47">
        <f t="shared" si="28"/>
        <v>-0.18813263525305401</v>
      </c>
      <c r="I593" s="128"/>
      <c r="J593" s="106"/>
      <c r="K593" s="67"/>
      <c r="L593" s="67"/>
      <c r="M593" s="79"/>
      <c r="N593" s="67"/>
      <c r="O593" s="67"/>
      <c r="P593" s="67"/>
      <c r="Q593" s="67"/>
      <c r="R593" s="107"/>
      <c r="S593">
        <f t="shared" si="29"/>
        <v>0</v>
      </c>
    </row>
    <row r="594" spans="1:19" ht="15.75" hidden="1" thickBot="1" x14ac:dyDescent="0.3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27"/>
        <v>-2021.6000000000022</v>
      </c>
      <c r="H594" s="47">
        <f t="shared" si="28"/>
        <v>-0.12567762470781332</v>
      </c>
      <c r="I594" s="128"/>
      <c r="J594" s="106"/>
      <c r="K594" s="67"/>
      <c r="L594" s="79"/>
      <c r="M594" s="67"/>
      <c r="N594" s="67"/>
      <c r="O594" s="67"/>
      <c r="P594" s="67"/>
      <c r="Q594" s="67"/>
      <c r="R594" s="107"/>
      <c r="S594">
        <f t="shared" si="29"/>
        <v>0</v>
      </c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27"/>
        <v>1225.2000000000007</v>
      </c>
      <c r="H595" s="47">
        <f t="shared" si="28"/>
        <v>5.4467858095492164E-2</v>
      </c>
      <c r="I595" s="128">
        <f>H595</f>
        <v>5.4467858095492164E-2</v>
      </c>
      <c r="J595" s="106"/>
      <c r="K595" s="125">
        <f>G595</f>
        <v>1225.2000000000007</v>
      </c>
      <c r="L595" s="67"/>
      <c r="M595" s="67"/>
      <c r="N595" s="67"/>
      <c r="O595" s="67"/>
      <c r="P595" s="67"/>
      <c r="Q595" s="67"/>
      <c r="R595" s="107"/>
      <c r="S595">
        <f t="shared" si="29"/>
        <v>1225.2000000000007</v>
      </c>
    </row>
    <row r="596" spans="1:19" hidden="1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27"/>
        <v>-5040.3999999999978</v>
      </c>
      <c r="H596" s="47">
        <f t="shared" si="28"/>
        <v>-0.21867624600860744</v>
      </c>
      <c r="I596" s="128"/>
      <c r="J596" s="106"/>
      <c r="K596" s="67"/>
      <c r="L596" s="67"/>
      <c r="M596" s="67"/>
      <c r="N596" s="79"/>
      <c r="O596" s="67"/>
      <c r="P596" s="67"/>
      <c r="Q596" s="67"/>
      <c r="R596" s="107"/>
      <c r="S596">
        <f t="shared" si="29"/>
        <v>0</v>
      </c>
    </row>
    <row r="597" spans="1:19" hidden="1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27"/>
        <v>-578.00000000000182</v>
      </c>
      <c r="H597" s="47">
        <f t="shared" si="28"/>
        <v>-3.9666200005490253E-2</v>
      </c>
      <c r="I597" s="128"/>
      <c r="J597" s="108"/>
      <c r="K597" s="67"/>
      <c r="L597" s="67"/>
      <c r="M597" s="67"/>
      <c r="N597" s="67"/>
      <c r="O597" s="67"/>
      <c r="P597" s="67"/>
      <c r="Q597" s="67"/>
      <c r="R597" s="107"/>
      <c r="S597">
        <f t="shared" si="29"/>
        <v>0</v>
      </c>
    </row>
    <row r="598" spans="1:19" hidden="1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27"/>
        <v>-1739.9999999999982</v>
      </c>
      <c r="H598" s="47">
        <f t="shared" si="28"/>
        <v>-0.15090543259557329</v>
      </c>
      <c r="I598" s="128"/>
      <c r="J598" s="106"/>
      <c r="K598" s="67"/>
      <c r="L598" s="67"/>
      <c r="M598" s="79"/>
      <c r="N598" s="67"/>
      <c r="O598" s="67"/>
      <c r="P598" s="67"/>
      <c r="Q598" s="67"/>
      <c r="R598" s="107"/>
      <c r="S598">
        <f t="shared" si="29"/>
        <v>0</v>
      </c>
    </row>
    <row r="599" spans="1:19" hidden="1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27"/>
        <v>-1991.1999999999971</v>
      </c>
      <c r="H599" s="47">
        <f t="shared" si="28"/>
        <v>-0.11292591080259501</v>
      </c>
      <c r="I599" s="128"/>
      <c r="J599" s="106"/>
      <c r="K599" s="67"/>
      <c r="L599" s="79"/>
      <c r="M599" s="67"/>
      <c r="N599" s="67"/>
      <c r="O599" s="67"/>
      <c r="P599" s="67"/>
      <c r="Q599" s="67"/>
      <c r="R599" s="107"/>
      <c r="S599">
        <f t="shared" si="29"/>
        <v>0</v>
      </c>
    </row>
    <row r="600" spans="1:19" hidden="1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27"/>
        <v>-151.59999999999945</v>
      </c>
      <c r="H600" s="47">
        <f t="shared" si="28"/>
        <v>-4.3759381133818116E-2</v>
      </c>
      <c r="I600" s="128"/>
      <c r="J600" s="108"/>
      <c r="K600" s="67"/>
      <c r="L600" s="67"/>
      <c r="M600" s="67"/>
      <c r="N600" s="67"/>
      <c r="O600" s="67"/>
      <c r="P600" s="67"/>
      <c r="Q600" s="67"/>
      <c r="R600" s="107"/>
      <c r="S600">
        <f t="shared" si="29"/>
        <v>0</v>
      </c>
    </row>
    <row r="601" spans="1:19" hidden="1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27"/>
        <v>-1168</v>
      </c>
      <c r="H601" s="47">
        <f t="shared" si="28"/>
        <v>-0.19331347236014565</v>
      </c>
      <c r="I601" s="128"/>
      <c r="J601" s="106"/>
      <c r="K601" s="67"/>
      <c r="L601" s="67"/>
      <c r="M601" s="79"/>
      <c r="N601" s="67"/>
      <c r="O601" s="67"/>
      <c r="P601" s="67"/>
      <c r="Q601" s="67"/>
      <c r="R601" s="107"/>
      <c r="S601">
        <f t="shared" si="29"/>
        <v>0</v>
      </c>
    </row>
    <row r="602" spans="1:19" hidden="1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27"/>
        <v>-504.79999999999927</v>
      </c>
      <c r="H602" s="47">
        <f t="shared" si="28"/>
        <v>-7.3240090534501673E-2</v>
      </c>
      <c r="I602" s="128"/>
      <c r="J602" s="106"/>
      <c r="K602" s="79"/>
      <c r="L602" s="67"/>
      <c r="M602" s="67"/>
      <c r="N602" s="67"/>
      <c r="O602" s="67"/>
      <c r="P602" s="67"/>
      <c r="Q602" s="67"/>
      <c r="R602" s="107"/>
      <c r="S602">
        <f t="shared" si="29"/>
        <v>0</v>
      </c>
    </row>
    <row r="603" spans="1:19" hidden="1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27"/>
        <v>-2504.4000000000015</v>
      </c>
      <c r="H603" s="47">
        <f t="shared" si="28"/>
        <v>-0.11347119270710627</v>
      </c>
      <c r="I603" s="128"/>
      <c r="J603" s="106"/>
      <c r="K603" s="67"/>
      <c r="L603" s="79"/>
      <c r="M603" s="67"/>
      <c r="N603" s="67"/>
      <c r="O603" s="67"/>
      <c r="P603" s="67"/>
      <c r="Q603" s="67"/>
      <c r="R603" s="107"/>
      <c r="S603">
        <f t="shared" si="29"/>
        <v>0</v>
      </c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27"/>
        <v>3282.4000000000015</v>
      </c>
      <c r="H604" s="47">
        <f t="shared" si="28"/>
        <v>0.36516553933784285</v>
      </c>
      <c r="I604" s="128">
        <f>H604</f>
        <v>0.36516553933784285</v>
      </c>
      <c r="J604" s="106"/>
      <c r="K604" s="67"/>
      <c r="L604" s="67"/>
      <c r="M604" s="67"/>
      <c r="N604" s="67"/>
      <c r="O604" s="67"/>
      <c r="P604" s="67"/>
      <c r="Q604" s="79">
        <f>G604</f>
        <v>3282.4000000000015</v>
      </c>
      <c r="R604" s="107"/>
      <c r="S604">
        <f t="shared" si="29"/>
        <v>3282.4000000000015</v>
      </c>
    </row>
    <row r="605" spans="1:19" hidden="1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27"/>
        <v>-511.60000000000218</v>
      </c>
      <c r="H605" s="47">
        <f t="shared" si="28"/>
        <v>-4.3912655359472821E-2</v>
      </c>
      <c r="I605" s="128"/>
      <c r="J605" s="108"/>
      <c r="K605" s="67"/>
      <c r="L605" s="67"/>
      <c r="M605" s="67"/>
      <c r="N605" s="67"/>
      <c r="O605" s="67"/>
      <c r="P605" s="67"/>
      <c r="Q605" s="67"/>
      <c r="R605" s="107"/>
      <c r="S605">
        <f t="shared" si="29"/>
        <v>0</v>
      </c>
    </row>
    <row r="606" spans="1:19" hidden="1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27"/>
        <v>-3887.2000000000007</v>
      </c>
      <c r="H606" s="47">
        <f t="shared" si="28"/>
        <v>-0.15209089770877679</v>
      </c>
      <c r="I606" s="128"/>
      <c r="J606" s="106"/>
      <c r="K606" s="67"/>
      <c r="L606" s="67"/>
      <c r="M606" s="79"/>
      <c r="N606" s="67"/>
      <c r="O606" s="67"/>
      <c r="P606" s="67"/>
      <c r="Q606" s="67"/>
      <c r="R606" s="107"/>
      <c r="S606">
        <f t="shared" si="29"/>
        <v>0</v>
      </c>
    </row>
    <row r="607" spans="1:19" hidden="1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27"/>
        <v>-849.59999999999854</v>
      </c>
      <c r="H607" s="47">
        <f t="shared" si="28"/>
        <v>-4.1516810007818539E-2</v>
      </c>
      <c r="I607" s="128"/>
      <c r="J607" s="108"/>
      <c r="K607" s="67"/>
      <c r="L607" s="67"/>
      <c r="M607" s="67"/>
      <c r="N607" s="67"/>
      <c r="O607" s="67"/>
      <c r="P607" s="67"/>
      <c r="Q607" s="67"/>
      <c r="R607" s="107"/>
      <c r="S607">
        <f t="shared" si="29"/>
        <v>0</v>
      </c>
    </row>
    <row r="608" spans="1:19" hidden="1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27"/>
        <v>-225.20000000000255</v>
      </c>
      <c r="H608" s="47">
        <f t="shared" si="28"/>
        <v>-1.7178251052663889E-2</v>
      </c>
      <c r="I608" s="128"/>
      <c r="J608" s="108"/>
      <c r="K608" s="67"/>
      <c r="L608" s="67"/>
      <c r="M608" s="67"/>
      <c r="N608" s="67"/>
      <c r="O608" s="67"/>
      <c r="P608" s="67"/>
      <c r="Q608" s="67"/>
      <c r="R608" s="107"/>
      <c r="S608">
        <f t="shared" si="29"/>
        <v>0</v>
      </c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27"/>
        <v>43.599999999999454</v>
      </c>
      <c r="H609" s="47">
        <f t="shared" si="28"/>
        <v>6.6281544542413267E-3</v>
      </c>
      <c r="I609" s="128">
        <f>H609</f>
        <v>6.6281544542413267E-3</v>
      </c>
      <c r="J609" s="108">
        <f>G609</f>
        <v>43.599999999999454</v>
      </c>
      <c r="K609" s="67"/>
      <c r="L609" s="67"/>
      <c r="M609" s="67"/>
      <c r="N609" s="67"/>
      <c r="O609" s="67"/>
      <c r="P609" s="67"/>
      <c r="Q609" s="67"/>
      <c r="R609" s="107"/>
      <c r="S609">
        <f t="shared" si="29"/>
        <v>43.599999999999454</v>
      </c>
    </row>
    <row r="610" spans="1:19" hidden="1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27"/>
        <v>-121.59999999999945</v>
      </c>
      <c r="H610" s="47">
        <f t="shared" si="28"/>
        <v>-1.6988934838493272E-2</v>
      </c>
      <c r="I610" s="128"/>
      <c r="J610" s="108"/>
      <c r="K610" s="67"/>
      <c r="L610" s="67"/>
      <c r="M610" s="67"/>
      <c r="N610" s="67"/>
      <c r="O610" s="67"/>
      <c r="P610" s="67"/>
      <c r="Q610" s="67"/>
      <c r="R610" s="107"/>
      <c r="S610">
        <f t="shared" si="29"/>
        <v>0</v>
      </c>
    </row>
    <row r="611" spans="1:19" hidden="1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27"/>
        <v>-848.79999999999927</v>
      </c>
      <c r="H611" s="47">
        <f t="shared" si="28"/>
        <v>-3.2616046726098955E-2</v>
      </c>
      <c r="I611" s="128"/>
      <c r="J611" s="108"/>
      <c r="K611" s="67"/>
      <c r="L611" s="67"/>
      <c r="M611" s="67"/>
      <c r="N611" s="67"/>
      <c r="O611" s="67"/>
      <c r="P611" s="67"/>
      <c r="Q611" s="67"/>
      <c r="R611" s="107"/>
      <c r="S611">
        <f t="shared" si="29"/>
        <v>0</v>
      </c>
    </row>
    <row r="612" spans="1:19" hidden="1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27"/>
        <v>-1246.7999999999993</v>
      </c>
      <c r="H612" s="47">
        <f t="shared" si="28"/>
        <v>-0.11556857365318299</v>
      </c>
      <c r="I612" s="128"/>
      <c r="J612" s="106"/>
      <c r="K612" s="67"/>
      <c r="L612" s="79"/>
      <c r="M612" s="67"/>
      <c r="N612" s="67"/>
      <c r="O612" s="67"/>
      <c r="P612" s="67"/>
      <c r="Q612" s="67"/>
      <c r="R612" s="107"/>
      <c r="S612">
        <f t="shared" si="29"/>
        <v>0</v>
      </c>
    </row>
    <row r="613" spans="1:19" hidden="1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27"/>
        <v>-1339.9999999999964</v>
      </c>
      <c r="H613" s="47">
        <f t="shared" si="28"/>
        <v>-8.6060730617068065E-2</v>
      </c>
      <c r="I613" s="128"/>
      <c r="J613" s="106"/>
      <c r="K613" s="79"/>
      <c r="L613" s="67"/>
      <c r="M613" s="67"/>
      <c r="N613" s="67"/>
      <c r="O613" s="67"/>
      <c r="P613" s="67"/>
      <c r="Q613" s="67"/>
      <c r="R613" s="107"/>
      <c r="S613">
        <f t="shared" si="29"/>
        <v>0</v>
      </c>
    </row>
    <row r="614" spans="1:19" hidden="1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27"/>
        <v>-605.20000000000073</v>
      </c>
      <c r="H614" s="47">
        <f t="shared" si="28"/>
        <v>-6.3726729003453872E-2</v>
      </c>
      <c r="I614" s="128"/>
      <c r="J614" s="106"/>
      <c r="K614" s="79"/>
      <c r="L614" s="67"/>
      <c r="M614" s="67"/>
      <c r="N614" s="67"/>
      <c r="O614" s="67"/>
      <c r="P614" s="67"/>
      <c r="Q614" s="67"/>
      <c r="R614" s="107"/>
      <c r="S614">
        <f t="shared" si="29"/>
        <v>0</v>
      </c>
    </row>
    <row r="615" spans="1:19" hidden="1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27"/>
        <v>-1119.6000000000004</v>
      </c>
      <c r="H615" s="47">
        <f t="shared" si="28"/>
        <v>-9.1722375147463661E-2</v>
      </c>
      <c r="I615" s="128"/>
      <c r="J615" s="106"/>
      <c r="K615" s="79"/>
      <c r="L615" s="67"/>
      <c r="M615" s="67"/>
      <c r="N615" s="67"/>
      <c r="O615" s="67"/>
      <c r="P615" s="67"/>
      <c r="Q615" s="67"/>
      <c r="R615" s="107"/>
      <c r="S615">
        <f t="shared" si="29"/>
        <v>0</v>
      </c>
    </row>
    <row r="616" spans="1:19" hidden="1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27"/>
        <v>-1210.4000000000015</v>
      </c>
      <c r="H616" s="47">
        <f t="shared" si="28"/>
        <v>-0.11653700993607037</v>
      </c>
      <c r="I616" s="128"/>
      <c r="J616" s="106"/>
      <c r="K616" s="67"/>
      <c r="L616" s="79"/>
      <c r="M616" s="67"/>
      <c r="N616" s="67"/>
      <c r="O616" s="67"/>
      <c r="P616" s="67"/>
      <c r="Q616" s="67"/>
      <c r="R616" s="107"/>
      <c r="S616">
        <f t="shared" si="29"/>
        <v>0</v>
      </c>
    </row>
    <row r="617" spans="1:19" hidden="1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27"/>
        <v>-1458.3999999999996</v>
      </c>
      <c r="H617" s="47">
        <f t="shared" si="28"/>
        <v>-0.21714013459591444</v>
      </c>
      <c r="I617" s="128"/>
      <c r="J617" s="106"/>
      <c r="K617" s="67"/>
      <c r="L617" s="67"/>
      <c r="M617" s="67"/>
      <c r="N617" s="79"/>
      <c r="O617" s="67"/>
      <c r="P617" s="67"/>
      <c r="Q617" s="67"/>
      <c r="R617" s="107"/>
      <c r="S617">
        <f t="shared" si="29"/>
        <v>0</v>
      </c>
    </row>
    <row r="618" spans="1:19" hidden="1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27"/>
        <v>-594.80000000000109</v>
      </c>
      <c r="H618" s="47">
        <f t="shared" si="28"/>
        <v>-7.0954812234575684E-2</v>
      </c>
      <c r="I618" s="128"/>
      <c r="J618" s="106"/>
      <c r="K618" s="79"/>
      <c r="L618" s="67"/>
      <c r="M618" s="67"/>
      <c r="N618" s="67"/>
      <c r="O618" s="67"/>
      <c r="P618" s="67"/>
      <c r="Q618" s="67"/>
      <c r="R618" s="107"/>
      <c r="S618">
        <f t="shared" si="29"/>
        <v>0</v>
      </c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27"/>
        <v>103.59999999999854</v>
      </c>
      <c r="H619" s="47">
        <f t="shared" si="28"/>
        <v>8.5357413571497988E-3</v>
      </c>
      <c r="I619" s="128">
        <f>H619</f>
        <v>8.5357413571497988E-3</v>
      </c>
      <c r="J619" s="108">
        <f>G619</f>
        <v>103.59999999999854</v>
      </c>
      <c r="K619" s="67"/>
      <c r="L619" s="67"/>
      <c r="M619" s="67"/>
      <c r="N619" s="67"/>
      <c r="O619" s="67"/>
      <c r="P619" s="67"/>
      <c r="Q619" s="67"/>
      <c r="R619" s="107"/>
      <c r="S619">
        <f t="shared" si="29"/>
        <v>103.59999999999854</v>
      </c>
    </row>
    <row r="620" spans="1:19" hidden="1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27"/>
        <v>-1214</v>
      </c>
      <c r="H620" s="47">
        <f t="shared" si="28"/>
        <v>-7.9828506799231966E-2</v>
      </c>
      <c r="I620" s="128"/>
      <c r="J620" s="106"/>
      <c r="K620" s="79"/>
      <c r="L620" s="67"/>
      <c r="M620" s="67"/>
      <c r="N620" s="67"/>
      <c r="O620" s="67"/>
      <c r="P620" s="67"/>
      <c r="Q620" s="67"/>
      <c r="R620" s="107"/>
      <c r="S620">
        <f t="shared" si="29"/>
        <v>0</v>
      </c>
    </row>
    <row r="621" spans="1:19" hidden="1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27"/>
        <v>-890.39999999999782</v>
      </c>
      <c r="H621" s="47">
        <f t="shared" si="28"/>
        <v>-3.6196887653056162E-2</v>
      </c>
      <c r="I621" s="128"/>
      <c r="J621" s="108"/>
      <c r="K621" s="67"/>
      <c r="L621" s="67"/>
      <c r="M621" s="67"/>
      <c r="N621" s="67"/>
      <c r="O621" s="67"/>
      <c r="P621" s="67"/>
      <c r="Q621" s="67"/>
      <c r="R621" s="107"/>
      <c r="S621">
        <f t="shared" si="29"/>
        <v>0</v>
      </c>
    </row>
    <row r="622" spans="1:19" hidden="1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27"/>
        <v>-1137.6000000000022</v>
      </c>
      <c r="H622" s="47">
        <f t="shared" si="28"/>
        <v>-7.8247950255874235E-2</v>
      </c>
      <c r="I622" s="128"/>
      <c r="J622" s="106"/>
      <c r="K622" s="79"/>
      <c r="L622" s="67"/>
      <c r="M622" s="67"/>
      <c r="N622" s="67"/>
      <c r="O622" s="67"/>
      <c r="P622" s="67"/>
      <c r="Q622" s="67"/>
      <c r="R622" s="107"/>
      <c r="S622">
        <f t="shared" si="29"/>
        <v>0</v>
      </c>
    </row>
    <row r="623" spans="1:19" ht="15.75" thickBot="1" x14ac:dyDescent="0.3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27"/>
        <v>264.80000000000291</v>
      </c>
      <c r="H623" s="47">
        <f t="shared" si="28"/>
        <v>2.6975265881586215E-2</v>
      </c>
      <c r="I623" s="128">
        <f>H623</f>
        <v>2.6975265881586215E-2</v>
      </c>
      <c r="J623" s="108">
        <f>G623</f>
        <v>264.80000000000291</v>
      </c>
      <c r="K623" s="67"/>
      <c r="L623" s="67"/>
      <c r="M623" s="67"/>
      <c r="N623" s="67"/>
      <c r="O623" s="67"/>
      <c r="P623" s="67"/>
      <c r="Q623" s="67"/>
      <c r="R623" s="107"/>
      <c r="S623">
        <f t="shared" si="29"/>
        <v>264.80000000000291</v>
      </c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27"/>
        <v>462.80000000000018</v>
      </c>
      <c r="H624" s="47">
        <f t="shared" si="28"/>
        <v>6.5278718122320042E-2</v>
      </c>
      <c r="I624" s="128">
        <f>H624</f>
        <v>6.5278718122320042E-2</v>
      </c>
      <c r="J624" s="106"/>
      <c r="K624" s="125">
        <f>G624</f>
        <v>462.80000000000018</v>
      </c>
      <c r="L624" s="67"/>
      <c r="M624" s="67"/>
      <c r="N624" s="67"/>
      <c r="O624" s="67"/>
      <c r="P624" s="67"/>
      <c r="Q624" s="67"/>
      <c r="R624" s="107"/>
      <c r="S624">
        <f t="shared" si="29"/>
        <v>462.80000000000018</v>
      </c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27"/>
        <v>96.800000000000182</v>
      </c>
      <c r="H625" s="47">
        <f t="shared" si="28"/>
        <v>1.47885602542166E-2</v>
      </c>
      <c r="I625" s="128">
        <f>H625</f>
        <v>1.47885602542166E-2</v>
      </c>
      <c r="J625" s="108">
        <f>G625</f>
        <v>96.800000000000182</v>
      </c>
      <c r="K625" s="67"/>
      <c r="L625" s="67"/>
      <c r="M625" s="67"/>
      <c r="N625" s="67"/>
      <c r="O625" s="67"/>
      <c r="P625" s="67"/>
      <c r="Q625" s="67"/>
      <c r="R625" s="107"/>
      <c r="S625">
        <f t="shared" si="29"/>
        <v>96.800000000000182</v>
      </c>
    </row>
    <row r="626" spans="1:19" hidden="1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27"/>
        <v>-30</v>
      </c>
      <c r="H626" s="47">
        <f t="shared" si="28"/>
        <v>-2.973358705994291E-3</v>
      </c>
      <c r="I626" s="128"/>
      <c r="J626" s="108"/>
      <c r="K626" s="67"/>
      <c r="L626" s="67"/>
      <c r="M626" s="67"/>
      <c r="N626" s="67"/>
      <c r="O626" s="67"/>
      <c r="P626" s="67"/>
      <c r="Q626" s="67"/>
      <c r="R626" s="107"/>
      <c r="S626">
        <f t="shared" si="29"/>
        <v>0</v>
      </c>
    </row>
    <row r="627" spans="1:19" hidden="1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27"/>
        <v>-439.59999999999945</v>
      </c>
      <c r="H627" s="47">
        <f t="shared" si="28"/>
        <v>-7.5346222405045848E-2</v>
      </c>
      <c r="I627" s="128"/>
      <c r="J627" s="106"/>
      <c r="K627" s="79"/>
      <c r="L627" s="67"/>
      <c r="M627" s="67"/>
      <c r="N627" s="67"/>
      <c r="O627" s="67"/>
      <c r="P627" s="67"/>
      <c r="Q627" s="67"/>
      <c r="R627" s="107"/>
      <c r="S627">
        <f t="shared" si="29"/>
        <v>0</v>
      </c>
    </row>
    <row r="628" spans="1:19" hidden="1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27"/>
        <v>-1440</v>
      </c>
      <c r="H628" s="47">
        <f t="shared" si="28"/>
        <v>-0.19038553069966682</v>
      </c>
      <c r="I628" s="128"/>
      <c r="J628" s="106"/>
      <c r="K628" s="67"/>
      <c r="L628" s="67"/>
      <c r="M628" s="79"/>
      <c r="N628" s="67"/>
      <c r="O628" s="67"/>
      <c r="P628" s="67"/>
      <c r="Q628" s="67"/>
      <c r="R628" s="107"/>
      <c r="S628">
        <f t="shared" si="29"/>
        <v>0</v>
      </c>
    </row>
    <row r="629" spans="1:19" hidden="1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27"/>
        <v>-453.59999999999854</v>
      </c>
      <c r="H629" s="47">
        <f t="shared" si="28"/>
        <v>-5.5612770339855642E-2</v>
      </c>
      <c r="I629" s="128"/>
      <c r="J629" s="106"/>
      <c r="K629" s="79"/>
      <c r="L629" s="67"/>
      <c r="M629" s="67"/>
      <c r="N629" s="67"/>
      <c r="O629" s="67"/>
      <c r="P629" s="67"/>
      <c r="Q629" s="67"/>
      <c r="R629" s="107"/>
      <c r="S629">
        <f t="shared" si="29"/>
        <v>0</v>
      </c>
    </row>
    <row r="630" spans="1:19" hidden="1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27"/>
        <v>-197.19999999999982</v>
      </c>
      <c r="H630" s="47">
        <f t="shared" si="28"/>
        <v>-4.1769041769041733E-2</v>
      </c>
      <c r="I630" s="128"/>
      <c r="J630" s="108"/>
      <c r="K630" s="67"/>
      <c r="L630" s="67"/>
      <c r="M630" s="67"/>
      <c r="N630" s="67"/>
      <c r="O630" s="67"/>
      <c r="P630" s="67"/>
      <c r="Q630" s="67"/>
      <c r="R630" s="107"/>
      <c r="S630">
        <f t="shared" si="29"/>
        <v>0</v>
      </c>
    </row>
    <row r="631" spans="1:19" hidden="1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27"/>
        <v>-17.199999999999818</v>
      </c>
      <c r="H631" s="47">
        <f t="shared" si="28"/>
        <v>-3.3778476040848032E-3</v>
      </c>
      <c r="I631" s="128"/>
      <c r="J631" s="108"/>
      <c r="K631" s="67"/>
      <c r="L631" s="67"/>
      <c r="M631" s="67"/>
      <c r="N631" s="67"/>
      <c r="O631" s="67"/>
      <c r="P631" s="67"/>
      <c r="Q631" s="67"/>
      <c r="R631" s="107"/>
      <c r="S631">
        <f t="shared" si="29"/>
        <v>0</v>
      </c>
    </row>
    <row r="632" spans="1:19" hidden="1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27"/>
        <v>-1686.8000000000011</v>
      </c>
      <c r="H632" s="47">
        <f t="shared" si="28"/>
        <v>-0.28947007138934666</v>
      </c>
      <c r="I632" s="128"/>
      <c r="J632" s="106"/>
      <c r="K632" s="67"/>
      <c r="L632" s="67"/>
      <c r="M632" s="67"/>
      <c r="N632" s="67"/>
      <c r="O632" s="79"/>
      <c r="P632" s="67"/>
      <c r="Q632" s="67"/>
      <c r="R632" s="107"/>
      <c r="S632">
        <f t="shared" si="29"/>
        <v>0</v>
      </c>
    </row>
    <row r="633" spans="1:19" hidden="1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27"/>
        <v>-1306.3999999999987</v>
      </c>
      <c r="H633" s="47">
        <f t="shared" si="28"/>
        <v>-0.15091724042327051</v>
      </c>
      <c r="I633" s="128"/>
      <c r="J633" s="106"/>
      <c r="K633" s="67"/>
      <c r="L633" s="67"/>
      <c r="M633" s="79"/>
      <c r="N633" s="67"/>
      <c r="O633" s="67"/>
      <c r="P633" s="67"/>
      <c r="Q633" s="67"/>
      <c r="R633" s="107"/>
      <c r="S633">
        <f t="shared" si="29"/>
        <v>0</v>
      </c>
    </row>
    <row r="634" spans="1:19" ht="15.75" thickBot="1" x14ac:dyDescent="0.3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27"/>
        <v>162.00000000000091</v>
      </c>
      <c r="H634" s="47">
        <f t="shared" si="28"/>
        <v>3.6861745699463204E-2</v>
      </c>
      <c r="I634" s="128">
        <f>H634</f>
        <v>3.6861745699463204E-2</v>
      </c>
      <c r="J634" s="108">
        <f>G634</f>
        <v>162.00000000000091</v>
      </c>
      <c r="K634" s="67"/>
      <c r="L634" s="67"/>
      <c r="M634" s="67"/>
      <c r="N634" s="67"/>
      <c r="O634" s="67"/>
      <c r="P634" s="67"/>
      <c r="Q634" s="67"/>
      <c r="R634" s="107"/>
      <c r="S634">
        <f t="shared" si="29"/>
        <v>162.00000000000091</v>
      </c>
    </row>
    <row r="635" spans="1:19" ht="15.75" hidden="1" thickBot="1" x14ac:dyDescent="0.3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27"/>
        <v>-394</v>
      </c>
      <c r="H635" s="47">
        <f t="shared" si="28"/>
        <v>-8.4491336421341573E-2</v>
      </c>
      <c r="I635" s="128"/>
      <c r="J635" s="106"/>
      <c r="K635" s="79"/>
      <c r="L635" s="67"/>
      <c r="M635" s="67"/>
      <c r="N635" s="67"/>
      <c r="O635" s="67"/>
      <c r="P635" s="67"/>
      <c r="Q635" s="67"/>
      <c r="R635" s="107"/>
      <c r="S635">
        <f t="shared" si="29"/>
        <v>0</v>
      </c>
    </row>
    <row r="636" spans="1:19" ht="15.75" hidden="1" thickBot="1" x14ac:dyDescent="0.3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27"/>
        <v>-1428.3999999999996</v>
      </c>
      <c r="H636" s="47">
        <f t="shared" si="28"/>
        <v>-0.12736740735456714</v>
      </c>
      <c r="I636" s="128"/>
      <c r="J636" s="106"/>
      <c r="K636" s="67"/>
      <c r="L636" s="79"/>
      <c r="M636" s="67"/>
      <c r="N636" s="67"/>
      <c r="O636" s="67"/>
      <c r="P636" s="67"/>
      <c r="Q636" s="67"/>
      <c r="R636" s="107"/>
      <c r="S636">
        <f t="shared" si="29"/>
        <v>0</v>
      </c>
    </row>
    <row r="637" spans="1:19" ht="15.75" hidden="1" thickBot="1" x14ac:dyDescent="0.3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27"/>
        <v>-2522.7999999999993</v>
      </c>
      <c r="H637" s="47">
        <f t="shared" si="28"/>
        <v>-0.18184701438745202</v>
      </c>
      <c r="I637" s="128"/>
      <c r="J637" s="106"/>
      <c r="K637" s="67"/>
      <c r="L637" s="67"/>
      <c r="M637" s="79"/>
      <c r="N637" s="67"/>
      <c r="O637" s="67"/>
      <c r="P637" s="67"/>
      <c r="Q637" s="67"/>
      <c r="R637" s="107"/>
      <c r="S637">
        <f t="shared" si="29"/>
        <v>0</v>
      </c>
    </row>
    <row r="638" spans="1:19" ht="15.75" hidden="1" thickBot="1" x14ac:dyDescent="0.3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27"/>
        <v>-335.19999999999891</v>
      </c>
      <c r="H638" s="47">
        <f t="shared" si="28"/>
        <v>-5.641957853632245E-2</v>
      </c>
      <c r="I638" s="128"/>
      <c r="J638" s="106"/>
      <c r="K638" s="79"/>
      <c r="L638" s="67"/>
      <c r="M638" s="67"/>
      <c r="N638" s="67"/>
      <c r="O638" s="67"/>
      <c r="P638" s="67"/>
      <c r="Q638" s="67"/>
      <c r="R638" s="107"/>
      <c r="S638">
        <f t="shared" si="29"/>
        <v>0</v>
      </c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27"/>
        <v>631.20000000000073</v>
      </c>
      <c r="H639" s="47">
        <f t="shared" si="28"/>
        <v>8.00771338678576E-2</v>
      </c>
      <c r="I639" s="128">
        <f>H639</f>
        <v>8.00771338678576E-2</v>
      </c>
      <c r="J639" s="106"/>
      <c r="K639" s="125">
        <f>G639</f>
        <v>631.20000000000073</v>
      </c>
      <c r="L639" s="67"/>
      <c r="M639" s="67"/>
      <c r="N639" s="67"/>
      <c r="O639" s="67"/>
      <c r="P639" s="67"/>
      <c r="Q639" s="67"/>
      <c r="R639" s="107"/>
      <c r="S639">
        <f t="shared" si="29"/>
        <v>631.20000000000073</v>
      </c>
    </row>
    <row r="640" spans="1:19" hidden="1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27"/>
        <v>-5041.6000000000004</v>
      </c>
      <c r="H640" s="47">
        <f t="shared" si="28"/>
        <v>-0.26973121040917653</v>
      </c>
      <c r="I640" s="128"/>
      <c r="J640" s="106"/>
      <c r="K640" s="67"/>
      <c r="L640" s="67"/>
      <c r="M640" s="67"/>
      <c r="N640" s="67"/>
      <c r="O640" s="79"/>
      <c r="P640" s="67"/>
      <c r="Q640" s="67"/>
      <c r="R640" s="107"/>
      <c r="S640">
        <f t="shared" si="29"/>
        <v>0</v>
      </c>
    </row>
    <row r="641" spans="1:19" hidden="1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27"/>
        <v>-841.20000000000073</v>
      </c>
      <c r="H641" s="47">
        <f t="shared" si="28"/>
        <v>-7.3598376146146907E-2</v>
      </c>
      <c r="I641" s="128"/>
      <c r="J641" s="106"/>
      <c r="K641" s="79"/>
      <c r="L641" s="67"/>
      <c r="M641" s="67"/>
      <c r="N641" s="67"/>
      <c r="O641" s="67"/>
      <c r="P641" s="67"/>
      <c r="Q641" s="67"/>
      <c r="R641" s="107"/>
      <c r="S641">
        <f t="shared" si="29"/>
        <v>0</v>
      </c>
    </row>
    <row r="642" spans="1:19" hidden="1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27"/>
        <v>-1181.6000000000022</v>
      </c>
      <c r="H642" s="47">
        <f t="shared" si="28"/>
        <v>-5.6199227593554502E-2</v>
      </c>
      <c r="I642" s="128"/>
      <c r="J642" s="106"/>
      <c r="K642" s="79"/>
      <c r="L642" s="67"/>
      <c r="M642" s="67"/>
      <c r="N642" s="67"/>
      <c r="O642" s="67"/>
      <c r="P642" s="67"/>
      <c r="Q642" s="67"/>
      <c r="R642" s="107"/>
      <c r="S642">
        <f t="shared" si="29"/>
        <v>0</v>
      </c>
    </row>
    <row r="643" spans="1:19" hidden="1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27"/>
        <v>-4920.8000000000029</v>
      </c>
      <c r="H643" s="47">
        <f t="shared" si="28"/>
        <v>-0.1051390087772527</v>
      </c>
      <c r="I643" s="128"/>
      <c r="J643" s="106"/>
      <c r="K643" s="67"/>
      <c r="L643" s="79"/>
      <c r="M643" s="67"/>
      <c r="N643" s="67"/>
      <c r="O643" s="67"/>
      <c r="P643" s="67"/>
      <c r="Q643" s="67"/>
      <c r="R643" s="107"/>
      <c r="S643">
        <f t="shared" si="29"/>
        <v>0</v>
      </c>
    </row>
    <row r="644" spans="1:19" hidden="1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30">F644-E644</f>
        <v>-1723.2000000000007</v>
      </c>
      <c r="H644" s="47">
        <f t="shared" ref="H644:H707" si="31">G644/E644</f>
        <v>-0.12594649904984656</v>
      </c>
      <c r="I644" s="128"/>
      <c r="J644" s="106"/>
      <c r="K644" s="67"/>
      <c r="L644" s="79"/>
      <c r="M644" s="67"/>
      <c r="N644" s="67"/>
      <c r="O644" s="67"/>
      <c r="P644" s="67"/>
      <c r="Q644" s="67"/>
      <c r="R644" s="107"/>
      <c r="S644">
        <f t="shared" ref="S644:S707" si="32">SUM(J644:R644)</f>
        <v>0</v>
      </c>
    </row>
    <row r="645" spans="1:19" hidden="1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30"/>
        <v>-2866.4000000000015</v>
      </c>
      <c r="H645" s="47">
        <f t="shared" si="31"/>
        <v>-0.20924460536689354</v>
      </c>
      <c r="I645" s="128"/>
      <c r="J645" s="106"/>
      <c r="K645" s="67"/>
      <c r="L645" s="67"/>
      <c r="M645" s="67"/>
      <c r="N645" s="79"/>
      <c r="O645" s="67"/>
      <c r="P645" s="67"/>
      <c r="Q645" s="67"/>
      <c r="R645" s="107"/>
      <c r="S645">
        <f t="shared" si="32"/>
        <v>0</v>
      </c>
    </row>
    <row r="646" spans="1:19" hidden="1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30"/>
        <v>-2549.6000000000022</v>
      </c>
      <c r="H646" s="47">
        <f t="shared" si="31"/>
        <v>-0.17457274320771266</v>
      </c>
      <c r="I646" s="128"/>
      <c r="J646" s="106"/>
      <c r="K646" s="67"/>
      <c r="L646" s="67"/>
      <c r="M646" s="79"/>
      <c r="N646" s="67"/>
      <c r="O646" s="67"/>
      <c r="P646" s="67"/>
      <c r="Q646" s="67"/>
      <c r="R646" s="107"/>
      <c r="S646">
        <f t="shared" si="32"/>
        <v>0</v>
      </c>
    </row>
    <row r="647" spans="1:19" hidden="1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30"/>
        <v>-1185.1999999999989</v>
      </c>
      <c r="H647" s="47">
        <f t="shared" si="31"/>
        <v>-0.11798200207055815</v>
      </c>
      <c r="I647" s="128"/>
      <c r="J647" s="106"/>
      <c r="K647" s="67"/>
      <c r="L647" s="79"/>
      <c r="M647" s="67"/>
      <c r="N647" s="67"/>
      <c r="O647" s="67"/>
      <c r="P647" s="67"/>
      <c r="Q647" s="67"/>
      <c r="R647" s="107"/>
      <c r="S647">
        <f t="shared" si="32"/>
        <v>0</v>
      </c>
    </row>
    <row r="648" spans="1:19" hidden="1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30"/>
        <v>-2004.3999999999996</v>
      </c>
      <c r="H648" s="47">
        <f t="shared" si="31"/>
        <v>-0.27196743554952507</v>
      </c>
      <c r="I648" s="128"/>
      <c r="J648" s="106"/>
      <c r="K648" s="67"/>
      <c r="L648" s="67"/>
      <c r="M648" s="67"/>
      <c r="N648" s="67"/>
      <c r="O648" s="79"/>
      <c r="P648" s="67"/>
      <c r="Q648" s="67"/>
      <c r="R648" s="107"/>
      <c r="S648">
        <f t="shared" si="32"/>
        <v>0</v>
      </c>
    </row>
    <row r="649" spans="1:19" hidden="1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30"/>
        <v>-1245.2000000000007</v>
      </c>
      <c r="H649" s="47">
        <f t="shared" si="31"/>
        <v>-6.7945695826785432E-2</v>
      </c>
      <c r="I649" s="128"/>
      <c r="J649" s="106"/>
      <c r="K649" s="79"/>
      <c r="L649" s="67"/>
      <c r="M649" s="67"/>
      <c r="N649" s="67"/>
      <c r="O649" s="67"/>
      <c r="P649" s="67"/>
      <c r="Q649" s="67"/>
      <c r="R649" s="107"/>
      <c r="S649">
        <f t="shared" si="32"/>
        <v>0</v>
      </c>
    </row>
    <row r="650" spans="1:19" hidden="1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30"/>
        <v>-470</v>
      </c>
      <c r="H650" s="47">
        <f t="shared" si="31"/>
        <v>-0.11675278219395867</v>
      </c>
      <c r="I650" s="128"/>
      <c r="J650" s="106"/>
      <c r="K650" s="67"/>
      <c r="L650" s="79"/>
      <c r="M650" s="67"/>
      <c r="N650" s="67"/>
      <c r="O650" s="67"/>
      <c r="P650" s="67"/>
      <c r="Q650" s="67"/>
      <c r="R650" s="107"/>
      <c r="S650">
        <f t="shared" si="32"/>
        <v>0</v>
      </c>
    </row>
    <row r="651" spans="1:19" hidden="1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30"/>
        <v>-820</v>
      </c>
      <c r="H651" s="47">
        <f t="shared" si="31"/>
        <v>-7.947584709622392E-2</v>
      </c>
      <c r="I651" s="128"/>
      <c r="J651" s="106"/>
      <c r="K651" s="79"/>
      <c r="L651" s="67"/>
      <c r="M651" s="67"/>
      <c r="N651" s="67"/>
      <c r="O651" s="67"/>
      <c r="P651" s="67"/>
      <c r="Q651" s="67"/>
      <c r="R651" s="107"/>
      <c r="S651">
        <f t="shared" si="32"/>
        <v>0</v>
      </c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30"/>
        <v>1678.8000000000002</v>
      </c>
      <c r="H652" s="47">
        <f t="shared" si="31"/>
        <v>0.57714521452145218</v>
      </c>
      <c r="I652" s="128">
        <f>H652</f>
        <v>0.57714521452145218</v>
      </c>
      <c r="J652" s="106"/>
      <c r="K652" s="67"/>
      <c r="L652" s="67"/>
      <c r="M652" s="67"/>
      <c r="N652" s="67"/>
      <c r="O652" s="67"/>
      <c r="P652" s="67"/>
      <c r="Q652" s="67"/>
      <c r="R652" s="109">
        <f>G652</f>
        <v>1678.8000000000002</v>
      </c>
      <c r="S652">
        <f t="shared" si="32"/>
        <v>1678.8000000000002</v>
      </c>
    </row>
    <row r="653" spans="1:19" hidden="1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30"/>
        <v>-527.19999999999891</v>
      </c>
      <c r="H653" s="47">
        <f t="shared" si="31"/>
        <v>-4.0109555690809415E-2</v>
      </c>
      <c r="I653" s="128"/>
      <c r="J653" s="108"/>
      <c r="K653" s="67"/>
      <c r="L653" s="67"/>
      <c r="M653" s="67"/>
      <c r="N653" s="67"/>
      <c r="O653" s="67"/>
      <c r="P653" s="67"/>
      <c r="Q653" s="67"/>
      <c r="R653" s="107"/>
      <c r="S653">
        <f t="shared" si="32"/>
        <v>0</v>
      </c>
    </row>
    <row r="654" spans="1:19" hidden="1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30"/>
        <v>-409.19999999999891</v>
      </c>
      <c r="H654" s="47">
        <f t="shared" si="31"/>
        <v>-7.1254440342689795E-2</v>
      </c>
      <c r="I654" s="128"/>
      <c r="J654" s="106"/>
      <c r="K654" s="79"/>
      <c r="L654" s="67"/>
      <c r="M654" s="67"/>
      <c r="N654" s="67"/>
      <c r="O654" s="67"/>
      <c r="P654" s="67"/>
      <c r="Q654" s="67"/>
      <c r="R654" s="107"/>
      <c r="S654">
        <f t="shared" si="32"/>
        <v>0</v>
      </c>
    </row>
    <row r="655" spans="1:19" hidden="1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30"/>
        <v>-591.19999999999982</v>
      </c>
      <c r="H655" s="47">
        <f t="shared" si="31"/>
        <v>-8.5710971932266261E-2</v>
      </c>
      <c r="I655" s="128"/>
      <c r="J655" s="106"/>
      <c r="K655" s="79"/>
      <c r="L655" s="67"/>
      <c r="M655" s="67"/>
      <c r="N655" s="67"/>
      <c r="O655" s="67"/>
      <c r="P655" s="67"/>
      <c r="Q655" s="67"/>
      <c r="R655" s="107"/>
      <c r="S655">
        <f t="shared" si="32"/>
        <v>0</v>
      </c>
    </row>
    <row r="656" spans="1:19" hidden="1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30"/>
        <v>-909.59999999999854</v>
      </c>
      <c r="H656" s="47">
        <f t="shared" si="31"/>
        <v>-9.1953093408815051E-2</v>
      </c>
      <c r="I656" s="128"/>
      <c r="J656" s="106"/>
      <c r="K656" s="79"/>
      <c r="L656" s="67"/>
      <c r="M656" s="67"/>
      <c r="N656" s="67"/>
      <c r="O656" s="67"/>
      <c r="P656" s="67"/>
      <c r="Q656" s="67"/>
      <c r="R656" s="107"/>
      <c r="S656">
        <f t="shared" si="32"/>
        <v>0</v>
      </c>
    </row>
    <row r="657" spans="1:19" ht="15.75" thickBot="1" x14ac:dyDescent="0.3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30"/>
        <v>580.39999999999782</v>
      </c>
      <c r="H657" s="47">
        <f t="shared" si="31"/>
        <v>3.4500796538031585E-2</v>
      </c>
      <c r="I657" s="128">
        <f>H657</f>
        <v>3.4500796538031585E-2</v>
      </c>
      <c r="J657" s="108">
        <f>G657</f>
        <v>580.39999999999782</v>
      </c>
      <c r="K657" s="67"/>
      <c r="L657" s="67"/>
      <c r="M657" s="67"/>
      <c r="N657" s="67"/>
      <c r="O657" s="67"/>
      <c r="P657" s="67"/>
      <c r="Q657" s="67"/>
      <c r="R657" s="107"/>
      <c r="S657">
        <f t="shared" si="32"/>
        <v>580.39999999999782</v>
      </c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30"/>
        <v>321.59999999999945</v>
      </c>
      <c r="H658" s="47">
        <f t="shared" si="31"/>
        <v>7.637503562268437E-2</v>
      </c>
      <c r="I658" s="128">
        <f>H658</f>
        <v>7.637503562268437E-2</v>
      </c>
      <c r="J658" s="106"/>
      <c r="K658" s="125">
        <f>G658</f>
        <v>321.59999999999945</v>
      </c>
      <c r="L658" s="67"/>
      <c r="M658" s="67"/>
      <c r="N658" s="67"/>
      <c r="O658" s="67"/>
      <c r="P658" s="67"/>
      <c r="Q658" s="67"/>
      <c r="R658" s="107"/>
      <c r="S658">
        <f t="shared" si="32"/>
        <v>321.59999999999945</v>
      </c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30"/>
        <v>641.19999999999891</v>
      </c>
      <c r="H659" s="47">
        <f t="shared" si="31"/>
        <v>4.5525545994149472E-2</v>
      </c>
      <c r="I659" s="128">
        <f>H659</f>
        <v>4.5525545994149472E-2</v>
      </c>
      <c r="J659" s="108">
        <f>G659</f>
        <v>641.19999999999891</v>
      </c>
      <c r="K659" s="67"/>
      <c r="L659" s="67"/>
      <c r="M659" s="67"/>
      <c r="N659" s="67"/>
      <c r="O659" s="67"/>
      <c r="P659" s="67"/>
      <c r="Q659" s="67"/>
      <c r="R659" s="107"/>
      <c r="S659">
        <f t="shared" si="32"/>
        <v>641.19999999999891</v>
      </c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30"/>
        <v>262.39999999999418</v>
      </c>
      <c r="H660" s="47">
        <f t="shared" si="31"/>
        <v>8.8287148567350628E-3</v>
      </c>
      <c r="I660" s="128">
        <f>H660</f>
        <v>8.8287148567350628E-3</v>
      </c>
      <c r="J660" s="108">
        <f>G660</f>
        <v>262.39999999999418</v>
      </c>
      <c r="K660" s="67"/>
      <c r="L660" s="67"/>
      <c r="M660" s="67"/>
      <c r="N660" s="67"/>
      <c r="O660" s="67"/>
      <c r="P660" s="67"/>
      <c r="Q660" s="67"/>
      <c r="R660" s="107"/>
      <c r="S660">
        <f t="shared" si="32"/>
        <v>262.39999999999418</v>
      </c>
    </row>
    <row r="661" spans="1:19" hidden="1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30"/>
        <v>-2032.4000000000015</v>
      </c>
      <c r="H661" s="47">
        <f t="shared" si="31"/>
        <v>-0.10830917462482953</v>
      </c>
      <c r="I661" s="128"/>
      <c r="J661" s="106"/>
      <c r="K661" s="67"/>
      <c r="L661" s="79"/>
      <c r="M661" s="67"/>
      <c r="N661" s="67"/>
      <c r="O661" s="67"/>
      <c r="P661" s="67"/>
      <c r="Q661" s="67"/>
      <c r="R661" s="107"/>
      <c r="S661">
        <f t="shared" si="32"/>
        <v>0</v>
      </c>
    </row>
    <row r="662" spans="1:19" hidden="1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30"/>
        <v>-4878.3999999999978</v>
      </c>
      <c r="H662" s="47">
        <f t="shared" si="31"/>
        <v>-0.28205365402405169</v>
      </c>
      <c r="I662" s="128"/>
      <c r="J662" s="106"/>
      <c r="K662" s="67"/>
      <c r="L662" s="67"/>
      <c r="M662" s="67"/>
      <c r="N662" s="67"/>
      <c r="O662" s="79"/>
      <c r="P662" s="67"/>
      <c r="Q662" s="67"/>
      <c r="R662" s="107"/>
      <c r="S662">
        <f t="shared" si="32"/>
        <v>0</v>
      </c>
    </row>
    <row r="663" spans="1:19" hidden="1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30"/>
        <v>-3080.4000000000015</v>
      </c>
      <c r="H663" s="47">
        <f t="shared" si="31"/>
        <v>-0.14841581868640155</v>
      </c>
      <c r="I663" s="128"/>
      <c r="J663" s="106"/>
      <c r="K663" s="67"/>
      <c r="L663" s="79"/>
      <c r="M663" s="67"/>
      <c r="N663" s="67"/>
      <c r="O663" s="67"/>
      <c r="P663" s="67"/>
      <c r="Q663" s="67"/>
      <c r="R663" s="107"/>
      <c r="S663">
        <f t="shared" si="32"/>
        <v>0</v>
      </c>
    </row>
    <row r="664" spans="1:19" hidden="1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30"/>
        <v>-1490</v>
      </c>
      <c r="H664" s="47">
        <f t="shared" si="31"/>
        <v>-0.16016683149159394</v>
      </c>
      <c r="I664" s="128"/>
      <c r="J664" s="106"/>
      <c r="K664" s="67"/>
      <c r="L664" s="67"/>
      <c r="M664" s="79"/>
      <c r="N664" s="67"/>
      <c r="O664" s="67"/>
      <c r="P664" s="67"/>
      <c r="Q664" s="67"/>
      <c r="R664" s="107"/>
      <c r="S664">
        <f t="shared" si="32"/>
        <v>0</v>
      </c>
    </row>
    <row r="665" spans="1:19" hidden="1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30"/>
        <v>-5271.2000000000007</v>
      </c>
      <c r="H665" s="47">
        <f t="shared" si="31"/>
        <v>-0.16582358122561974</v>
      </c>
      <c r="I665" s="128"/>
      <c r="J665" s="106"/>
      <c r="K665" s="67"/>
      <c r="L665" s="67"/>
      <c r="M665" s="79"/>
      <c r="N665" s="67"/>
      <c r="O665" s="67"/>
      <c r="P665" s="67"/>
      <c r="Q665" s="67"/>
      <c r="R665" s="107"/>
      <c r="S665">
        <f t="shared" si="32"/>
        <v>0</v>
      </c>
    </row>
    <row r="666" spans="1:19" hidden="1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30"/>
        <v>-1156.4000000000015</v>
      </c>
      <c r="H666" s="47">
        <f t="shared" si="31"/>
        <v>-6.3436684001492188E-2</v>
      </c>
      <c r="I666" s="128"/>
      <c r="J666" s="106"/>
      <c r="K666" s="79"/>
      <c r="L666" s="67"/>
      <c r="M666" s="67"/>
      <c r="N666" s="67"/>
      <c r="O666" s="67"/>
      <c r="P666" s="67"/>
      <c r="Q666" s="67"/>
      <c r="R666" s="107"/>
      <c r="S666">
        <f t="shared" si="32"/>
        <v>0</v>
      </c>
    </row>
    <row r="667" spans="1:19" hidden="1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30"/>
        <v>-885.19999999999709</v>
      </c>
      <c r="H667" s="47">
        <f t="shared" si="31"/>
        <v>-5.4737935640258056E-2</v>
      </c>
      <c r="I667" s="128"/>
      <c r="J667" s="106"/>
      <c r="K667" s="79"/>
      <c r="L667" s="67"/>
      <c r="M667" s="67"/>
      <c r="N667" s="67"/>
      <c r="O667" s="67"/>
      <c r="P667" s="67"/>
      <c r="Q667" s="67"/>
      <c r="R667" s="107"/>
      <c r="S667">
        <f t="shared" si="32"/>
        <v>0</v>
      </c>
    </row>
    <row r="668" spans="1:19" ht="15.75" thickBot="1" x14ac:dyDescent="0.3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30"/>
        <v>651.20000000000255</v>
      </c>
      <c r="H668" s="47">
        <f t="shared" si="31"/>
        <v>3.9942098677592831E-2</v>
      </c>
      <c r="I668" s="128">
        <f>H668</f>
        <v>3.9942098677592831E-2</v>
      </c>
      <c r="J668" s="108">
        <f>G668</f>
        <v>651.20000000000255</v>
      </c>
      <c r="K668" s="67"/>
      <c r="L668" s="67"/>
      <c r="M668" s="67"/>
      <c r="N668" s="67"/>
      <c r="O668" s="67"/>
      <c r="P668" s="67"/>
      <c r="Q668" s="67"/>
      <c r="R668" s="107"/>
      <c r="S668">
        <f t="shared" si="32"/>
        <v>651.20000000000255</v>
      </c>
    </row>
    <row r="669" spans="1:19" ht="15.75" hidden="1" thickBot="1" x14ac:dyDescent="0.3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30"/>
        <v>-1963.5999999999985</v>
      </c>
      <c r="H669" s="47">
        <f t="shared" si="31"/>
        <v>-0.15854918932885462</v>
      </c>
      <c r="I669" s="128"/>
      <c r="J669" s="106"/>
      <c r="K669" s="67"/>
      <c r="L669" s="67"/>
      <c r="M669" s="79"/>
      <c r="N669" s="67"/>
      <c r="O669" s="67"/>
      <c r="P669" s="67"/>
      <c r="Q669" s="67"/>
      <c r="R669" s="107"/>
      <c r="S669">
        <f t="shared" si="32"/>
        <v>0</v>
      </c>
    </row>
    <row r="670" spans="1:19" ht="15.75" hidden="1" thickBot="1" x14ac:dyDescent="0.3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30"/>
        <v>-486.40000000000146</v>
      </c>
      <c r="H670" s="47">
        <f t="shared" si="31"/>
        <v>-5.2752592078434926E-2</v>
      </c>
      <c r="I670" s="128"/>
      <c r="J670" s="106"/>
      <c r="K670" s="79"/>
      <c r="L670" s="67"/>
      <c r="M670" s="67"/>
      <c r="N670" s="67"/>
      <c r="O670" s="67"/>
      <c r="P670" s="67"/>
      <c r="Q670" s="67"/>
      <c r="R670" s="107"/>
      <c r="S670">
        <f t="shared" si="32"/>
        <v>0</v>
      </c>
    </row>
    <row r="671" spans="1:19" ht="15.75" hidden="1" thickBot="1" x14ac:dyDescent="0.3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30"/>
        <v>-532.39999999999964</v>
      </c>
      <c r="H671" s="47">
        <f t="shared" si="31"/>
        <v>-5.2760930748800859E-2</v>
      </c>
      <c r="I671" s="128"/>
      <c r="J671" s="106"/>
      <c r="K671" s="79"/>
      <c r="L671" s="67"/>
      <c r="M671" s="67"/>
      <c r="N671" s="67"/>
      <c r="O671" s="67"/>
      <c r="P671" s="67"/>
      <c r="Q671" s="67"/>
      <c r="R671" s="107"/>
      <c r="S671">
        <f t="shared" si="32"/>
        <v>0</v>
      </c>
    </row>
    <row r="672" spans="1:19" ht="15.75" hidden="1" thickBot="1" x14ac:dyDescent="0.3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30"/>
        <v>-3644</v>
      </c>
      <c r="H672" s="47">
        <f t="shared" si="31"/>
        <v>-0.2464026831115439</v>
      </c>
      <c r="I672" s="128"/>
      <c r="J672" s="106"/>
      <c r="K672" s="67"/>
      <c r="L672" s="67"/>
      <c r="M672" s="67"/>
      <c r="N672" s="79"/>
      <c r="O672" s="67"/>
      <c r="P672" s="67"/>
      <c r="Q672" s="67"/>
      <c r="R672" s="107"/>
      <c r="S672">
        <f t="shared" si="32"/>
        <v>0</v>
      </c>
    </row>
    <row r="673" spans="1:19" ht="15.75" hidden="1" thickBot="1" x14ac:dyDescent="0.3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30"/>
        <v>-970.80000000000109</v>
      </c>
      <c r="H673" s="47">
        <f t="shared" si="31"/>
        <v>-0.15248806232721807</v>
      </c>
      <c r="I673" s="128"/>
      <c r="J673" s="106"/>
      <c r="K673" s="67"/>
      <c r="L673" s="67"/>
      <c r="M673" s="79"/>
      <c r="N673" s="67"/>
      <c r="O673" s="67"/>
      <c r="P673" s="67"/>
      <c r="Q673" s="67"/>
      <c r="R673" s="107"/>
      <c r="S673">
        <f t="shared" si="32"/>
        <v>0</v>
      </c>
    </row>
    <row r="674" spans="1:19" ht="15.75" hidden="1" thickBot="1" x14ac:dyDescent="0.3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30"/>
        <v>-1094.4000000000001</v>
      </c>
      <c r="H674" s="47">
        <f t="shared" si="31"/>
        <v>-0.37505140507196716</v>
      </c>
      <c r="I674" s="128"/>
      <c r="J674" s="106"/>
      <c r="K674" s="67"/>
      <c r="L674" s="67"/>
      <c r="M674" s="67"/>
      <c r="N674" s="67"/>
      <c r="O674" s="67"/>
      <c r="P674" s="67"/>
      <c r="Q674" s="79"/>
      <c r="R674" s="107"/>
      <c r="S674">
        <f t="shared" si="32"/>
        <v>0</v>
      </c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30"/>
        <v>258.79999999999973</v>
      </c>
      <c r="H675" s="47">
        <f t="shared" si="31"/>
        <v>9.2060330108138771E-2</v>
      </c>
      <c r="I675" s="128">
        <f>H675</f>
        <v>9.2060330108138771E-2</v>
      </c>
      <c r="J675" s="106"/>
      <c r="K675" s="125">
        <f>G675</f>
        <v>258.79999999999973</v>
      </c>
      <c r="L675" s="67"/>
      <c r="M675" s="67"/>
      <c r="N675" s="67"/>
      <c r="O675" s="67"/>
      <c r="P675" s="67"/>
      <c r="Q675" s="67"/>
      <c r="R675" s="107"/>
      <c r="S675">
        <f t="shared" si="32"/>
        <v>258.79999999999973</v>
      </c>
    </row>
    <row r="676" spans="1:19" hidden="1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30"/>
        <v>-1318.4000000000005</v>
      </c>
      <c r="H676" s="47">
        <f t="shared" si="31"/>
        <v>-0.17016882647529563</v>
      </c>
      <c r="I676" s="128"/>
      <c r="J676" s="106"/>
      <c r="K676" s="67"/>
      <c r="L676" s="67"/>
      <c r="M676" s="79"/>
      <c r="N676" s="67"/>
      <c r="O676" s="67"/>
      <c r="P676" s="67"/>
      <c r="Q676" s="67"/>
      <c r="R676" s="107"/>
      <c r="S676">
        <f t="shared" si="32"/>
        <v>0</v>
      </c>
    </row>
    <row r="677" spans="1:19" ht="15.75" thickBot="1" x14ac:dyDescent="0.3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30"/>
        <v>620.79999999999927</v>
      </c>
      <c r="H677" s="47">
        <f t="shared" si="31"/>
        <v>1.9317418037888005E-2</v>
      </c>
      <c r="I677" s="128">
        <f>H677</f>
        <v>1.9317418037888005E-2</v>
      </c>
      <c r="J677" s="108">
        <f>G677</f>
        <v>620.79999999999927</v>
      </c>
      <c r="K677" s="67"/>
      <c r="L677" s="67"/>
      <c r="M677" s="67"/>
      <c r="N677" s="67"/>
      <c r="O677" s="67"/>
      <c r="P677" s="67"/>
      <c r="Q677" s="67"/>
      <c r="R677" s="107"/>
      <c r="S677">
        <f t="shared" si="32"/>
        <v>620.79999999999927</v>
      </c>
    </row>
    <row r="678" spans="1:19" ht="15.75" hidden="1" thickBot="1" x14ac:dyDescent="0.3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30"/>
        <v>-257.20000000000073</v>
      </c>
      <c r="H678" s="47">
        <f t="shared" si="31"/>
        <v>-1.906258338027339E-2</v>
      </c>
      <c r="I678" s="128"/>
      <c r="J678" s="108"/>
      <c r="K678" s="67"/>
      <c r="L678" s="67"/>
      <c r="M678" s="67"/>
      <c r="N678" s="67"/>
      <c r="O678" s="67"/>
      <c r="P678" s="67"/>
      <c r="Q678" s="67"/>
      <c r="R678" s="107"/>
      <c r="S678">
        <f t="shared" si="32"/>
        <v>0</v>
      </c>
    </row>
    <row r="679" spans="1:19" ht="15.75" hidden="1" thickBot="1" x14ac:dyDescent="0.3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30"/>
        <v>-5011.2000000000007</v>
      </c>
      <c r="H679" s="47">
        <f t="shared" si="31"/>
        <v>-0.2025971505732814</v>
      </c>
      <c r="I679" s="128"/>
      <c r="J679" s="106"/>
      <c r="K679" s="67"/>
      <c r="L679" s="67"/>
      <c r="M679" s="67"/>
      <c r="N679" s="79"/>
      <c r="O679" s="67"/>
      <c r="P679" s="67"/>
      <c r="Q679" s="67"/>
      <c r="R679" s="107"/>
      <c r="S679">
        <f t="shared" si="32"/>
        <v>0</v>
      </c>
    </row>
    <row r="680" spans="1:19" ht="15.75" hidden="1" thickBot="1" x14ac:dyDescent="0.3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30"/>
        <v>-988.39999999999964</v>
      </c>
      <c r="H680" s="47">
        <f t="shared" si="31"/>
        <v>-0.27321981424148595</v>
      </c>
      <c r="I680" s="128"/>
      <c r="J680" s="106"/>
      <c r="K680" s="67"/>
      <c r="L680" s="67"/>
      <c r="M680" s="67"/>
      <c r="N680" s="67"/>
      <c r="O680" s="79"/>
      <c r="P680" s="67"/>
      <c r="Q680" s="67"/>
      <c r="R680" s="107"/>
      <c r="S680">
        <f t="shared" si="32"/>
        <v>0</v>
      </c>
    </row>
    <row r="681" spans="1:19" ht="15.75" hidden="1" thickBot="1" x14ac:dyDescent="0.3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30"/>
        <v>-3.0399999999995089</v>
      </c>
      <c r="H681" s="47">
        <f t="shared" si="31"/>
        <v>-1.5649452269168051E-3</v>
      </c>
      <c r="I681" s="128"/>
      <c r="J681" s="108"/>
      <c r="K681" s="67"/>
      <c r="L681" s="67"/>
      <c r="M681" s="67"/>
      <c r="N681" s="67"/>
      <c r="O681" s="67"/>
      <c r="P681" s="67"/>
      <c r="Q681" s="67"/>
      <c r="R681" s="107"/>
      <c r="S681">
        <f t="shared" si="32"/>
        <v>0</v>
      </c>
    </row>
    <row r="682" spans="1:19" ht="15.75" hidden="1" thickBot="1" x14ac:dyDescent="0.3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30"/>
        <v>-136.79999999999995</v>
      </c>
      <c r="H682" s="47">
        <f t="shared" si="31"/>
        <v>-0.13043478260869562</v>
      </c>
      <c r="I682" s="128"/>
      <c r="J682" s="106"/>
      <c r="K682" s="67"/>
      <c r="L682" s="79"/>
      <c r="M682" s="67"/>
      <c r="N682" s="67"/>
      <c r="O682" s="67"/>
      <c r="P682" s="67"/>
      <c r="Q682" s="67"/>
      <c r="R682" s="107"/>
      <c r="S682">
        <f t="shared" si="32"/>
        <v>0</v>
      </c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30"/>
        <v>152.40000000000009</v>
      </c>
      <c r="H683" s="47">
        <f t="shared" si="31"/>
        <v>7.3737178246564797E-2</v>
      </c>
      <c r="I683" s="128">
        <f>H683</f>
        <v>7.3737178246564797E-2</v>
      </c>
      <c r="J683" s="106"/>
      <c r="K683" s="125">
        <f>G683</f>
        <v>152.40000000000009</v>
      </c>
      <c r="L683" s="67"/>
      <c r="M683" s="67"/>
      <c r="N683" s="67"/>
      <c r="O683" s="67"/>
      <c r="P683" s="67"/>
      <c r="Q683" s="67"/>
      <c r="R683" s="107"/>
      <c r="S683">
        <f t="shared" si="32"/>
        <v>152.40000000000009</v>
      </c>
    </row>
    <row r="684" spans="1:19" hidden="1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30"/>
        <v>-527.19999999999709</v>
      </c>
      <c r="H684" s="47">
        <f t="shared" si="31"/>
        <v>-3.5624510095412946E-2</v>
      </c>
      <c r="I684" s="128"/>
      <c r="J684" s="108"/>
      <c r="K684" s="67"/>
      <c r="L684" s="67"/>
      <c r="M684" s="67"/>
      <c r="N684" s="67"/>
      <c r="O684" s="67"/>
      <c r="P684" s="67"/>
      <c r="Q684" s="67"/>
      <c r="R684" s="107"/>
      <c r="S684">
        <f t="shared" si="32"/>
        <v>0</v>
      </c>
    </row>
    <row r="685" spans="1:19" hidden="1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30"/>
        <v>-4926.8000000000029</v>
      </c>
      <c r="H685" s="47">
        <f t="shared" si="31"/>
        <v>-0.16540878813923512</v>
      </c>
      <c r="I685" s="128"/>
      <c r="J685" s="106"/>
      <c r="K685" s="67"/>
      <c r="L685" s="67"/>
      <c r="M685" s="79"/>
      <c r="N685" s="67"/>
      <c r="O685" s="67"/>
      <c r="P685" s="67"/>
      <c r="Q685" s="67"/>
      <c r="R685" s="107"/>
      <c r="S685">
        <f t="shared" si="32"/>
        <v>0</v>
      </c>
    </row>
    <row r="686" spans="1:19" hidden="1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30"/>
        <v>-288</v>
      </c>
      <c r="H686" s="47">
        <f t="shared" si="31"/>
        <v>-0.25280898876404495</v>
      </c>
      <c r="I686" s="128"/>
      <c r="J686" s="106"/>
      <c r="K686" s="67"/>
      <c r="L686" s="67"/>
      <c r="M686" s="67"/>
      <c r="N686" s="67"/>
      <c r="O686" s="79"/>
      <c r="P686" s="67"/>
      <c r="Q686" s="67"/>
      <c r="R686" s="107"/>
      <c r="S686">
        <f t="shared" si="32"/>
        <v>0</v>
      </c>
    </row>
    <row r="687" spans="1:19" hidden="1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30"/>
        <v>-910.39999999999964</v>
      </c>
      <c r="H687" s="47">
        <f t="shared" si="31"/>
        <v>-0.36544637122671791</v>
      </c>
      <c r="I687" s="128"/>
      <c r="J687" s="106"/>
      <c r="K687" s="67"/>
      <c r="L687" s="67"/>
      <c r="M687" s="67"/>
      <c r="N687" s="67"/>
      <c r="O687" s="67"/>
      <c r="P687" s="67"/>
      <c r="Q687" s="79"/>
      <c r="R687" s="107"/>
      <c r="S687">
        <f t="shared" si="32"/>
        <v>0</v>
      </c>
    </row>
    <row r="688" spans="1:19" hidden="1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30"/>
        <v>-2992.0000000000018</v>
      </c>
      <c r="H688" s="47">
        <f t="shared" si="31"/>
        <v>-0.21528277449992814</v>
      </c>
      <c r="I688" s="128"/>
      <c r="J688" s="106"/>
      <c r="K688" s="67"/>
      <c r="L688" s="67"/>
      <c r="M688" s="67"/>
      <c r="N688" s="79"/>
      <c r="O688" s="67"/>
      <c r="P688" s="67"/>
      <c r="Q688" s="67"/>
      <c r="R688" s="107"/>
      <c r="S688">
        <f t="shared" si="32"/>
        <v>0</v>
      </c>
    </row>
    <row r="689" spans="1:19" hidden="1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30"/>
        <v>-140</v>
      </c>
      <c r="H689" s="47">
        <f t="shared" si="31"/>
        <v>-6.6979236436704621E-3</v>
      </c>
      <c r="I689" s="128"/>
      <c r="J689" s="108"/>
      <c r="K689" s="67"/>
      <c r="L689" s="67"/>
      <c r="M689" s="67"/>
      <c r="N689" s="67"/>
      <c r="O689" s="67"/>
      <c r="P689" s="67"/>
      <c r="Q689" s="67"/>
      <c r="R689" s="107"/>
      <c r="S689">
        <f t="shared" si="32"/>
        <v>0</v>
      </c>
    </row>
    <row r="690" spans="1:19" hidden="1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30"/>
        <v>-671.60000000000218</v>
      </c>
      <c r="H690" s="47">
        <f t="shared" si="31"/>
        <v>-4.4328862604287818E-2</v>
      </c>
      <c r="I690" s="128"/>
      <c r="J690" s="108"/>
      <c r="K690" s="67"/>
      <c r="L690" s="67"/>
      <c r="M690" s="67"/>
      <c r="N690" s="67"/>
      <c r="O690" s="67"/>
      <c r="P690" s="67"/>
      <c r="Q690" s="67"/>
      <c r="R690" s="107"/>
      <c r="S690">
        <f t="shared" si="32"/>
        <v>0</v>
      </c>
    </row>
    <row r="691" spans="1:19" hidden="1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30"/>
        <v>-577.19999999999982</v>
      </c>
      <c r="H691" s="47">
        <f t="shared" si="31"/>
        <v>-0.17749077490774903</v>
      </c>
      <c r="I691" s="128"/>
      <c r="J691" s="106"/>
      <c r="K691" s="67"/>
      <c r="L691" s="67"/>
      <c r="M691" s="79"/>
      <c r="N691" s="67"/>
      <c r="O691" s="67"/>
      <c r="P691" s="67"/>
      <c r="Q691" s="67"/>
      <c r="R691" s="107"/>
      <c r="S691">
        <f t="shared" si="32"/>
        <v>0</v>
      </c>
    </row>
    <row r="692" spans="1:19" hidden="1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30"/>
        <v>-620.39999999999964</v>
      </c>
      <c r="H692" s="47">
        <f t="shared" si="31"/>
        <v>-4.5485204844716819E-2</v>
      </c>
      <c r="I692" s="128"/>
      <c r="J692" s="108"/>
      <c r="K692" s="67"/>
      <c r="L692" s="67"/>
      <c r="M692" s="67"/>
      <c r="N692" s="67"/>
      <c r="O692" s="67"/>
      <c r="P692" s="67"/>
      <c r="Q692" s="67"/>
      <c r="R692" s="107"/>
      <c r="S692">
        <f t="shared" si="32"/>
        <v>0</v>
      </c>
    </row>
    <row r="693" spans="1:19" hidden="1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30"/>
        <v>-2196</v>
      </c>
      <c r="H693" s="47">
        <f t="shared" si="31"/>
        <v>-6.4060676779463241E-2</v>
      </c>
      <c r="I693" s="128"/>
      <c r="J693" s="106"/>
      <c r="K693" s="79"/>
      <c r="L693" s="67"/>
      <c r="M693" s="67"/>
      <c r="N693" s="67"/>
      <c r="O693" s="67"/>
      <c r="P693" s="67"/>
      <c r="Q693" s="67"/>
      <c r="R693" s="107"/>
      <c r="S693">
        <f t="shared" si="32"/>
        <v>0</v>
      </c>
    </row>
    <row r="694" spans="1:19" hidden="1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30"/>
        <v>-3058.4000000000015</v>
      </c>
      <c r="H694" s="47">
        <f t="shared" si="31"/>
        <v>-0.10444784438008856</v>
      </c>
      <c r="I694" s="128"/>
      <c r="J694" s="106"/>
      <c r="K694" s="67"/>
      <c r="L694" s="79"/>
      <c r="M694" s="67"/>
      <c r="N694" s="67"/>
      <c r="O694" s="67"/>
      <c r="P694" s="67"/>
      <c r="Q694" s="67"/>
      <c r="R694" s="107"/>
      <c r="S694">
        <f t="shared" si="32"/>
        <v>0</v>
      </c>
    </row>
    <row r="695" spans="1:19" hidden="1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30"/>
        <v>0</v>
      </c>
      <c r="H695" s="47">
        <f t="shared" si="31"/>
        <v>0</v>
      </c>
      <c r="I695" s="128"/>
      <c r="J695" s="108">
        <f>G695</f>
        <v>0</v>
      </c>
      <c r="K695" s="67"/>
      <c r="L695" s="67"/>
      <c r="M695" s="67"/>
      <c r="N695" s="67"/>
      <c r="O695" s="67"/>
      <c r="P695" s="67"/>
      <c r="Q695" s="67"/>
      <c r="R695" s="107"/>
      <c r="S695">
        <f t="shared" si="32"/>
        <v>0</v>
      </c>
    </row>
    <row r="696" spans="1:19" hidden="1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30"/>
        <v>-319.59999999999991</v>
      </c>
      <c r="H696" s="47">
        <f t="shared" si="31"/>
        <v>-0.21238702817650182</v>
      </c>
      <c r="I696" s="128"/>
      <c r="J696" s="106"/>
      <c r="K696" s="67"/>
      <c r="L696" s="67"/>
      <c r="M696" s="67"/>
      <c r="N696" s="79"/>
      <c r="O696" s="67"/>
      <c r="P696" s="67"/>
      <c r="Q696" s="67"/>
      <c r="R696" s="107"/>
      <c r="S696">
        <f t="shared" si="32"/>
        <v>0</v>
      </c>
    </row>
    <row r="697" spans="1:19" hidden="1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30"/>
        <v>-2596.4000000000015</v>
      </c>
      <c r="H697" s="47">
        <f t="shared" si="31"/>
        <v>-0.11832367202595799</v>
      </c>
      <c r="I697" s="128"/>
      <c r="J697" s="106"/>
      <c r="K697" s="67"/>
      <c r="L697" s="79"/>
      <c r="M697" s="67"/>
      <c r="N697" s="67"/>
      <c r="O697" s="67"/>
      <c r="P697" s="67"/>
      <c r="Q697" s="67"/>
      <c r="R697" s="107"/>
      <c r="S697">
        <f t="shared" si="32"/>
        <v>0</v>
      </c>
    </row>
    <row r="698" spans="1:19" hidden="1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30"/>
        <v>-1546.8000000000011</v>
      </c>
      <c r="H698" s="47">
        <f t="shared" si="31"/>
        <v>-0.15735503560529004</v>
      </c>
      <c r="I698" s="128"/>
      <c r="J698" s="106"/>
      <c r="K698" s="67"/>
      <c r="L698" s="67"/>
      <c r="M698" s="79"/>
      <c r="N698" s="67"/>
      <c r="O698" s="67"/>
      <c r="P698" s="67"/>
      <c r="Q698" s="67"/>
      <c r="R698" s="107"/>
      <c r="S698">
        <f t="shared" si="32"/>
        <v>0</v>
      </c>
    </row>
    <row r="699" spans="1:19" hidden="1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30"/>
        <v>-112.48000000000002</v>
      </c>
      <c r="H699" s="47">
        <f t="shared" si="31"/>
        <v>-4.9531459170013392E-2</v>
      </c>
      <c r="I699" s="128"/>
      <c r="J699" s="108"/>
      <c r="K699" s="67"/>
      <c r="L699" s="67"/>
      <c r="M699" s="67"/>
      <c r="N699" s="67"/>
      <c r="O699" s="67"/>
      <c r="P699" s="67"/>
      <c r="Q699" s="67"/>
      <c r="R699" s="107"/>
      <c r="S699">
        <f t="shared" si="32"/>
        <v>0</v>
      </c>
    </row>
    <row r="700" spans="1:19" hidden="1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30"/>
        <v>-606.40000000000009</v>
      </c>
      <c r="H700" s="47">
        <f t="shared" si="31"/>
        <v>-0.13128951242747036</v>
      </c>
      <c r="I700" s="128"/>
      <c r="J700" s="106"/>
      <c r="K700" s="67"/>
      <c r="L700" s="79"/>
      <c r="M700" s="67"/>
      <c r="N700" s="67"/>
      <c r="O700" s="67"/>
      <c r="P700" s="67"/>
      <c r="Q700" s="67"/>
      <c r="R700" s="107"/>
      <c r="S700">
        <f t="shared" si="32"/>
        <v>0</v>
      </c>
    </row>
    <row r="701" spans="1:19" hidden="1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30"/>
        <v>-4144</v>
      </c>
      <c r="H701" s="47">
        <f t="shared" si="31"/>
        <v>-0.14633388420413296</v>
      </c>
      <c r="I701" s="128"/>
      <c r="J701" s="106"/>
      <c r="K701" s="67"/>
      <c r="L701" s="79"/>
      <c r="M701" s="67"/>
      <c r="N701" s="67"/>
      <c r="O701" s="67"/>
      <c r="P701" s="67"/>
      <c r="Q701" s="67"/>
      <c r="R701" s="107"/>
      <c r="S701">
        <f t="shared" si="32"/>
        <v>0</v>
      </c>
    </row>
    <row r="702" spans="1:19" hidden="1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30"/>
        <v>-320</v>
      </c>
      <c r="H702" s="47">
        <f t="shared" si="31"/>
        <v>-6.156213928434013E-2</v>
      </c>
      <c r="I702" s="128"/>
      <c r="J702" s="106"/>
      <c r="K702" s="79"/>
      <c r="L702" s="67"/>
      <c r="M702" s="67"/>
      <c r="N702" s="67"/>
      <c r="O702" s="67"/>
      <c r="P702" s="67"/>
      <c r="Q702" s="67"/>
      <c r="R702" s="107"/>
      <c r="S702">
        <f t="shared" si="32"/>
        <v>0</v>
      </c>
    </row>
    <row r="703" spans="1:19" hidden="1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30"/>
        <v>-576.80000000000018</v>
      </c>
      <c r="H703" s="47">
        <f t="shared" si="31"/>
        <v>-0.19079121460703893</v>
      </c>
      <c r="I703" s="128"/>
      <c r="J703" s="106"/>
      <c r="K703" s="67"/>
      <c r="L703" s="67"/>
      <c r="M703" s="79"/>
      <c r="N703" s="67"/>
      <c r="O703" s="67"/>
      <c r="P703" s="67"/>
      <c r="Q703" s="67"/>
      <c r="R703" s="107"/>
      <c r="S703">
        <f t="shared" si="32"/>
        <v>0</v>
      </c>
    </row>
    <row r="704" spans="1:19" hidden="1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30"/>
        <v>-577.20000000000027</v>
      </c>
      <c r="H704" s="47">
        <f t="shared" si="31"/>
        <v>-0.14719983678465781</v>
      </c>
      <c r="I704" s="128"/>
      <c r="J704" s="106"/>
      <c r="K704" s="67"/>
      <c r="L704" s="79"/>
      <c r="M704" s="67"/>
      <c r="N704" s="67"/>
      <c r="O704" s="67"/>
      <c r="P704" s="67"/>
      <c r="Q704" s="67"/>
      <c r="R704" s="107"/>
      <c r="S704">
        <f t="shared" si="32"/>
        <v>0</v>
      </c>
    </row>
    <row r="705" spans="1:19" hidden="1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30"/>
        <v>-4314.0000000000036</v>
      </c>
      <c r="H705" s="47">
        <f t="shared" si="31"/>
        <v>-0.17379463710197254</v>
      </c>
      <c r="I705" s="128"/>
      <c r="J705" s="106"/>
      <c r="K705" s="67"/>
      <c r="L705" s="67"/>
      <c r="M705" s="79"/>
      <c r="N705" s="67"/>
      <c r="O705" s="67"/>
      <c r="P705" s="67"/>
      <c r="Q705" s="67"/>
      <c r="R705" s="107"/>
      <c r="S705">
        <f t="shared" si="32"/>
        <v>0</v>
      </c>
    </row>
    <row r="706" spans="1:19" hidden="1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30"/>
        <v>-970.39999999999964</v>
      </c>
      <c r="H706" s="47">
        <f t="shared" si="31"/>
        <v>-0.10106227869193914</v>
      </c>
      <c r="I706" s="128"/>
      <c r="J706" s="106"/>
      <c r="K706" s="67"/>
      <c r="L706" s="79"/>
      <c r="M706" s="67"/>
      <c r="N706" s="67"/>
      <c r="O706" s="67"/>
      <c r="P706" s="67"/>
      <c r="Q706" s="67"/>
      <c r="R706" s="107"/>
      <c r="S706">
        <f t="shared" si="32"/>
        <v>0</v>
      </c>
    </row>
    <row r="707" spans="1:19" hidden="1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30"/>
        <v>-1154</v>
      </c>
      <c r="H707" s="47">
        <f t="shared" si="31"/>
        <v>-0.11976917967452673</v>
      </c>
      <c r="I707" s="128"/>
      <c r="J707" s="106"/>
      <c r="K707" s="67"/>
      <c r="L707" s="79"/>
      <c r="M707" s="67"/>
      <c r="N707" s="67"/>
      <c r="O707" s="67"/>
      <c r="P707" s="67"/>
      <c r="Q707" s="67"/>
      <c r="R707" s="107"/>
      <c r="S707">
        <f t="shared" si="32"/>
        <v>0</v>
      </c>
    </row>
    <row r="708" spans="1:19" hidden="1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33">F708-E708</f>
        <v>-4060.0000000000036</v>
      </c>
      <c r="H708" s="47">
        <f t="shared" ref="H708:H771" si="34">G708/E708</f>
        <v>-0.18050862528899181</v>
      </c>
      <c r="I708" s="128"/>
      <c r="J708" s="106"/>
      <c r="K708" s="67"/>
      <c r="L708" s="67"/>
      <c r="M708" s="79"/>
      <c r="N708" s="67"/>
      <c r="O708" s="67"/>
      <c r="P708" s="67"/>
      <c r="Q708" s="67"/>
      <c r="R708" s="107"/>
      <c r="S708">
        <f t="shared" ref="S708:S771" si="35">SUM(J708:R708)</f>
        <v>0</v>
      </c>
    </row>
    <row r="709" spans="1:19" hidden="1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33"/>
        <v>-1472.7999999999993</v>
      </c>
      <c r="H709" s="47">
        <f t="shared" si="34"/>
        <v>-0.20491985752448788</v>
      </c>
      <c r="I709" s="128"/>
      <c r="J709" s="106"/>
      <c r="K709" s="67"/>
      <c r="L709" s="67"/>
      <c r="M709" s="67"/>
      <c r="N709" s="79"/>
      <c r="O709" s="67"/>
      <c r="P709" s="67"/>
      <c r="Q709" s="67"/>
      <c r="R709" s="107"/>
      <c r="S709">
        <f t="shared" si="35"/>
        <v>0</v>
      </c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33"/>
        <v>288</v>
      </c>
      <c r="H710" s="47">
        <f t="shared" si="34"/>
        <v>4.006677796327212E-2</v>
      </c>
      <c r="I710" s="128">
        <f>H710</f>
        <v>4.006677796327212E-2</v>
      </c>
      <c r="J710" s="108">
        <f>G710</f>
        <v>288</v>
      </c>
      <c r="K710" s="67"/>
      <c r="L710" s="67"/>
      <c r="M710" s="67"/>
      <c r="N710" s="67"/>
      <c r="O710" s="67"/>
      <c r="P710" s="67"/>
      <c r="Q710" s="67"/>
      <c r="R710" s="107"/>
      <c r="S710">
        <f t="shared" si="35"/>
        <v>288</v>
      </c>
    </row>
    <row r="711" spans="1:19" hidden="1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33"/>
        <v>-2156</v>
      </c>
      <c r="H711" s="47">
        <f t="shared" si="34"/>
        <v>-6.8905564859440327E-2</v>
      </c>
      <c r="I711" s="128"/>
      <c r="J711" s="106"/>
      <c r="K711" s="79"/>
      <c r="L711" s="67"/>
      <c r="M711" s="67"/>
      <c r="N711" s="67"/>
      <c r="O711" s="67"/>
      <c r="P711" s="67"/>
      <c r="Q711" s="67"/>
      <c r="R711" s="107"/>
      <c r="S711">
        <f t="shared" si="35"/>
        <v>0</v>
      </c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33"/>
        <v>702.80000000000291</v>
      </c>
      <c r="H712" s="47">
        <f t="shared" si="34"/>
        <v>1.7509068441822533E-2</v>
      </c>
      <c r="I712" s="128">
        <f>H712</f>
        <v>1.7509068441822533E-2</v>
      </c>
      <c r="J712" s="108">
        <f>G712</f>
        <v>702.80000000000291</v>
      </c>
      <c r="K712" s="67"/>
      <c r="L712" s="67"/>
      <c r="M712" s="67"/>
      <c r="N712" s="67"/>
      <c r="O712" s="67"/>
      <c r="P712" s="67"/>
      <c r="Q712" s="67"/>
      <c r="R712" s="107"/>
      <c r="S712">
        <f t="shared" si="35"/>
        <v>702.80000000000291</v>
      </c>
    </row>
    <row r="713" spans="1:19" hidden="1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33"/>
        <v>-1624.8000000000002</v>
      </c>
      <c r="H713" s="47">
        <f t="shared" si="34"/>
        <v>-0.41448979591836732</v>
      </c>
      <c r="I713" s="128"/>
      <c r="J713" s="106"/>
      <c r="K713" s="67"/>
      <c r="L713" s="67"/>
      <c r="M713" s="67"/>
      <c r="N713" s="67"/>
      <c r="O713" s="67"/>
      <c r="P713" s="67"/>
      <c r="Q713" s="67"/>
      <c r="R713" s="109"/>
      <c r="S713">
        <f t="shared" si="35"/>
        <v>0</v>
      </c>
    </row>
    <row r="714" spans="1:19" hidden="1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33"/>
        <v>-682.40000000000009</v>
      </c>
      <c r="H714" s="47">
        <f t="shared" si="34"/>
        <v>-0.15926064227035103</v>
      </c>
      <c r="I714" s="128"/>
      <c r="J714" s="106"/>
      <c r="K714" s="67"/>
      <c r="L714" s="67"/>
      <c r="M714" s="79"/>
      <c r="N714" s="67"/>
      <c r="O714" s="67"/>
      <c r="P714" s="67"/>
      <c r="Q714" s="67"/>
      <c r="R714" s="107"/>
      <c r="S714">
        <f t="shared" si="35"/>
        <v>0</v>
      </c>
    </row>
    <row r="715" spans="1:19" hidden="1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33"/>
        <v>-212</v>
      </c>
      <c r="H715" s="47">
        <f t="shared" si="34"/>
        <v>-3.7008588785699327E-2</v>
      </c>
      <c r="I715" s="128"/>
      <c r="J715" s="108"/>
      <c r="K715" s="67"/>
      <c r="L715" s="67"/>
      <c r="M715" s="67"/>
      <c r="N715" s="67"/>
      <c r="O715" s="67"/>
      <c r="P715" s="67"/>
      <c r="Q715" s="67"/>
      <c r="R715" s="107"/>
      <c r="S715">
        <f t="shared" si="35"/>
        <v>0</v>
      </c>
    </row>
    <row r="716" spans="1:19" hidden="1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33"/>
        <v>-379.59999999999945</v>
      </c>
      <c r="H716" s="47">
        <f t="shared" si="34"/>
        <v>-0.12874779541446191</v>
      </c>
      <c r="I716" s="128"/>
      <c r="J716" s="106"/>
      <c r="K716" s="67"/>
      <c r="L716" s="79"/>
      <c r="M716" s="67"/>
      <c r="N716" s="67"/>
      <c r="O716" s="67"/>
      <c r="P716" s="67"/>
      <c r="Q716" s="67"/>
      <c r="R716" s="107"/>
      <c r="S716">
        <f t="shared" si="35"/>
        <v>0</v>
      </c>
    </row>
    <row r="717" spans="1:19" hidden="1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33"/>
        <v>-1822.4000000000005</v>
      </c>
      <c r="H717" s="47">
        <f t="shared" si="34"/>
        <v>-0.33318707035249384</v>
      </c>
      <c r="I717" s="128"/>
      <c r="J717" s="106"/>
      <c r="K717" s="67"/>
      <c r="L717" s="67"/>
      <c r="M717" s="67"/>
      <c r="N717" s="67"/>
      <c r="O717" s="67"/>
      <c r="P717" s="79"/>
      <c r="Q717" s="67"/>
      <c r="R717" s="107"/>
      <c r="S717">
        <f t="shared" si="35"/>
        <v>0</v>
      </c>
    </row>
    <row r="718" spans="1:19" hidden="1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33"/>
        <v>-683.59999999999945</v>
      </c>
      <c r="H718" s="47">
        <f t="shared" si="34"/>
        <v>-0.21216635630043437</v>
      </c>
      <c r="I718" s="128"/>
      <c r="J718" s="106"/>
      <c r="K718" s="67"/>
      <c r="L718" s="67"/>
      <c r="M718" s="67"/>
      <c r="N718" s="79"/>
      <c r="O718" s="67"/>
      <c r="P718" s="67"/>
      <c r="Q718" s="67"/>
      <c r="R718" s="107"/>
      <c r="S718">
        <f t="shared" si="35"/>
        <v>0</v>
      </c>
    </row>
    <row r="719" spans="1:19" hidden="1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33"/>
        <v>-987.60000000000014</v>
      </c>
      <c r="H719" s="47">
        <f t="shared" si="34"/>
        <v>-0.40870716768746901</v>
      </c>
      <c r="I719" s="128"/>
      <c r="J719" s="106"/>
      <c r="K719" s="67"/>
      <c r="L719" s="67"/>
      <c r="M719" s="67"/>
      <c r="N719" s="67"/>
      <c r="O719" s="67"/>
      <c r="P719" s="67"/>
      <c r="Q719" s="67"/>
      <c r="R719" s="109"/>
      <c r="S719">
        <f t="shared" si="35"/>
        <v>0</v>
      </c>
    </row>
    <row r="720" spans="1:19" hidden="1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33"/>
        <v>-2110.4</v>
      </c>
      <c r="H720" s="47">
        <f t="shared" si="34"/>
        <v>-0.54696247149077337</v>
      </c>
      <c r="I720" s="128"/>
      <c r="J720" s="106"/>
      <c r="K720" s="67"/>
      <c r="L720" s="67"/>
      <c r="M720" s="67"/>
      <c r="N720" s="67"/>
      <c r="O720" s="67"/>
      <c r="P720" s="67"/>
      <c r="Q720" s="67"/>
      <c r="R720" s="109"/>
      <c r="S720">
        <f t="shared" si="35"/>
        <v>0</v>
      </c>
    </row>
    <row r="721" spans="1:19" hidden="1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33"/>
        <v>-1396.7999999999997</v>
      </c>
      <c r="H721" s="47">
        <f t="shared" si="34"/>
        <v>-0.36489028213166136</v>
      </c>
      <c r="I721" s="128"/>
      <c r="J721" s="106"/>
      <c r="K721" s="67"/>
      <c r="L721" s="67"/>
      <c r="M721" s="67"/>
      <c r="N721" s="67"/>
      <c r="O721" s="67"/>
      <c r="P721" s="67"/>
      <c r="Q721" s="79"/>
      <c r="R721" s="107"/>
      <c r="S721">
        <f t="shared" si="35"/>
        <v>0</v>
      </c>
    </row>
    <row r="722" spans="1:19" hidden="1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33"/>
        <v>-516.39999999999964</v>
      </c>
      <c r="H722" s="47">
        <f t="shared" si="34"/>
        <v>-0.12268364534828463</v>
      </c>
      <c r="I722" s="128"/>
      <c r="J722" s="106"/>
      <c r="K722" s="67"/>
      <c r="L722" s="79"/>
      <c r="M722" s="67"/>
      <c r="N722" s="67"/>
      <c r="O722" s="67"/>
      <c r="P722" s="67"/>
      <c r="Q722" s="67"/>
      <c r="R722" s="107"/>
      <c r="S722">
        <f t="shared" si="35"/>
        <v>0</v>
      </c>
    </row>
    <row r="723" spans="1:19" hidden="1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33"/>
        <v>-303.60000000000014</v>
      </c>
      <c r="H723" s="47">
        <f t="shared" si="34"/>
        <v>-0.25615929800877502</v>
      </c>
      <c r="I723" s="128"/>
      <c r="J723" s="106"/>
      <c r="K723" s="67"/>
      <c r="L723" s="67"/>
      <c r="M723" s="67"/>
      <c r="N723" s="67"/>
      <c r="O723" s="79"/>
      <c r="P723" s="67"/>
      <c r="Q723" s="67"/>
      <c r="R723" s="107"/>
      <c r="S723">
        <f t="shared" si="35"/>
        <v>0</v>
      </c>
    </row>
    <row r="724" spans="1:19" hidden="1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33"/>
        <v>-549.60000000000218</v>
      </c>
      <c r="H724" s="47">
        <f t="shared" si="34"/>
        <v>-2.659749511217804E-2</v>
      </c>
      <c r="I724" s="128"/>
      <c r="J724" s="108"/>
      <c r="K724" s="67"/>
      <c r="L724" s="67"/>
      <c r="M724" s="67"/>
      <c r="N724" s="67"/>
      <c r="O724" s="67"/>
      <c r="P724" s="67"/>
      <c r="Q724" s="67"/>
      <c r="R724" s="107"/>
      <c r="S724">
        <f t="shared" si="35"/>
        <v>0</v>
      </c>
    </row>
    <row r="725" spans="1:19" ht="15.75" thickBot="1" x14ac:dyDescent="0.3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33"/>
        <v>198.39999999999964</v>
      </c>
      <c r="H725" s="47">
        <f t="shared" si="34"/>
        <v>3.8060159607120864E-2</v>
      </c>
      <c r="I725" s="128">
        <f>H725</f>
        <v>3.8060159607120864E-2</v>
      </c>
      <c r="J725" s="108">
        <f>G725</f>
        <v>198.39999999999964</v>
      </c>
      <c r="K725" s="67"/>
      <c r="L725" s="67"/>
      <c r="M725" s="67"/>
      <c r="N725" s="67"/>
      <c r="O725" s="67"/>
      <c r="P725" s="67"/>
      <c r="Q725" s="67"/>
      <c r="R725" s="107"/>
      <c r="S725">
        <f t="shared" si="35"/>
        <v>198.39999999999964</v>
      </c>
    </row>
    <row r="726" spans="1:19" ht="15.75" hidden="1" thickBot="1" x14ac:dyDescent="0.3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33"/>
        <v>-698.39999999999964</v>
      </c>
      <c r="H726" s="47">
        <f t="shared" si="34"/>
        <v>-0.31273508866200955</v>
      </c>
      <c r="I726" s="128"/>
      <c r="J726" s="106"/>
      <c r="K726" s="67"/>
      <c r="L726" s="67"/>
      <c r="M726" s="67"/>
      <c r="N726" s="67"/>
      <c r="O726" s="67"/>
      <c r="P726" s="79"/>
      <c r="Q726" s="67"/>
      <c r="R726" s="107"/>
      <c r="S726">
        <f t="shared" si="35"/>
        <v>0</v>
      </c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33"/>
        <v>212.00000000000045</v>
      </c>
      <c r="H727" s="47">
        <f t="shared" si="34"/>
        <v>6.5480602915740191E-2</v>
      </c>
      <c r="I727" s="128">
        <f>H727</f>
        <v>6.5480602915740191E-2</v>
      </c>
      <c r="J727" s="106"/>
      <c r="K727" s="125">
        <f>G727</f>
        <v>212.00000000000045</v>
      </c>
      <c r="L727" s="67"/>
      <c r="M727" s="67"/>
      <c r="N727" s="67"/>
      <c r="O727" s="67"/>
      <c r="P727" s="67"/>
      <c r="Q727" s="67"/>
      <c r="R727" s="107"/>
      <c r="S727">
        <f t="shared" si="35"/>
        <v>212.00000000000045</v>
      </c>
    </row>
    <row r="728" spans="1:19" hidden="1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33"/>
        <v>-973.99999999999818</v>
      </c>
      <c r="H728" s="47">
        <f t="shared" si="34"/>
        <v>-7.196902524088182E-2</v>
      </c>
      <c r="I728" s="128"/>
      <c r="J728" s="106"/>
      <c r="K728" s="79"/>
      <c r="L728" s="67"/>
      <c r="M728" s="67"/>
      <c r="N728" s="67"/>
      <c r="O728" s="67"/>
      <c r="P728" s="67"/>
      <c r="Q728" s="67"/>
      <c r="R728" s="107"/>
      <c r="S728">
        <f t="shared" si="35"/>
        <v>0</v>
      </c>
    </row>
    <row r="729" spans="1:19" hidden="1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33"/>
        <v>-652.39999999999986</v>
      </c>
      <c r="H729" s="47">
        <f t="shared" si="34"/>
        <v>-0.26676480209355574</v>
      </c>
      <c r="I729" s="128"/>
      <c r="J729" s="106"/>
      <c r="K729" s="67"/>
      <c r="L729" s="67"/>
      <c r="M729" s="67"/>
      <c r="N729" s="67"/>
      <c r="O729" s="79"/>
      <c r="P729" s="67"/>
      <c r="Q729" s="67"/>
      <c r="R729" s="107"/>
      <c r="S729">
        <f t="shared" si="35"/>
        <v>0</v>
      </c>
    </row>
    <row r="730" spans="1:19" hidden="1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33"/>
        <v>-3459.9999999999964</v>
      </c>
      <c r="H730" s="47">
        <f t="shared" si="34"/>
        <v>-0.1753034878300872</v>
      </c>
      <c r="I730" s="128"/>
      <c r="J730" s="106"/>
      <c r="K730" s="67"/>
      <c r="L730" s="67"/>
      <c r="M730" s="79"/>
      <c r="N730" s="67"/>
      <c r="O730" s="67"/>
      <c r="P730" s="67"/>
      <c r="Q730" s="67"/>
      <c r="R730" s="107"/>
      <c r="S730">
        <f t="shared" si="35"/>
        <v>0</v>
      </c>
    </row>
    <row r="731" spans="1:19" hidden="1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33"/>
        <v>-321.20000000000073</v>
      </c>
      <c r="H731" s="47">
        <f t="shared" si="34"/>
        <v>-4.7809002143367571E-2</v>
      </c>
      <c r="I731" s="128"/>
      <c r="J731" s="108"/>
      <c r="K731" s="67"/>
      <c r="L731" s="67"/>
      <c r="M731" s="67"/>
      <c r="N731" s="67"/>
      <c r="O731" s="67"/>
      <c r="P731" s="67"/>
      <c r="Q731" s="67"/>
      <c r="R731" s="107"/>
      <c r="S731">
        <f t="shared" si="35"/>
        <v>0</v>
      </c>
    </row>
    <row r="732" spans="1:19" hidden="1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33"/>
        <v>-592.80000000000018</v>
      </c>
      <c r="H732" s="47">
        <f t="shared" si="34"/>
        <v>-0.24687656171914046</v>
      </c>
      <c r="I732" s="128"/>
      <c r="J732" s="106"/>
      <c r="K732" s="67"/>
      <c r="L732" s="67"/>
      <c r="M732" s="67"/>
      <c r="N732" s="79"/>
      <c r="O732" s="67"/>
      <c r="P732" s="67"/>
      <c r="Q732" s="67"/>
      <c r="R732" s="107"/>
      <c r="S732">
        <f t="shared" si="35"/>
        <v>0</v>
      </c>
    </row>
    <row r="733" spans="1:19" hidden="1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33"/>
        <v>-151.99999999999955</v>
      </c>
      <c r="H733" s="47">
        <f t="shared" si="34"/>
        <v>-5.5865921787709334E-2</v>
      </c>
      <c r="I733" s="128"/>
      <c r="J733" s="106"/>
      <c r="K733" s="79"/>
      <c r="L733" s="67"/>
      <c r="M733" s="67"/>
      <c r="N733" s="67"/>
      <c r="O733" s="67"/>
      <c r="P733" s="67"/>
      <c r="Q733" s="67"/>
      <c r="R733" s="107"/>
      <c r="S733">
        <f t="shared" si="35"/>
        <v>0</v>
      </c>
    </row>
    <row r="734" spans="1:19" hidden="1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33"/>
        <v>-1245.6000000000008</v>
      </c>
      <c r="H734" s="47">
        <f t="shared" si="34"/>
        <v>-0.37599613619898592</v>
      </c>
      <c r="I734" s="128"/>
      <c r="J734" s="106"/>
      <c r="K734" s="67"/>
      <c r="L734" s="67"/>
      <c r="M734" s="67"/>
      <c r="N734" s="67"/>
      <c r="O734" s="67"/>
      <c r="P734" s="67"/>
      <c r="Q734" s="79"/>
      <c r="R734" s="107"/>
      <c r="S734">
        <f t="shared" si="35"/>
        <v>0</v>
      </c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33"/>
        <v>554.79999999999927</v>
      </c>
      <c r="H735" s="47">
        <f t="shared" si="34"/>
        <v>4.7722268097990579E-2</v>
      </c>
      <c r="I735" s="128">
        <f>H735</f>
        <v>4.7722268097990579E-2</v>
      </c>
      <c r="J735" s="108">
        <f>G735</f>
        <v>554.79999999999927</v>
      </c>
      <c r="K735" s="67"/>
      <c r="L735" s="67"/>
      <c r="M735" s="67"/>
      <c r="N735" s="67"/>
      <c r="O735" s="67"/>
      <c r="P735" s="67"/>
      <c r="Q735" s="67"/>
      <c r="R735" s="107"/>
      <c r="S735">
        <f t="shared" si="35"/>
        <v>554.79999999999927</v>
      </c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33"/>
        <v>987.19999999999982</v>
      </c>
      <c r="H736" s="47">
        <f t="shared" si="34"/>
        <v>0.2271304988036075</v>
      </c>
      <c r="I736" s="128">
        <f>H736</f>
        <v>0.2271304988036075</v>
      </c>
      <c r="J736" s="106"/>
      <c r="K736" s="79"/>
      <c r="L736" s="67"/>
      <c r="M736" s="67"/>
      <c r="N736" s="79">
        <f>G736</f>
        <v>987.19999999999982</v>
      </c>
      <c r="O736" s="67"/>
      <c r="P736" s="67"/>
      <c r="Q736" s="67"/>
      <c r="R736" s="107"/>
      <c r="S736">
        <f t="shared" si="35"/>
        <v>987.19999999999982</v>
      </c>
    </row>
    <row r="737" spans="1:19" hidden="1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33"/>
        <v>-196.80000000000018</v>
      </c>
      <c r="H737" s="47">
        <f t="shared" si="34"/>
        <v>-8.044473512099419E-2</v>
      </c>
      <c r="I737" s="128"/>
      <c r="J737" s="106"/>
      <c r="K737" s="79"/>
      <c r="L737" s="67"/>
      <c r="M737" s="67"/>
      <c r="N737" s="67"/>
      <c r="O737" s="67"/>
      <c r="P737" s="67"/>
      <c r="Q737" s="67"/>
      <c r="R737" s="107"/>
      <c r="S737">
        <f t="shared" si="35"/>
        <v>0</v>
      </c>
    </row>
    <row r="738" spans="1:19" hidden="1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33"/>
        <v>-455.59999999999945</v>
      </c>
      <c r="H738" s="47">
        <f t="shared" si="34"/>
        <v>-0.12338858195211773</v>
      </c>
      <c r="I738" s="128"/>
      <c r="J738" s="106"/>
      <c r="K738" s="67"/>
      <c r="L738" s="79"/>
      <c r="M738" s="67"/>
      <c r="N738" s="67"/>
      <c r="O738" s="67"/>
      <c r="P738" s="67"/>
      <c r="Q738" s="67"/>
      <c r="R738" s="107"/>
      <c r="S738">
        <f t="shared" si="35"/>
        <v>0</v>
      </c>
    </row>
    <row r="739" spans="1:19" hidden="1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33"/>
        <v>-956</v>
      </c>
      <c r="H739" s="47">
        <f t="shared" si="34"/>
        <v>-0.30998702983138782</v>
      </c>
      <c r="I739" s="128"/>
      <c r="J739" s="106"/>
      <c r="K739" s="67"/>
      <c r="L739" s="67"/>
      <c r="M739" s="67"/>
      <c r="N739" s="67"/>
      <c r="O739" s="67"/>
      <c r="P739" s="79"/>
      <c r="Q739" s="67"/>
      <c r="R739" s="107"/>
      <c r="S739">
        <f t="shared" si="35"/>
        <v>0</v>
      </c>
    </row>
    <row r="740" spans="1:19" ht="15.75" thickBot="1" x14ac:dyDescent="0.3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33"/>
        <v>197.60000000000036</v>
      </c>
      <c r="H740" s="47">
        <f t="shared" si="34"/>
        <v>4.2622950819672212E-2</v>
      </c>
      <c r="I740" s="128">
        <f>H740</f>
        <v>4.2622950819672212E-2</v>
      </c>
      <c r="J740" s="108">
        <f>G740</f>
        <v>197.60000000000036</v>
      </c>
      <c r="K740" s="67"/>
      <c r="L740" s="67"/>
      <c r="M740" s="67"/>
      <c r="N740" s="67"/>
      <c r="O740" s="67"/>
      <c r="P740" s="67"/>
      <c r="Q740" s="67"/>
      <c r="R740" s="107"/>
      <c r="S740">
        <f t="shared" si="35"/>
        <v>197.60000000000036</v>
      </c>
    </row>
    <row r="741" spans="1:19" ht="15.75" hidden="1" thickBot="1" x14ac:dyDescent="0.3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33"/>
        <v>-320.40000000000055</v>
      </c>
      <c r="H741" s="47">
        <f t="shared" si="34"/>
        <v>-6.9129196513334018E-2</v>
      </c>
      <c r="I741" s="128"/>
      <c r="J741" s="106"/>
      <c r="K741" s="79"/>
      <c r="L741" s="67"/>
      <c r="M741" s="67"/>
      <c r="N741" s="67"/>
      <c r="O741" s="67"/>
      <c r="P741" s="67"/>
      <c r="Q741" s="67"/>
      <c r="R741" s="107"/>
      <c r="S741">
        <f t="shared" si="35"/>
        <v>0</v>
      </c>
    </row>
    <row r="742" spans="1:19" ht="15.75" hidden="1" thickBot="1" x14ac:dyDescent="0.3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33"/>
        <v>-439.99999999999977</v>
      </c>
      <c r="H742" s="47">
        <f t="shared" si="34"/>
        <v>-0.23737591713422518</v>
      </c>
      <c r="I742" s="128"/>
      <c r="J742" s="106"/>
      <c r="K742" s="67"/>
      <c r="L742" s="67"/>
      <c r="M742" s="67"/>
      <c r="N742" s="79"/>
      <c r="O742" s="67"/>
      <c r="P742" s="67"/>
      <c r="Q742" s="67"/>
      <c r="R742" s="107"/>
      <c r="S742">
        <f t="shared" si="35"/>
        <v>0</v>
      </c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33"/>
        <v>1796</v>
      </c>
      <c r="H743" s="47">
        <f t="shared" si="34"/>
        <v>5.3634354655677001E-2</v>
      </c>
      <c r="I743" s="128">
        <f>H743</f>
        <v>5.3634354655677001E-2</v>
      </c>
      <c r="J743" s="106"/>
      <c r="K743" s="125">
        <f>G743</f>
        <v>1796</v>
      </c>
      <c r="L743" s="67"/>
      <c r="M743" s="67"/>
      <c r="N743" s="67"/>
      <c r="O743" s="67"/>
      <c r="P743" s="67"/>
      <c r="Q743" s="67"/>
      <c r="R743" s="107"/>
      <c r="S743">
        <f t="shared" si="35"/>
        <v>1796</v>
      </c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33"/>
        <v>166.39999999999986</v>
      </c>
      <c r="H744" s="47">
        <f t="shared" si="34"/>
        <v>0.11652661064425761</v>
      </c>
      <c r="I744" s="128">
        <f>H744</f>
        <v>0.11652661064425761</v>
      </c>
      <c r="J744" s="106"/>
      <c r="K744" s="67"/>
      <c r="L744" s="79">
        <f>G744</f>
        <v>166.39999999999986</v>
      </c>
      <c r="M744" s="67"/>
      <c r="N744" s="67"/>
      <c r="O744" s="67"/>
      <c r="P744" s="67"/>
      <c r="Q744" s="67"/>
      <c r="R744" s="107"/>
      <c r="S744">
        <f t="shared" si="35"/>
        <v>166.39999999999986</v>
      </c>
    </row>
    <row r="745" spans="1:19" hidden="1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33"/>
        <v>-197.20000000000073</v>
      </c>
      <c r="H745" s="47">
        <f t="shared" si="34"/>
        <v>-3.127378837858423E-2</v>
      </c>
      <c r="I745" s="128"/>
      <c r="J745" s="108"/>
      <c r="K745" s="67"/>
      <c r="L745" s="67"/>
      <c r="M745" s="67"/>
      <c r="N745" s="67"/>
      <c r="O745" s="67"/>
      <c r="P745" s="67"/>
      <c r="Q745" s="67"/>
      <c r="R745" s="107"/>
      <c r="S745">
        <f t="shared" si="35"/>
        <v>0</v>
      </c>
    </row>
    <row r="746" spans="1:19" hidden="1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33"/>
        <v>-974.79999999999563</v>
      </c>
      <c r="H746" s="47">
        <f t="shared" si="34"/>
        <v>-5.0303430623787088E-2</v>
      </c>
      <c r="I746" s="128"/>
      <c r="J746" s="106"/>
      <c r="K746" s="67"/>
      <c r="L746" s="67"/>
      <c r="M746" s="67"/>
      <c r="N746" s="67"/>
      <c r="O746" s="67"/>
      <c r="P746" s="67"/>
      <c r="Q746" s="67"/>
      <c r="R746" s="107"/>
      <c r="S746">
        <f t="shared" si="35"/>
        <v>0</v>
      </c>
    </row>
    <row r="747" spans="1:19" hidden="1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33"/>
        <v>-713.59999999999991</v>
      </c>
      <c r="H747" s="47">
        <f t="shared" si="34"/>
        <v>-0.18200367271985307</v>
      </c>
      <c r="I747" s="128"/>
      <c r="J747" s="106"/>
      <c r="K747" s="67"/>
      <c r="L747" s="67"/>
      <c r="M747" s="79"/>
      <c r="N747" s="67"/>
      <c r="O747" s="67"/>
      <c r="P747" s="67"/>
      <c r="Q747" s="67"/>
      <c r="R747" s="107"/>
      <c r="S747">
        <f t="shared" si="35"/>
        <v>0</v>
      </c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33"/>
        <v>688.40000000000873</v>
      </c>
      <c r="H748" s="47">
        <f t="shared" si="34"/>
        <v>1.5168341265644475E-2</v>
      </c>
      <c r="I748" s="128">
        <f>H748</f>
        <v>1.5168341265644475E-2</v>
      </c>
      <c r="J748" s="108">
        <f>G748</f>
        <v>688.40000000000873</v>
      </c>
      <c r="K748" s="67"/>
      <c r="L748" s="67"/>
      <c r="M748" s="67"/>
      <c r="N748" s="67"/>
      <c r="O748" s="67"/>
      <c r="P748" s="67"/>
      <c r="Q748" s="67"/>
      <c r="R748" s="107"/>
      <c r="S748">
        <f t="shared" si="35"/>
        <v>688.40000000000873</v>
      </c>
    </row>
    <row r="749" spans="1:19" hidden="1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33"/>
        <v>-363.59999999999991</v>
      </c>
      <c r="H749" s="47">
        <f t="shared" si="34"/>
        <v>-0.14333017975402076</v>
      </c>
      <c r="I749" s="128"/>
      <c r="J749" s="106"/>
      <c r="K749" s="67"/>
      <c r="L749" s="79"/>
      <c r="M749" s="67"/>
      <c r="N749" s="67"/>
      <c r="O749" s="67"/>
      <c r="P749" s="67"/>
      <c r="Q749" s="67"/>
      <c r="R749" s="107"/>
      <c r="S749">
        <f t="shared" si="35"/>
        <v>0</v>
      </c>
    </row>
    <row r="750" spans="1:19" hidden="1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33"/>
        <v>-1078.8000000000011</v>
      </c>
      <c r="H750" s="47">
        <f t="shared" si="34"/>
        <v>-0.18679872558526128</v>
      </c>
      <c r="I750" s="128"/>
      <c r="J750" s="106"/>
      <c r="K750" s="67"/>
      <c r="L750" s="67"/>
      <c r="M750" s="79"/>
      <c r="N750" s="67"/>
      <c r="O750" s="67"/>
      <c r="P750" s="67"/>
      <c r="Q750" s="67"/>
      <c r="R750" s="107"/>
      <c r="S750">
        <f t="shared" si="35"/>
        <v>0</v>
      </c>
    </row>
    <row r="751" spans="1:19" hidden="1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33"/>
        <v>-713.99999999999909</v>
      </c>
      <c r="H751" s="47">
        <f t="shared" si="34"/>
        <v>-0.17091152815013386</v>
      </c>
      <c r="I751" s="128"/>
      <c r="J751" s="106"/>
      <c r="K751" s="67"/>
      <c r="L751" s="67"/>
      <c r="M751" s="79"/>
      <c r="N751" s="67"/>
      <c r="O751" s="67"/>
      <c r="P751" s="67"/>
      <c r="Q751" s="67"/>
      <c r="R751" s="107"/>
      <c r="S751">
        <f t="shared" si="35"/>
        <v>0</v>
      </c>
    </row>
    <row r="752" spans="1:19" hidden="1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33"/>
        <v>-502.80000000000018</v>
      </c>
      <c r="H752" s="47">
        <f t="shared" si="34"/>
        <v>-0.11946398023189511</v>
      </c>
      <c r="I752" s="128"/>
      <c r="J752" s="106"/>
      <c r="K752" s="67"/>
      <c r="L752" s="79"/>
      <c r="M752" s="67"/>
      <c r="N752" s="67"/>
      <c r="O752" s="67"/>
      <c r="P752" s="67"/>
      <c r="Q752" s="67"/>
      <c r="R752" s="107"/>
      <c r="S752">
        <f t="shared" si="35"/>
        <v>0</v>
      </c>
    </row>
    <row r="753" spans="1:19" hidden="1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33"/>
        <v>-2452.8000000000029</v>
      </c>
      <c r="H753" s="47">
        <f t="shared" si="34"/>
        <v>-0.10928338471957383</v>
      </c>
      <c r="I753" s="128"/>
      <c r="J753" s="106"/>
      <c r="K753" s="67"/>
      <c r="L753" s="79"/>
      <c r="M753" s="67"/>
      <c r="N753" s="67"/>
      <c r="O753" s="67"/>
      <c r="P753" s="67"/>
      <c r="Q753" s="67"/>
      <c r="R753" s="107"/>
      <c r="S753">
        <f t="shared" si="35"/>
        <v>0</v>
      </c>
    </row>
    <row r="754" spans="1:19" ht="15.75" thickBot="1" x14ac:dyDescent="0.3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33"/>
        <v>15.199999999999818</v>
      </c>
      <c r="H754" s="47">
        <f t="shared" si="34"/>
        <v>6.8990559186636784E-3</v>
      </c>
      <c r="I754" s="128">
        <f>H754</f>
        <v>6.8990559186636784E-3</v>
      </c>
      <c r="J754" s="108">
        <f>G754</f>
        <v>15.199999999999818</v>
      </c>
      <c r="K754" s="67"/>
      <c r="L754" s="67"/>
      <c r="M754" s="67"/>
      <c r="N754" s="67"/>
      <c r="O754" s="67"/>
      <c r="P754" s="67"/>
      <c r="Q754" s="67"/>
      <c r="R754" s="107"/>
      <c r="S754">
        <f t="shared" si="35"/>
        <v>15.199999999999818</v>
      </c>
    </row>
    <row r="755" spans="1:19" ht="15.75" hidden="1" thickBot="1" x14ac:dyDescent="0.3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33"/>
        <v>-395.59999999999991</v>
      </c>
      <c r="H755" s="47">
        <f t="shared" si="34"/>
        <v>-0.14794315632011965</v>
      </c>
      <c r="I755" s="128"/>
      <c r="J755" s="106"/>
      <c r="K755" s="67"/>
      <c r="L755" s="79"/>
      <c r="M755" s="67"/>
      <c r="N755" s="67"/>
      <c r="O755" s="67"/>
      <c r="P755" s="67"/>
      <c r="Q755" s="67"/>
      <c r="R755" s="107"/>
      <c r="S755">
        <f t="shared" si="35"/>
        <v>0</v>
      </c>
    </row>
    <row r="756" spans="1:19" ht="15.75" hidden="1" thickBot="1" x14ac:dyDescent="0.3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33"/>
        <v>-668.00000000000045</v>
      </c>
      <c r="H756" s="47">
        <f t="shared" si="34"/>
        <v>-0.22895530573073772</v>
      </c>
      <c r="I756" s="128"/>
      <c r="J756" s="106"/>
      <c r="K756" s="67"/>
      <c r="L756" s="67"/>
      <c r="M756" s="67"/>
      <c r="N756" s="79"/>
      <c r="O756" s="67"/>
      <c r="P756" s="67"/>
      <c r="Q756" s="67"/>
      <c r="R756" s="107"/>
      <c r="S756">
        <f t="shared" si="35"/>
        <v>0</v>
      </c>
    </row>
    <row r="757" spans="1:19" ht="15.75" hidden="1" thickBot="1" x14ac:dyDescent="0.3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33"/>
        <v>-622.80000000000018</v>
      </c>
      <c r="H757" s="47">
        <f t="shared" si="34"/>
        <v>-0.26789401238816246</v>
      </c>
      <c r="I757" s="128"/>
      <c r="J757" s="106"/>
      <c r="K757" s="67"/>
      <c r="L757" s="67"/>
      <c r="M757" s="67"/>
      <c r="N757" s="67"/>
      <c r="O757" s="79"/>
      <c r="P757" s="67"/>
      <c r="Q757" s="67"/>
      <c r="R757" s="107"/>
      <c r="S757">
        <f t="shared" si="35"/>
        <v>0</v>
      </c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33"/>
        <v>288.80000000000018</v>
      </c>
      <c r="H758" s="47">
        <f t="shared" si="34"/>
        <v>5.5731377846391393E-2</v>
      </c>
      <c r="I758" s="128">
        <f>H758</f>
        <v>5.5731377846391393E-2</v>
      </c>
      <c r="J758" s="106"/>
      <c r="K758" s="125">
        <f>G758</f>
        <v>288.80000000000018</v>
      </c>
      <c r="L758" s="67"/>
      <c r="M758" s="67"/>
      <c r="N758" s="67"/>
      <c r="O758" s="67"/>
      <c r="P758" s="67"/>
      <c r="Q758" s="67"/>
      <c r="R758" s="107"/>
      <c r="S758">
        <f t="shared" si="35"/>
        <v>288.80000000000018</v>
      </c>
    </row>
    <row r="759" spans="1:19" hidden="1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33"/>
        <v>-121.60000000000036</v>
      </c>
      <c r="H759" s="47">
        <f t="shared" si="34"/>
        <v>-5.0658223629395253E-2</v>
      </c>
      <c r="I759" s="128"/>
      <c r="J759" s="106"/>
      <c r="K759" s="67"/>
      <c r="L759" s="67"/>
      <c r="M759" s="67"/>
      <c r="N759" s="67"/>
      <c r="O759" s="67"/>
      <c r="P759" s="67"/>
      <c r="Q759" s="67"/>
      <c r="R759" s="107"/>
      <c r="S759">
        <f t="shared" si="35"/>
        <v>0</v>
      </c>
    </row>
    <row r="760" spans="1:19" hidden="1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33"/>
        <v>-91.599999999999909</v>
      </c>
      <c r="H760" s="47">
        <f t="shared" si="34"/>
        <v>-2.7412018194876677E-2</v>
      </c>
      <c r="I760" s="128"/>
      <c r="J760" s="108"/>
      <c r="K760" s="67"/>
      <c r="L760" s="67"/>
      <c r="M760" s="67"/>
      <c r="N760" s="67"/>
      <c r="O760" s="67"/>
      <c r="P760" s="67"/>
      <c r="Q760" s="67"/>
      <c r="R760" s="107"/>
      <c r="S760">
        <f t="shared" si="35"/>
        <v>0</v>
      </c>
    </row>
    <row r="761" spans="1:19" hidden="1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33"/>
        <v>0</v>
      </c>
      <c r="H761" s="47">
        <f t="shared" si="34"/>
        <v>0</v>
      </c>
      <c r="I761" s="128"/>
      <c r="J761" s="108">
        <f>G761</f>
        <v>0</v>
      </c>
      <c r="K761" s="67"/>
      <c r="L761" s="67"/>
      <c r="M761" s="67"/>
      <c r="N761" s="67"/>
      <c r="O761" s="67"/>
      <c r="P761" s="67"/>
      <c r="Q761" s="67"/>
      <c r="R761" s="107"/>
      <c r="S761">
        <f t="shared" si="35"/>
        <v>0</v>
      </c>
    </row>
    <row r="762" spans="1:19" hidden="1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33"/>
        <v>-364</v>
      </c>
      <c r="H762" s="47">
        <f t="shared" si="34"/>
        <v>-7.0668633998602154E-2</v>
      </c>
      <c r="I762" s="128"/>
      <c r="J762" s="106"/>
      <c r="K762" s="79"/>
      <c r="L762" s="67"/>
      <c r="M762" s="67"/>
      <c r="N762" s="67"/>
      <c r="O762" s="67"/>
      <c r="P762" s="67"/>
      <c r="Q762" s="67"/>
      <c r="R762" s="107"/>
      <c r="S762">
        <f t="shared" si="35"/>
        <v>0</v>
      </c>
    </row>
    <row r="763" spans="1:19" hidden="1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33"/>
        <v>-546.79999999999927</v>
      </c>
      <c r="H763" s="47">
        <f t="shared" si="34"/>
        <v>-0.19245389272138508</v>
      </c>
      <c r="I763" s="128"/>
      <c r="J763" s="106"/>
      <c r="K763" s="67"/>
      <c r="L763" s="67"/>
      <c r="M763" s="79"/>
      <c r="N763" s="67"/>
      <c r="O763" s="67"/>
      <c r="P763" s="67"/>
      <c r="Q763" s="67"/>
      <c r="R763" s="107"/>
      <c r="S763">
        <f t="shared" si="35"/>
        <v>0</v>
      </c>
    </row>
    <row r="764" spans="1:19" hidden="1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33"/>
        <v>-29.199999999999818</v>
      </c>
      <c r="H764" s="47">
        <f t="shared" si="34"/>
        <v>-4.3090726639513337E-3</v>
      </c>
      <c r="I764" s="128"/>
      <c r="J764" s="108"/>
      <c r="K764" s="67"/>
      <c r="L764" s="67"/>
      <c r="M764" s="67"/>
      <c r="N764" s="67"/>
      <c r="O764" s="67"/>
      <c r="P764" s="67"/>
      <c r="Q764" s="67"/>
      <c r="R764" s="107"/>
      <c r="S764">
        <f t="shared" si="35"/>
        <v>0</v>
      </c>
    </row>
    <row r="765" spans="1:19" hidden="1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33"/>
        <v>-254.80000000000291</v>
      </c>
      <c r="H765" s="47">
        <f t="shared" si="34"/>
        <v>-8.8019897747686517E-3</v>
      </c>
      <c r="I765" s="128"/>
      <c r="J765" s="108"/>
      <c r="K765" s="67"/>
      <c r="L765" s="67"/>
      <c r="M765" s="67"/>
      <c r="N765" s="67"/>
      <c r="O765" s="67"/>
      <c r="P765" s="67"/>
      <c r="Q765" s="67"/>
      <c r="R765" s="107"/>
      <c r="S765">
        <f t="shared" si="35"/>
        <v>0</v>
      </c>
    </row>
    <row r="766" spans="1:19" hidden="1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33"/>
        <v>-135.60000000000036</v>
      </c>
      <c r="H766" s="47">
        <f t="shared" si="34"/>
        <v>-2.5789273488018329E-2</v>
      </c>
      <c r="I766" s="128"/>
      <c r="J766" s="108"/>
      <c r="K766" s="67"/>
      <c r="L766" s="67"/>
      <c r="M766" s="67"/>
      <c r="N766" s="67"/>
      <c r="O766" s="67"/>
      <c r="P766" s="67"/>
      <c r="Q766" s="67"/>
      <c r="R766" s="107"/>
      <c r="S766">
        <f t="shared" si="35"/>
        <v>0</v>
      </c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33"/>
        <v>137.19999999999891</v>
      </c>
      <c r="H767" s="47">
        <f t="shared" si="34"/>
        <v>1.6209829867674729E-2</v>
      </c>
      <c r="I767" s="128">
        <f>H767</f>
        <v>1.6209829867674729E-2</v>
      </c>
      <c r="J767" s="108">
        <f>G767</f>
        <v>137.19999999999891</v>
      </c>
      <c r="K767" s="67"/>
      <c r="L767" s="67"/>
      <c r="M767" s="67"/>
      <c r="N767" s="67"/>
      <c r="O767" s="67"/>
      <c r="P767" s="67"/>
      <c r="Q767" s="67"/>
      <c r="R767" s="107"/>
      <c r="S767">
        <f t="shared" si="35"/>
        <v>137.19999999999891</v>
      </c>
    </row>
    <row r="768" spans="1:19" hidden="1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33"/>
        <v>-1290.8000000000002</v>
      </c>
      <c r="H768" s="47">
        <f t="shared" si="34"/>
        <v>-0.22238301977809941</v>
      </c>
      <c r="I768" s="128"/>
      <c r="J768" s="106"/>
      <c r="K768" s="67"/>
      <c r="L768" s="67"/>
      <c r="M768" s="67"/>
      <c r="N768" s="79"/>
      <c r="O768" s="67"/>
      <c r="P768" s="67"/>
      <c r="Q768" s="67"/>
      <c r="R768" s="107"/>
      <c r="S768">
        <f t="shared" si="35"/>
        <v>0</v>
      </c>
    </row>
    <row r="769" spans="1:19" hidden="1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33"/>
        <v>-1274.3999999999996</v>
      </c>
      <c r="H769" s="47">
        <f t="shared" si="34"/>
        <v>-0.18352534562211975</v>
      </c>
      <c r="I769" s="128"/>
      <c r="J769" s="106"/>
      <c r="K769" s="67"/>
      <c r="L769" s="67"/>
      <c r="M769" s="79"/>
      <c r="N769" s="67"/>
      <c r="O769" s="67"/>
      <c r="P769" s="67"/>
      <c r="Q769" s="67"/>
      <c r="R769" s="107"/>
      <c r="S769">
        <f t="shared" si="35"/>
        <v>0</v>
      </c>
    </row>
    <row r="770" spans="1:19" hidden="1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33"/>
        <v>-166.39999999999964</v>
      </c>
      <c r="H770" s="47">
        <f t="shared" si="34"/>
        <v>-2.3104693140794174E-2</v>
      </c>
      <c r="I770" s="128"/>
      <c r="J770" s="108"/>
      <c r="K770" s="67"/>
      <c r="L770" s="67"/>
      <c r="M770" s="67"/>
      <c r="N770" s="67"/>
      <c r="O770" s="67"/>
      <c r="P770" s="67"/>
      <c r="Q770" s="67"/>
      <c r="R770" s="107"/>
      <c r="S770">
        <f t="shared" si="35"/>
        <v>0</v>
      </c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33"/>
        <v>77.599999999999454</v>
      </c>
      <c r="H771" s="47">
        <f t="shared" si="34"/>
        <v>1.4976069167824504E-2</v>
      </c>
      <c r="I771" s="128">
        <f>H771</f>
        <v>1.4976069167824504E-2</v>
      </c>
      <c r="J771" s="108">
        <f>G771</f>
        <v>77.599999999999454</v>
      </c>
      <c r="K771" s="67"/>
      <c r="L771" s="67"/>
      <c r="M771" s="67"/>
      <c r="N771" s="67"/>
      <c r="O771" s="67"/>
      <c r="P771" s="67"/>
      <c r="Q771" s="67"/>
      <c r="R771" s="107"/>
      <c r="S771">
        <f t="shared" si="35"/>
        <v>77.599999999999454</v>
      </c>
    </row>
    <row r="772" spans="1:19" hidden="1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36">F772-E772</f>
        <v>-790.79999999999927</v>
      </c>
      <c r="H772" s="47">
        <f t="shared" ref="H772:H835" si="37">G772/E772</f>
        <v>-0.16465395186141404</v>
      </c>
      <c r="I772" s="128"/>
      <c r="J772" s="106"/>
      <c r="K772" s="67"/>
      <c r="L772" s="67"/>
      <c r="M772" s="79"/>
      <c r="N772" s="67"/>
      <c r="O772" s="67"/>
      <c r="P772" s="67"/>
      <c r="Q772" s="67"/>
      <c r="R772" s="107"/>
      <c r="S772">
        <f t="shared" ref="S772:S835" si="38">SUM(J772:R772)</f>
        <v>0</v>
      </c>
    </row>
    <row r="773" spans="1:19" hidden="1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36"/>
        <v>-1351.1999999999998</v>
      </c>
      <c r="H773" s="47">
        <f t="shared" si="37"/>
        <v>-0.38500113973102346</v>
      </c>
      <c r="I773" s="128"/>
      <c r="J773" s="106"/>
      <c r="K773" s="67"/>
      <c r="L773" s="67"/>
      <c r="M773" s="67"/>
      <c r="N773" s="67"/>
      <c r="O773" s="67"/>
      <c r="P773" s="67"/>
      <c r="Q773" s="79"/>
      <c r="R773" s="107"/>
      <c r="S773">
        <f t="shared" si="38"/>
        <v>0</v>
      </c>
    </row>
    <row r="774" spans="1:19" hidden="1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36"/>
        <v>-1122.4000000000005</v>
      </c>
      <c r="H774" s="47">
        <f t="shared" si="37"/>
        <v>-0.30659965034965042</v>
      </c>
      <c r="I774" s="128"/>
      <c r="J774" s="106"/>
      <c r="K774" s="67"/>
      <c r="L774" s="67"/>
      <c r="M774" s="67"/>
      <c r="N774" s="67"/>
      <c r="O774" s="67"/>
      <c r="P774" s="79"/>
      <c r="Q774" s="67"/>
      <c r="R774" s="107"/>
      <c r="S774">
        <f t="shared" si="38"/>
        <v>0</v>
      </c>
    </row>
    <row r="775" spans="1:19" hidden="1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36"/>
        <v>-1380.8000000000011</v>
      </c>
      <c r="H775" s="47">
        <f t="shared" si="37"/>
        <v>-0.169223981567724</v>
      </c>
      <c r="I775" s="128"/>
      <c r="J775" s="106"/>
      <c r="K775" s="67"/>
      <c r="L775" s="67"/>
      <c r="M775" s="79"/>
      <c r="N775" s="67"/>
      <c r="O775" s="67"/>
      <c r="P775" s="67"/>
      <c r="Q775" s="67"/>
      <c r="R775" s="107"/>
      <c r="S775">
        <f t="shared" si="38"/>
        <v>0</v>
      </c>
    </row>
    <row r="776" spans="1:19" hidden="1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36"/>
        <v>-486.40000000000009</v>
      </c>
      <c r="H776" s="47">
        <f t="shared" si="37"/>
        <v>-0.11940298507462688</v>
      </c>
      <c r="I776" s="128"/>
      <c r="J776" s="106"/>
      <c r="K776" s="67"/>
      <c r="L776" s="79"/>
      <c r="M776" s="67"/>
      <c r="N776" s="67"/>
      <c r="O776" s="67"/>
      <c r="P776" s="67"/>
      <c r="Q776" s="67"/>
      <c r="R776" s="107"/>
      <c r="S776">
        <f t="shared" si="38"/>
        <v>0</v>
      </c>
    </row>
    <row r="777" spans="1:19" hidden="1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36"/>
        <v>-987.2</v>
      </c>
      <c r="H777" s="47">
        <f t="shared" si="37"/>
        <v>-0.55535553555355532</v>
      </c>
      <c r="I777" s="128"/>
      <c r="J777" s="106"/>
      <c r="K777" s="67"/>
      <c r="L777" s="67"/>
      <c r="M777" s="67"/>
      <c r="N777" s="67"/>
      <c r="O777" s="67"/>
      <c r="P777" s="67"/>
      <c r="Q777" s="67"/>
      <c r="R777" s="109"/>
      <c r="S777">
        <f t="shared" si="38"/>
        <v>0</v>
      </c>
    </row>
    <row r="778" spans="1:19" hidden="1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36"/>
        <v>-911.19999999999982</v>
      </c>
      <c r="H778" s="47">
        <f t="shared" si="37"/>
        <v>-0.40254461919066964</v>
      </c>
      <c r="I778" s="128"/>
      <c r="J778" s="106"/>
      <c r="K778" s="67"/>
      <c r="L778" s="67"/>
      <c r="M778" s="67"/>
      <c r="N778" s="67"/>
      <c r="O778" s="67"/>
      <c r="P778" s="67"/>
      <c r="Q778" s="67"/>
      <c r="R778" s="109"/>
      <c r="S778">
        <f t="shared" si="38"/>
        <v>0</v>
      </c>
    </row>
    <row r="779" spans="1:19" hidden="1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36"/>
        <v>-866.40000000000009</v>
      </c>
      <c r="H779" s="47">
        <f t="shared" si="37"/>
        <v>-0.32027206860860563</v>
      </c>
      <c r="I779" s="128"/>
      <c r="J779" s="106"/>
      <c r="K779" s="67"/>
      <c r="L779" s="67"/>
      <c r="M779" s="67"/>
      <c r="N779" s="67"/>
      <c r="O779" s="67"/>
      <c r="P779" s="79"/>
      <c r="Q779" s="67"/>
      <c r="R779" s="107"/>
      <c r="S779">
        <f t="shared" si="38"/>
        <v>0</v>
      </c>
    </row>
    <row r="780" spans="1:19" hidden="1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36"/>
        <v>-135.59999999999991</v>
      </c>
      <c r="H780" s="47">
        <f t="shared" si="37"/>
        <v>-5.9904576780349848E-2</v>
      </c>
      <c r="I780" s="128"/>
      <c r="J780" s="106"/>
      <c r="K780" s="79"/>
      <c r="L780" s="67"/>
      <c r="M780" s="67"/>
      <c r="N780" s="67"/>
      <c r="O780" s="67"/>
      <c r="P780" s="67"/>
      <c r="Q780" s="67"/>
      <c r="R780" s="107"/>
      <c r="S780">
        <f t="shared" si="38"/>
        <v>0</v>
      </c>
    </row>
    <row r="781" spans="1:19" hidden="1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36"/>
        <v>-1321.1999999999989</v>
      </c>
      <c r="H781" s="47">
        <f t="shared" si="37"/>
        <v>-0.17458639462973716</v>
      </c>
      <c r="I781" s="128"/>
      <c r="J781" s="106"/>
      <c r="K781" s="67"/>
      <c r="L781" s="67"/>
      <c r="M781" s="79"/>
      <c r="N781" s="67"/>
      <c r="O781" s="67"/>
      <c r="P781" s="67"/>
      <c r="Q781" s="67"/>
      <c r="R781" s="107"/>
      <c r="S781">
        <f t="shared" si="38"/>
        <v>0</v>
      </c>
    </row>
    <row r="782" spans="1:19" hidden="1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36"/>
        <v>-469.19999999999891</v>
      </c>
      <c r="H782" s="47">
        <f t="shared" si="37"/>
        <v>-7.4956866253434562E-2</v>
      </c>
      <c r="I782" s="128"/>
      <c r="J782" s="106"/>
      <c r="K782" s="79"/>
      <c r="L782" s="67"/>
      <c r="M782" s="67"/>
      <c r="N782" s="67"/>
      <c r="O782" s="67"/>
      <c r="P782" s="67"/>
      <c r="Q782" s="67"/>
      <c r="R782" s="107"/>
      <c r="S782">
        <f t="shared" si="38"/>
        <v>0</v>
      </c>
    </row>
    <row r="783" spans="1:19" hidden="1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36"/>
        <v>-4420.4000000000015</v>
      </c>
      <c r="H783" s="47">
        <f t="shared" si="37"/>
        <v>-0.16932765383672474</v>
      </c>
      <c r="I783" s="128"/>
      <c r="J783" s="106"/>
      <c r="K783" s="67"/>
      <c r="L783" s="67"/>
      <c r="M783" s="79"/>
      <c r="N783" s="67"/>
      <c r="O783" s="67"/>
      <c r="P783" s="67"/>
      <c r="Q783" s="67"/>
      <c r="R783" s="107"/>
      <c r="S783">
        <f t="shared" si="38"/>
        <v>0</v>
      </c>
    </row>
    <row r="784" spans="1:19" hidden="1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36"/>
        <v>-288.79999999999927</v>
      </c>
      <c r="H784" s="47">
        <f t="shared" si="37"/>
        <v>-5.041547377976386E-2</v>
      </c>
      <c r="I784" s="128"/>
      <c r="J784" s="106"/>
      <c r="K784" s="67"/>
      <c r="L784" s="67"/>
      <c r="M784" s="67"/>
      <c r="N784" s="67"/>
      <c r="O784" s="67"/>
      <c r="P784" s="67"/>
      <c r="Q784" s="67"/>
      <c r="R784" s="107"/>
      <c r="S784">
        <f t="shared" si="38"/>
        <v>0</v>
      </c>
    </row>
    <row r="785" spans="1:19" hidden="1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36"/>
        <v>-3752.8000000000029</v>
      </c>
      <c r="H785" s="47">
        <f t="shared" si="37"/>
        <v>-0.11861385387562115</v>
      </c>
      <c r="I785" s="128"/>
      <c r="J785" s="106"/>
      <c r="K785" s="67"/>
      <c r="L785" s="79"/>
      <c r="M785" s="67"/>
      <c r="N785" s="67"/>
      <c r="O785" s="67"/>
      <c r="P785" s="67"/>
      <c r="Q785" s="67"/>
      <c r="R785" s="107"/>
      <c r="S785">
        <f t="shared" si="38"/>
        <v>0</v>
      </c>
    </row>
    <row r="786" spans="1:19" hidden="1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36"/>
        <v>-3192.8000000000029</v>
      </c>
      <c r="H786" s="47">
        <f t="shared" si="37"/>
        <v>-0.12765072765072777</v>
      </c>
      <c r="I786" s="128"/>
      <c r="J786" s="106"/>
      <c r="K786" s="67"/>
      <c r="L786" s="79"/>
      <c r="M786" s="67"/>
      <c r="N786" s="67"/>
      <c r="O786" s="67"/>
      <c r="P786" s="67"/>
      <c r="Q786" s="67"/>
      <c r="R786" s="107"/>
      <c r="S786">
        <f t="shared" si="38"/>
        <v>0</v>
      </c>
    </row>
    <row r="787" spans="1:19" hidden="1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36"/>
        <v>-956.80000000000291</v>
      </c>
      <c r="H787" s="47">
        <f t="shared" si="37"/>
        <v>-5.2699993390469213E-2</v>
      </c>
      <c r="I787" s="128"/>
      <c r="J787" s="106"/>
      <c r="K787" s="79"/>
      <c r="L787" s="67"/>
      <c r="M787" s="67"/>
      <c r="N787" s="67"/>
      <c r="O787" s="67"/>
      <c r="P787" s="67"/>
      <c r="Q787" s="67"/>
      <c r="R787" s="107"/>
      <c r="S787">
        <f t="shared" si="38"/>
        <v>0</v>
      </c>
    </row>
    <row r="788" spans="1:19" hidden="1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36"/>
        <v>-2885.6000000000058</v>
      </c>
      <c r="H788" s="47">
        <f t="shared" si="37"/>
        <v>-0.1078809630626591</v>
      </c>
      <c r="I788" s="128"/>
      <c r="J788" s="106"/>
      <c r="K788" s="67"/>
      <c r="L788" s="79"/>
      <c r="M788" s="67"/>
      <c r="N788" s="67"/>
      <c r="O788" s="67"/>
      <c r="P788" s="67"/>
      <c r="Q788" s="67"/>
      <c r="R788" s="107"/>
      <c r="S788">
        <f t="shared" si="38"/>
        <v>0</v>
      </c>
    </row>
    <row r="789" spans="1:19" hidden="1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36"/>
        <v>-805.59999999999991</v>
      </c>
      <c r="H789" s="47">
        <f t="shared" si="37"/>
        <v>-0.18729656839951639</v>
      </c>
      <c r="I789" s="128"/>
      <c r="J789" s="106"/>
      <c r="K789" s="67"/>
      <c r="L789" s="67"/>
      <c r="M789" s="79"/>
      <c r="N789" s="67"/>
      <c r="O789" s="67"/>
      <c r="P789" s="67"/>
      <c r="Q789" s="67"/>
      <c r="R789" s="107"/>
      <c r="S789">
        <f t="shared" si="38"/>
        <v>0</v>
      </c>
    </row>
    <row r="790" spans="1:19" hidden="1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36"/>
        <v>-457.19999999999982</v>
      </c>
      <c r="H790" s="47">
        <f t="shared" si="37"/>
        <v>-7.5987235739928174E-2</v>
      </c>
      <c r="I790" s="128"/>
      <c r="J790" s="106"/>
      <c r="K790" s="79"/>
      <c r="L790" s="67"/>
      <c r="M790" s="67"/>
      <c r="N790" s="67"/>
      <c r="O790" s="67"/>
      <c r="P790" s="67"/>
      <c r="Q790" s="67"/>
      <c r="R790" s="107"/>
      <c r="S790">
        <f t="shared" si="38"/>
        <v>0</v>
      </c>
    </row>
    <row r="791" spans="1:19" hidden="1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36"/>
        <v>-364.80000000000018</v>
      </c>
      <c r="H791" s="47">
        <f t="shared" si="37"/>
        <v>-8.1088290210722891E-2</v>
      </c>
      <c r="I791" s="128"/>
      <c r="J791" s="106"/>
      <c r="K791" s="79"/>
      <c r="L791" s="67"/>
      <c r="M791" s="67"/>
      <c r="N791" s="67"/>
      <c r="O791" s="67"/>
      <c r="P791" s="67"/>
      <c r="Q791" s="67"/>
      <c r="R791" s="107"/>
      <c r="S791">
        <f t="shared" si="38"/>
        <v>0</v>
      </c>
    </row>
    <row r="792" spans="1:19" hidden="1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36"/>
        <v>-75.600000000000364</v>
      </c>
      <c r="H792" s="47">
        <f t="shared" si="37"/>
        <v>-2.0302932645826714E-2</v>
      </c>
      <c r="I792" s="128"/>
      <c r="J792" s="108"/>
      <c r="K792" s="67"/>
      <c r="L792" s="67"/>
      <c r="M792" s="67"/>
      <c r="N792" s="67"/>
      <c r="O792" s="67"/>
      <c r="P792" s="67"/>
      <c r="Q792" s="67"/>
      <c r="R792" s="107"/>
      <c r="S792">
        <f t="shared" si="38"/>
        <v>0</v>
      </c>
    </row>
    <row r="793" spans="1:19" hidden="1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36"/>
        <v>-304.00000000000045</v>
      </c>
      <c r="H793" s="47">
        <f t="shared" si="37"/>
        <v>-0.10816965556504428</v>
      </c>
      <c r="I793" s="128"/>
      <c r="J793" s="106"/>
      <c r="K793" s="67"/>
      <c r="L793" s="79"/>
      <c r="M793" s="67"/>
      <c r="N793" s="67"/>
      <c r="O793" s="67"/>
      <c r="P793" s="67"/>
      <c r="Q793" s="67"/>
      <c r="R793" s="107"/>
      <c r="S793">
        <f t="shared" si="38"/>
        <v>0</v>
      </c>
    </row>
    <row r="794" spans="1:19" hidden="1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36"/>
        <v>-500.80000000000018</v>
      </c>
      <c r="H794" s="47">
        <f t="shared" si="37"/>
        <v>-0.18009205983889534</v>
      </c>
      <c r="I794" s="128"/>
      <c r="J794" s="106"/>
      <c r="K794" s="67"/>
      <c r="L794" s="67"/>
      <c r="M794" s="79"/>
      <c r="N794" s="67"/>
      <c r="O794" s="67"/>
      <c r="P794" s="67"/>
      <c r="Q794" s="67"/>
      <c r="R794" s="107"/>
      <c r="S794">
        <f t="shared" si="38"/>
        <v>0</v>
      </c>
    </row>
    <row r="795" spans="1:19" hidden="1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36"/>
        <v>-288.79999999999973</v>
      </c>
      <c r="H795" s="47">
        <f t="shared" si="37"/>
        <v>-6.8611612657987209E-2</v>
      </c>
      <c r="I795" s="128"/>
      <c r="J795" s="106"/>
      <c r="K795" s="79"/>
      <c r="L795" s="67"/>
      <c r="M795" s="67"/>
      <c r="N795" s="67"/>
      <c r="O795" s="67"/>
      <c r="P795" s="67"/>
      <c r="Q795" s="67"/>
      <c r="R795" s="107"/>
      <c r="S795">
        <f t="shared" si="38"/>
        <v>0</v>
      </c>
    </row>
    <row r="796" spans="1:19" hidden="1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36"/>
        <v>-1246.7999999999997</v>
      </c>
      <c r="H796" s="47">
        <f t="shared" si="37"/>
        <v>-0.3403581568027953</v>
      </c>
      <c r="I796" s="128"/>
      <c r="J796" s="106"/>
      <c r="K796" s="67"/>
      <c r="L796" s="67"/>
      <c r="M796" s="67"/>
      <c r="N796" s="67"/>
      <c r="O796" s="67"/>
      <c r="P796" s="79"/>
      <c r="Q796" s="67"/>
      <c r="R796" s="107"/>
      <c r="S796">
        <f t="shared" si="38"/>
        <v>0</v>
      </c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36"/>
        <v>75.199999999999818</v>
      </c>
      <c r="H797" s="47">
        <f t="shared" si="37"/>
        <v>2.7341477603257641E-2</v>
      </c>
      <c r="I797" s="128">
        <f>H797</f>
        <v>2.7341477603257641E-2</v>
      </c>
      <c r="J797" s="108">
        <f>G797</f>
        <v>75.199999999999818</v>
      </c>
      <c r="K797" s="67"/>
      <c r="L797" s="67"/>
      <c r="M797" s="67"/>
      <c r="N797" s="67"/>
      <c r="O797" s="67"/>
      <c r="P797" s="67"/>
      <c r="Q797" s="67"/>
      <c r="R797" s="107"/>
      <c r="S797">
        <f t="shared" si="38"/>
        <v>75.199999999999818</v>
      </c>
    </row>
    <row r="798" spans="1:19" hidden="1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36"/>
        <v>-1747.6000000000004</v>
      </c>
      <c r="H798" s="47">
        <f t="shared" si="37"/>
        <v>-0.18580420175214768</v>
      </c>
      <c r="I798" s="128"/>
      <c r="J798" s="106"/>
      <c r="K798" s="67"/>
      <c r="L798" s="67"/>
      <c r="M798" s="79"/>
      <c r="N798" s="67"/>
      <c r="O798" s="67"/>
      <c r="P798" s="67"/>
      <c r="Q798" s="67"/>
      <c r="R798" s="107"/>
      <c r="S798">
        <f t="shared" si="38"/>
        <v>0</v>
      </c>
    </row>
    <row r="799" spans="1:19" hidden="1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36"/>
        <v>-1109.2000000000007</v>
      </c>
      <c r="H799" s="47">
        <f t="shared" si="37"/>
        <v>-0.17177724090937257</v>
      </c>
      <c r="I799" s="128"/>
      <c r="J799" s="106"/>
      <c r="K799" s="67"/>
      <c r="L799" s="67"/>
      <c r="M799" s="79"/>
      <c r="N799" s="67"/>
      <c r="O799" s="67"/>
      <c r="P799" s="67"/>
      <c r="Q799" s="67"/>
      <c r="R799" s="107"/>
      <c r="S799">
        <f t="shared" si="38"/>
        <v>0</v>
      </c>
    </row>
    <row r="800" spans="1:19" hidden="1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36"/>
        <v>-653.20000000000027</v>
      </c>
      <c r="H800" s="47">
        <f t="shared" si="37"/>
        <v>-0.18134369794558583</v>
      </c>
      <c r="I800" s="128"/>
      <c r="J800" s="106"/>
      <c r="K800" s="67"/>
      <c r="L800" s="67"/>
      <c r="M800" s="79"/>
      <c r="N800" s="67"/>
      <c r="O800" s="67"/>
      <c r="P800" s="67"/>
      <c r="Q800" s="67"/>
      <c r="R800" s="107"/>
      <c r="S800">
        <f t="shared" si="38"/>
        <v>0</v>
      </c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36"/>
        <v>300.96000000000026</v>
      </c>
      <c r="H801" s="47">
        <f t="shared" si="37"/>
        <v>0.26829268292682951</v>
      </c>
      <c r="I801" s="128">
        <f>H801</f>
        <v>0.26829268292682951</v>
      </c>
      <c r="J801" s="106"/>
      <c r="K801" s="67"/>
      <c r="L801" s="67"/>
      <c r="M801" s="67"/>
      <c r="N801" s="67"/>
      <c r="O801" s="79">
        <f>G801</f>
        <v>300.96000000000026</v>
      </c>
      <c r="P801" s="67"/>
      <c r="Q801" s="67"/>
      <c r="R801" s="107"/>
      <c r="S801">
        <f t="shared" si="38"/>
        <v>300.96000000000026</v>
      </c>
    </row>
    <row r="802" spans="1:19" hidden="1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36"/>
        <v>-136.80000000000018</v>
      </c>
      <c r="H802" s="47">
        <f t="shared" si="37"/>
        <v>-4.4357976653696556E-2</v>
      </c>
      <c r="I802" s="128"/>
      <c r="J802" s="108"/>
      <c r="K802" s="67"/>
      <c r="L802" s="67"/>
      <c r="M802" s="67"/>
      <c r="N802" s="67"/>
      <c r="O802" s="67"/>
      <c r="P802" s="67"/>
      <c r="Q802" s="67"/>
      <c r="R802" s="107"/>
      <c r="S802">
        <f t="shared" si="38"/>
        <v>0</v>
      </c>
    </row>
    <row r="803" spans="1:19" hidden="1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36"/>
        <v>-6.0799999999999272</v>
      </c>
      <c r="H803" s="47">
        <f t="shared" si="37"/>
        <v>-4.9382716049382125E-3</v>
      </c>
      <c r="I803" s="128"/>
      <c r="J803" s="108"/>
      <c r="K803" s="67"/>
      <c r="L803" s="67"/>
      <c r="M803" s="67"/>
      <c r="N803" s="67"/>
      <c r="O803" s="67"/>
      <c r="P803" s="67"/>
      <c r="Q803" s="67"/>
      <c r="R803" s="107"/>
      <c r="S803">
        <f t="shared" si="38"/>
        <v>0</v>
      </c>
    </row>
    <row r="804" spans="1:19" hidden="1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36"/>
        <v>-468.39999999999782</v>
      </c>
      <c r="H804" s="47">
        <f t="shared" si="37"/>
        <v>-4.2945685260571187E-2</v>
      </c>
      <c r="I804" s="128"/>
      <c r="J804" s="108"/>
      <c r="K804" s="67"/>
      <c r="L804" s="67"/>
      <c r="M804" s="67"/>
      <c r="N804" s="67"/>
      <c r="O804" s="67"/>
      <c r="P804" s="67"/>
      <c r="Q804" s="67"/>
      <c r="R804" s="107"/>
      <c r="S804">
        <f t="shared" si="38"/>
        <v>0</v>
      </c>
    </row>
    <row r="805" spans="1:19" hidden="1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36"/>
        <v>-1430.4000000000015</v>
      </c>
      <c r="H805" s="47">
        <f t="shared" si="37"/>
        <v>-6.2901268227471857E-2</v>
      </c>
      <c r="I805" s="128"/>
      <c r="J805" s="106"/>
      <c r="K805" s="79"/>
      <c r="L805" s="67"/>
      <c r="M805" s="67"/>
      <c r="N805" s="67"/>
      <c r="O805" s="67"/>
      <c r="P805" s="67"/>
      <c r="Q805" s="67"/>
      <c r="R805" s="107"/>
      <c r="S805">
        <f t="shared" si="38"/>
        <v>0</v>
      </c>
    </row>
    <row r="806" spans="1:19" hidden="1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36"/>
        <v>-1245.1999999999971</v>
      </c>
      <c r="H806" s="47">
        <f t="shared" si="37"/>
        <v>-6.4633336101652547E-2</v>
      </c>
      <c r="I806" s="128"/>
      <c r="J806" s="106"/>
      <c r="K806" s="79"/>
      <c r="L806" s="67"/>
      <c r="M806" s="67"/>
      <c r="N806" s="67"/>
      <c r="O806" s="67"/>
      <c r="P806" s="67"/>
      <c r="Q806" s="67"/>
      <c r="R806" s="107"/>
      <c r="S806">
        <f t="shared" si="38"/>
        <v>0</v>
      </c>
    </row>
    <row r="807" spans="1:19" hidden="1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36"/>
        <v>-1138.8000000000002</v>
      </c>
      <c r="H807" s="47">
        <f t="shared" si="37"/>
        <v>-0.27974845239265012</v>
      </c>
      <c r="I807" s="128"/>
      <c r="J807" s="106"/>
      <c r="K807" s="67"/>
      <c r="L807" s="67"/>
      <c r="M807" s="67"/>
      <c r="N807" s="67"/>
      <c r="O807" s="79"/>
      <c r="P807" s="67"/>
      <c r="Q807" s="67"/>
      <c r="R807" s="107"/>
      <c r="S807">
        <f t="shared" si="38"/>
        <v>0</v>
      </c>
    </row>
    <row r="808" spans="1:19" hidden="1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36"/>
        <v>-2474.7999999999993</v>
      </c>
      <c r="H808" s="47">
        <f t="shared" si="37"/>
        <v>-9.1653827921308328E-2</v>
      </c>
      <c r="I808" s="128"/>
      <c r="J808" s="106"/>
      <c r="K808" s="79"/>
      <c r="L808" s="67"/>
      <c r="M808" s="67"/>
      <c r="N808" s="67"/>
      <c r="O808" s="67"/>
      <c r="P808" s="67"/>
      <c r="Q808" s="67"/>
      <c r="R808" s="107"/>
      <c r="S808">
        <f t="shared" si="38"/>
        <v>0</v>
      </c>
    </row>
    <row r="809" spans="1:19" hidden="1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36"/>
        <v>-2650.7999999999993</v>
      </c>
      <c r="H809" s="47">
        <f t="shared" si="37"/>
        <v>-7.7926201171185969E-2</v>
      </c>
      <c r="I809" s="128"/>
      <c r="J809" s="106"/>
      <c r="K809" s="79"/>
      <c r="L809" s="67"/>
      <c r="M809" s="67"/>
      <c r="N809" s="67"/>
      <c r="O809" s="67"/>
      <c r="P809" s="67"/>
      <c r="Q809" s="67"/>
      <c r="R809" s="107"/>
      <c r="S809">
        <f t="shared" si="38"/>
        <v>0</v>
      </c>
    </row>
    <row r="810" spans="1:19" hidden="1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36"/>
        <v>-440.40000000000009</v>
      </c>
      <c r="H810" s="47">
        <f t="shared" si="37"/>
        <v>-0.10540928674006704</v>
      </c>
      <c r="I810" s="128"/>
      <c r="J810" s="106"/>
      <c r="K810" s="67"/>
      <c r="L810" s="79"/>
      <c r="M810" s="67"/>
      <c r="N810" s="67"/>
      <c r="O810" s="67"/>
      <c r="P810" s="67"/>
      <c r="Q810" s="67"/>
      <c r="R810" s="107"/>
      <c r="S810">
        <f t="shared" si="38"/>
        <v>0</v>
      </c>
    </row>
    <row r="811" spans="1:19" hidden="1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36"/>
        <v>-1397.5999999999985</v>
      </c>
      <c r="H811" s="47">
        <f t="shared" si="37"/>
        <v>-0.13627145085803419</v>
      </c>
      <c r="I811" s="128"/>
      <c r="J811" s="106"/>
      <c r="K811" s="67"/>
      <c r="L811" s="79"/>
      <c r="M811" s="67"/>
      <c r="N811" s="67"/>
      <c r="O811" s="67"/>
      <c r="P811" s="67"/>
      <c r="Q811" s="67"/>
      <c r="R811" s="107"/>
      <c r="S811">
        <f t="shared" si="38"/>
        <v>0</v>
      </c>
    </row>
    <row r="812" spans="1:19" hidden="1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36"/>
        <v>-1259.2000000000003</v>
      </c>
      <c r="H812" s="47">
        <f t="shared" si="37"/>
        <v>-0.33294553146483347</v>
      </c>
      <c r="I812" s="128"/>
      <c r="J812" s="106"/>
      <c r="K812" s="67"/>
      <c r="L812" s="67"/>
      <c r="M812" s="67"/>
      <c r="N812" s="67"/>
      <c r="O812" s="67"/>
      <c r="P812" s="79"/>
      <c r="Q812" s="67"/>
      <c r="R812" s="107"/>
      <c r="S812">
        <f t="shared" si="38"/>
        <v>0</v>
      </c>
    </row>
    <row r="813" spans="1:19" hidden="1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36"/>
        <v>-30.799999999999955</v>
      </c>
      <c r="H813" s="47">
        <f t="shared" si="37"/>
        <v>-2.0072992700729896E-2</v>
      </c>
      <c r="I813" s="128"/>
      <c r="J813" s="108"/>
      <c r="K813" s="67"/>
      <c r="L813" s="67"/>
      <c r="M813" s="67"/>
      <c r="N813" s="67"/>
      <c r="O813" s="67"/>
      <c r="P813" s="67"/>
      <c r="Q813" s="67"/>
      <c r="R813" s="107"/>
      <c r="S813">
        <f t="shared" si="38"/>
        <v>0</v>
      </c>
    </row>
    <row r="814" spans="1:19" hidden="1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36"/>
        <v>-1002.7999999999993</v>
      </c>
      <c r="H814" s="47">
        <f t="shared" si="37"/>
        <v>-0.18533303762844669</v>
      </c>
      <c r="I814" s="128"/>
      <c r="J814" s="106"/>
      <c r="K814" s="67"/>
      <c r="L814" s="67"/>
      <c r="M814" s="79"/>
      <c r="N814" s="67"/>
      <c r="O814" s="67"/>
      <c r="P814" s="67"/>
      <c r="Q814" s="67"/>
      <c r="R814" s="107"/>
      <c r="S814">
        <f t="shared" si="38"/>
        <v>0</v>
      </c>
    </row>
    <row r="815" spans="1:19" hidden="1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36"/>
        <v>-2674.7999999999993</v>
      </c>
      <c r="H815" s="47">
        <f t="shared" si="37"/>
        <v>-0.47699550609886576</v>
      </c>
      <c r="I815" s="128"/>
      <c r="J815" s="106"/>
      <c r="K815" s="67"/>
      <c r="L815" s="67"/>
      <c r="M815" s="67"/>
      <c r="N815" s="67"/>
      <c r="O815" s="67"/>
      <c r="P815" s="67"/>
      <c r="Q815" s="67"/>
      <c r="R815" s="109"/>
      <c r="S815">
        <f t="shared" si="38"/>
        <v>0</v>
      </c>
    </row>
    <row r="816" spans="1:19" hidden="1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36"/>
        <v>-105.19999999999936</v>
      </c>
      <c r="H816" s="47">
        <f t="shared" si="37"/>
        <v>-2.5088238099780447E-2</v>
      </c>
      <c r="I816" s="128"/>
      <c r="J816" s="108"/>
      <c r="K816" s="67"/>
      <c r="L816" s="67"/>
      <c r="M816" s="67"/>
      <c r="N816" s="67"/>
      <c r="O816" s="67"/>
      <c r="P816" s="67"/>
      <c r="Q816" s="67"/>
      <c r="R816" s="107"/>
      <c r="S816">
        <f t="shared" si="38"/>
        <v>0</v>
      </c>
    </row>
    <row r="817" spans="1:19" hidden="1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36"/>
        <v>-1593.1999999999998</v>
      </c>
      <c r="H817" s="47">
        <f t="shared" si="37"/>
        <v>-0.27169167803547062</v>
      </c>
      <c r="I817" s="128"/>
      <c r="J817" s="106"/>
      <c r="K817" s="67"/>
      <c r="L817" s="67"/>
      <c r="M817" s="67"/>
      <c r="N817" s="67"/>
      <c r="O817" s="79"/>
      <c r="P817" s="67"/>
      <c r="Q817" s="67"/>
      <c r="R817" s="107"/>
      <c r="S817">
        <f t="shared" si="38"/>
        <v>0</v>
      </c>
    </row>
    <row r="818" spans="1:19" hidden="1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36"/>
        <v>-1667.6000000000004</v>
      </c>
      <c r="H818" s="47">
        <f t="shared" si="37"/>
        <v>-0.22496222749838121</v>
      </c>
      <c r="I818" s="128"/>
      <c r="J818" s="106"/>
      <c r="K818" s="67"/>
      <c r="L818" s="67"/>
      <c r="M818" s="67"/>
      <c r="N818" s="79"/>
      <c r="O818" s="67"/>
      <c r="P818" s="67"/>
      <c r="Q818" s="67"/>
      <c r="R818" s="107"/>
      <c r="S818">
        <f t="shared" si="38"/>
        <v>0</v>
      </c>
    </row>
    <row r="819" spans="1:19" hidden="1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36"/>
        <v>-30.000000000000227</v>
      </c>
      <c r="H819" s="47">
        <f t="shared" si="37"/>
        <v>-1.7166399633783604E-2</v>
      </c>
      <c r="I819" s="128"/>
      <c r="J819" s="108"/>
      <c r="K819" s="67"/>
      <c r="L819" s="67"/>
      <c r="M819" s="67"/>
      <c r="N819" s="67"/>
      <c r="O819" s="67"/>
      <c r="P819" s="67"/>
      <c r="Q819" s="67"/>
      <c r="R819" s="107"/>
      <c r="S819">
        <f t="shared" si="38"/>
        <v>0</v>
      </c>
    </row>
    <row r="820" spans="1:19" hidden="1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36"/>
        <v>-106</v>
      </c>
      <c r="H820" s="47">
        <f t="shared" si="37"/>
        <v>-3.5229992023398028E-2</v>
      </c>
      <c r="I820" s="128"/>
      <c r="J820" s="108"/>
      <c r="K820" s="67"/>
      <c r="L820" s="67"/>
      <c r="M820" s="67"/>
      <c r="N820" s="67"/>
      <c r="O820" s="67"/>
      <c r="P820" s="67"/>
      <c r="Q820" s="67"/>
      <c r="R820" s="107"/>
      <c r="S820">
        <f t="shared" si="38"/>
        <v>0</v>
      </c>
    </row>
    <row r="821" spans="1:19" hidden="1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36"/>
        <v>-13782.000000000015</v>
      </c>
      <c r="H821" s="47">
        <f t="shared" si="37"/>
        <v>-0.14838181779031473</v>
      </c>
      <c r="I821" s="128"/>
      <c r="J821" s="106"/>
      <c r="K821" s="67"/>
      <c r="L821" s="79"/>
      <c r="M821" s="67"/>
      <c r="N821" s="67"/>
      <c r="O821" s="67"/>
      <c r="P821" s="67"/>
      <c r="Q821" s="67"/>
      <c r="R821" s="107"/>
      <c r="S821">
        <f t="shared" si="38"/>
        <v>0</v>
      </c>
    </row>
    <row r="822" spans="1:19" hidden="1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36"/>
        <v>-2489.9999999999927</v>
      </c>
      <c r="H822" s="47">
        <f t="shared" si="37"/>
        <v>-6.8023122397910488E-2</v>
      </c>
      <c r="I822" s="128"/>
      <c r="J822" s="106"/>
      <c r="K822" s="79"/>
      <c r="L822" s="67"/>
      <c r="M822" s="67"/>
      <c r="N822" s="67"/>
      <c r="O822" s="67"/>
      <c r="P822" s="67"/>
      <c r="Q822" s="67"/>
      <c r="R822" s="107"/>
      <c r="S822">
        <f t="shared" si="38"/>
        <v>0</v>
      </c>
    </row>
    <row r="823" spans="1:19" hidden="1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36"/>
        <v>-864.80000000000018</v>
      </c>
      <c r="H823" s="47">
        <f t="shared" si="37"/>
        <v>-0.10677597787435797</v>
      </c>
      <c r="I823" s="128"/>
      <c r="J823" s="106"/>
      <c r="K823" s="67"/>
      <c r="L823" s="79"/>
      <c r="M823" s="67"/>
      <c r="N823" s="67"/>
      <c r="O823" s="67"/>
      <c r="P823" s="67"/>
      <c r="Q823" s="67"/>
      <c r="R823" s="107"/>
      <c r="S823">
        <f t="shared" si="38"/>
        <v>0</v>
      </c>
    </row>
    <row r="824" spans="1:19" hidden="1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36"/>
        <v>-1200.0000000000009</v>
      </c>
      <c r="H824" s="47">
        <f t="shared" si="37"/>
        <v>-0.17278120140528722</v>
      </c>
      <c r="I824" s="128"/>
      <c r="J824" s="106"/>
      <c r="K824" s="67"/>
      <c r="L824" s="67"/>
      <c r="M824" s="79"/>
      <c r="N824" s="67"/>
      <c r="O824" s="67"/>
      <c r="P824" s="67"/>
      <c r="Q824" s="67"/>
      <c r="R824" s="107"/>
      <c r="S824">
        <f t="shared" si="38"/>
        <v>0</v>
      </c>
    </row>
    <row r="825" spans="1:19" hidden="1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36"/>
        <v>-1227.6000000000004</v>
      </c>
      <c r="H825" s="47">
        <f t="shared" si="37"/>
        <v>-0.18455709904383916</v>
      </c>
      <c r="I825" s="128"/>
      <c r="J825" s="106"/>
      <c r="K825" s="67"/>
      <c r="L825" s="67"/>
      <c r="M825" s="79"/>
      <c r="N825" s="67"/>
      <c r="O825" s="67"/>
      <c r="P825" s="67"/>
      <c r="Q825" s="67"/>
      <c r="R825" s="107"/>
      <c r="S825">
        <f t="shared" si="38"/>
        <v>0</v>
      </c>
    </row>
    <row r="826" spans="1:19" hidden="1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36"/>
        <v>-5516.7999999999993</v>
      </c>
      <c r="H826" s="47">
        <f t="shared" si="37"/>
        <v>-0.16549274649323845</v>
      </c>
      <c r="I826" s="128"/>
      <c r="J826" s="106"/>
      <c r="K826" s="67"/>
      <c r="L826" s="67"/>
      <c r="M826" s="79"/>
      <c r="N826" s="67"/>
      <c r="O826" s="67"/>
      <c r="P826" s="67"/>
      <c r="Q826" s="67"/>
      <c r="R826" s="107"/>
      <c r="S826">
        <f t="shared" si="38"/>
        <v>0</v>
      </c>
    </row>
    <row r="827" spans="1:19" hidden="1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36"/>
        <v>-1183.5999999999999</v>
      </c>
      <c r="H827" s="47">
        <f t="shared" si="37"/>
        <v>-0.27625805246942398</v>
      </c>
      <c r="I827" s="128"/>
      <c r="J827" s="106"/>
      <c r="K827" s="67"/>
      <c r="L827" s="67"/>
      <c r="M827" s="67"/>
      <c r="N827" s="67"/>
      <c r="O827" s="79"/>
      <c r="P827" s="67"/>
      <c r="Q827" s="67"/>
      <c r="R827" s="107"/>
      <c r="S827">
        <f t="shared" si="38"/>
        <v>0</v>
      </c>
    </row>
    <row r="828" spans="1:19" hidden="1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36"/>
        <v>-941.2000000000005</v>
      </c>
      <c r="H828" s="47">
        <f t="shared" si="37"/>
        <v>-0.33860987192401798</v>
      </c>
      <c r="I828" s="128"/>
      <c r="J828" s="106"/>
      <c r="K828" s="67"/>
      <c r="L828" s="67"/>
      <c r="M828" s="67"/>
      <c r="N828" s="67"/>
      <c r="O828" s="67"/>
      <c r="P828" s="79"/>
      <c r="Q828" s="67"/>
      <c r="R828" s="107"/>
      <c r="S828">
        <f t="shared" si="38"/>
        <v>0</v>
      </c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36"/>
        <v>196.80000000000007</v>
      </c>
      <c r="H829" s="47">
        <f t="shared" si="37"/>
        <v>0.2444113263785396</v>
      </c>
      <c r="I829" s="128">
        <f>H829</f>
        <v>0.2444113263785396</v>
      </c>
      <c r="J829" s="106"/>
      <c r="K829" s="79"/>
      <c r="L829" s="67"/>
      <c r="M829" s="67"/>
      <c r="N829" s="79">
        <f>G829</f>
        <v>196.80000000000007</v>
      </c>
      <c r="O829" s="67"/>
      <c r="P829" s="67"/>
      <c r="Q829" s="67"/>
      <c r="R829" s="107"/>
      <c r="S829">
        <f t="shared" si="38"/>
        <v>196.80000000000007</v>
      </c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36"/>
        <v>46</v>
      </c>
      <c r="H830" s="47">
        <f t="shared" si="37"/>
        <v>3.3285094066570188E-2</v>
      </c>
      <c r="I830" s="128">
        <f>H830</f>
        <v>3.3285094066570188E-2</v>
      </c>
      <c r="J830" s="108">
        <f>G830</f>
        <v>46</v>
      </c>
      <c r="K830" s="67"/>
      <c r="L830" s="67"/>
      <c r="M830" s="67"/>
      <c r="N830" s="67"/>
      <c r="O830" s="67"/>
      <c r="P830" s="67"/>
      <c r="Q830" s="67"/>
      <c r="R830" s="107"/>
      <c r="S830">
        <f t="shared" si="38"/>
        <v>46</v>
      </c>
    </row>
    <row r="831" spans="1:19" hidden="1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36"/>
        <v>-1563.6000000000004</v>
      </c>
      <c r="H831" s="47">
        <f t="shared" si="37"/>
        <v>-0.47215847324556109</v>
      </c>
      <c r="I831" s="128"/>
      <c r="J831" s="106"/>
      <c r="K831" s="67"/>
      <c r="L831" s="67"/>
      <c r="M831" s="67"/>
      <c r="N831" s="67"/>
      <c r="O831" s="67"/>
      <c r="P831" s="67"/>
      <c r="Q831" s="67"/>
      <c r="R831" s="109"/>
      <c r="S831">
        <f t="shared" si="38"/>
        <v>0</v>
      </c>
    </row>
    <row r="832" spans="1:19" hidden="1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36"/>
        <v>-698</v>
      </c>
      <c r="H832" s="47">
        <f t="shared" si="37"/>
        <v>-0.18985964530518987</v>
      </c>
      <c r="I832" s="128"/>
      <c r="J832" s="106"/>
      <c r="K832" s="67"/>
      <c r="L832" s="67"/>
      <c r="M832" s="79"/>
      <c r="N832" s="67"/>
      <c r="O832" s="67"/>
      <c r="P832" s="67"/>
      <c r="Q832" s="67"/>
      <c r="R832" s="107"/>
      <c r="S832">
        <f t="shared" si="38"/>
        <v>0</v>
      </c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36"/>
        <v>744.80000000000291</v>
      </c>
      <c r="H833" s="47">
        <f t="shared" si="37"/>
        <v>2.5164882690020641E-2</v>
      </c>
      <c r="I833" s="128">
        <f>H833</f>
        <v>2.5164882690020641E-2</v>
      </c>
      <c r="J833" s="108">
        <f>G833</f>
        <v>744.80000000000291</v>
      </c>
      <c r="K833" s="67"/>
      <c r="L833" s="67"/>
      <c r="M833" s="67"/>
      <c r="N833" s="67"/>
      <c r="O833" s="67"/>
      <c r="P833" s="67"/>
      <c r="Q833" s="67"/>
      <c r="R833" s="107"/>
      <c r="S833">
        <f t="shared" si="38"/>
        <v>744.80000000000291</v>
      </c>
    </row>
    <row r="834" spans="1:19" hidden="1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36"/>
        <v>-1213.1999999999989</v>
      </c>
      <c r="H834" s="47">
        <f t="shared" si="37"/>
        <v>-0.10386986301369854</v>
      </c>
      <c r="I834" s="128"/>
      <c r="J834" s="106"/>
      <c r="K834" s="67"/>
      <c r="L834" s="79"/>
      <c r="M834" s="67"/>
      <c r="N834" s="67"/>
      <c r="O834" s="67"/>
      <c r="P834" s="67"/>
      <c r="Q834" s="67"/>
      <c r="R834" s="107"/>
      <c r="S834">
        <f t="shared" si="38"/>
        <v>0</v>
      </c>
    </row>
    <row r="835" spans="1:19" hidden="1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36"/>
        <v>-1822.4000000000005</v>
      </c>
      <c r="H835" s="47">
        <f t="shared" si="37"/>
        <v>-0.1904523033191205</v>
      </c>
      <c r="I835" s="128"/>
      <c r="J835" s="106"/>
      <c r="K835" s="67"/>
      <c r="L835" s="67"/>
      <c r="M835" s="79"/>
      <c r="N835" s="67"/>
      <c r="O835" s="67"/>
      <c r="P835" s="67"/>
      <c r="Q835" s="67"/>
      <c r="R835" s="107"/>
      <c r="S835">
        <f t="shared" si="38"/>
        <v>0</v>
      </c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39">F836-E836</f>
        <v>3019.6000000000013</v>
      </c>
      <c r="H836" s="47">
        <f t="shared" ref="H836:H899" si="40">G836/E836</f>
        <v>0.48196386388303669</v>
      </c>
      <c r="I836" s="128">
        <f>H836</f>
        <v>0.48196386388303669</v>
      </c>
      <c r="J836" s="106"/>
      <c r="K836" s="67"/>
      <c r="L836" s="67"/>
      <c r="M836" s="67"/>
      <c r="N836" s="67"/>
      <c r="O836" s="67"/>
      <c r="P836" s="67"/>
      <c r="Q836" s="67"/>
      <c r="R836" s="109">
        <f>G836</f>
        <v>3019.6000000000013</v>
      </c>
      <c r="S836">
        <f t="shared" ref="S836:S899" si="41">SUM(J836:R836)</f>
        <v>3019.6000000000013</v>
      </c>
    </row>
    <row r="837" spans="1:19" hidden="1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39"/>
        <v>-729.19999999999982</v>
      </c>
      <c r="H837" s="47">
        <f t="shared" si="40"/>
        <v>-0.12401360544217684</v>
      </c>
      <c r="I837" s="128"/>
      <c r="J837" s="106"/>
      <c r="K837" s="67"/>
      <c r="L837" s="79"/>
      <c r="M837" s="67"/>
      <c r="N837" s="67"/>
      <c r="O837" s="67"/>
      <c r="P837" s="67"/>
      <c r="Q837" s="67"/>
      <c r="R837" s="107"/>
      <c r="S837">
        <f t="shared" si="41"/>
        <v>0</v>
      </c>
    </row>
    <row r="838" spans="1:19" hidden="1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39"/>
        <v>-150.80000000000018</v>
      </c>
      <c r="H838" s="47">
        <f t="shared" si="40"/>
        <v>-5.0897799378965901E-2</v>
      </c>
      <c r="I838" s="128"/>
      <c r="J838" s="106"/>
      <c r="K838" s="67"/>
      <c r="L838" s="67"/>
      <c r="M838" s="67"/>
      <c r="N838" s="67"/>
      <c r="O838" s="67"/>
      <c r="P838" s="67"/>
      <c r="Q838" s="67"/>
      <c r="R838" s="107"/>
      <c r="S838">
        <f t="shared" si="41"/>
        <v>0</v>
      </c>
    </row>
    <row r="839" spans="1:19" hidden="1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39"/>
        <v>-1428.4000000000005</v>
      </c>
      <c r="H839" s="47">
        <f t="shared" si="40"/>
        <v>-0.2061302239667514</v>
      </c>
      <c r="I839" s="128"/>
      <c r="J839" s="106"/>
      <c r="K839" s="67"/>
      <c r="L839" s="67"/>
      <c r="M839" s="67"/>
      <c r="N839" s="79"/>
      <c r="O839" s="67"/>
      <c r="P839" s="67"/>
      <c r="Q839" s="67"/>
      <c r="R839" s="107"/>
      <c r="S839">
        <f t="shared" si="41"/>
        <v>0</v>
      </c>
    </row>
    <row r="840" spans="1:19" hidden="1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39"/>
        <v>-258.40000000000009</v>
      </c>
      <c r="H840" s="47">
        <f t="shared" si="40"/>
        <v>-0.15600096595025362</v>
      </c>
      <c r="I840" s="128"/>
      <c r="J840" s="106"/>
      <c r="K840" s="67"/>
      <c r="L840" s="67"/>
      <c r="M840" s="79"/>
      <c r="N840" s="67"/>
      <c r="O840" s="67"/>
      <c r="P840" s="67"/>
      <c r="Q840" s="67"/>
      <c r="R840" s="107"/>
      <c r="S840">
        <f t="shared" si="41"/>
        <v>0</v>
      </c>
    </row>
    <row r="841" spans="1:19" hidden="1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39"/>
        <v>-2366.8000000000029</v>
      </c>
      <c r="H841" s="47">
        <f t="shared" si="40"/>
        <v>-5.9128609973018963E-2</v>
      </c>
      <c r="I841" s="128"/>
      <c r="J841" s="106"/>
      <c r="K841" s="79"/>
      <c r="L841" s="67"/>
      <c r="M841" s="67"/>
      <c r="N841" s="67"/>
      <c r="O841" s="67"/>
      <c r="P841" s="67"/>
      <c r="Q841" s="67"/>
      <c r="R841" s="107"/>
      <c r="S841">
        <f t="shared" si="41"/>
        <v>0</v>
      </c>
    </row>
    <row r="842" spans="1:19" hidden="1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39"/>
        <v>-836.80000000000018</v>
      </c>
      <c r="H842" s="47">
        <f t="shared" si="40"/>
        <v>-0.10947148090005235</v>
      </c>
      <c r="I842" s="128"/>
      <c r="J842" s="106"/>
      <c r="K842" s="67"/>
      <c r="L842" s="79"/>
      <c r="M842" s="67"/>
      <c r="N842" s="67"/>
      <c r="O842" s="67"/>
      <c r="P842" s="67"/>
      <c r="Q842" s="67"/>
      <c r="R842" s="107"/>
      <c r="S842">
        <f t="shared" si="41"/>
        <v>0</v>
      </c>
    </row>
    <row r="843" spans="1:19" hidden="1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39"/>
        <v>-666.79999999999973</v>
      </c>
      <c r="H843" s="47">
        <f t="shared" si="40"/>
        <v>-0.14827003468825042</v>
      </c>
      <c r="I843" s="128"/>
      <c r="J843" s="106"/>
      <c r="K843" s="67"/>
      <c r="L843" s="79"/>
      <c r="M843" s="67"/>
      <c r="N843" s="67"/>
      <c r="O843" s="67"/>
      <c r="P843" s="67"/>
      <c r="Q843" s="67"/>
      <c r="R843" s="107"/>
      <c r="S843">
        <f t="shared" si="41"/>
        <v>0</v>
      </c>
    </row>
    <row r="844" spans="1:19" hidden="1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39"/>
        <v>-1062.8000000000002</v>
      </c>
      <c r="H844" s="47">
        <f t="shared" si="40"/>
        <v>-0.34288295263905022</v>
      </c>
      <c r="I844" s="128"/>
      <c r="J844" s="106"/>
      <c r="K844" s="67"/>
      <c r="L844" s="67"/>
      <c r="M844" s="67"/>
      <c r="N844" s="67"/>
      <c r="O844" s="67"/>
      <c r="P844" s="79"/>
      <c r="Q844" s="67"/>
      <c r="R844" s="107"/>
      <c r="S844">
        <f t="shared" si="41"/>
        <v>0</v>
      </c>
    </row>
    <row r="845" spans="1:19" hidden="1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39"/>
        <v>-4918.3999999999978</v>
      </c>
      <c r="H845" s="47">
        <f t="shared" si="40"/>
        <v>-0.18828285303034933</v>
      </c>
      <c r="I845" s="128"/>
      <c r="J845" s="106"/>
      <c r="K845" s="67"/>
      <c r="L845" s="67"/>
      <c r="M845" s="79"/>
      <c r="N845" s="67"/>
      <c r="O845" s="67"/>
      <c r="P845" s="67"/>
      <c r="Q845" s="67"/>
      <c r="R845" s="107"/>
      <c r="S845">
        <f t="shared" si="41"/>
        <v>0</v>
      </c>
    </row>
    <row r="846" spans="1:19" hidden="1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39"/>
        <v>-1184.7999999999993</v>
      </c>
      <c r="H846" s="47">
        <f t="shared" si="40"/>
        <v>-0.2142340517864891</v>
      </c>
      <c r="I846" s="128"/>
      <c r="J846" s="106"/>
      <c r="K846" s="67"/>
      <c r="L846" s="67"/>
      <c r="M846" s="67"/>
      <c r="N846" s="79"/>
      <c r="O846" s="67"/>
      <c r="P846" s="67"/>
      <c r="Q846" s="67"/>
      <c r="R846" s="107"/>
      <c r="S846">
        <f t="shared" si="41"/>
        <v>0</v>
      </c>
    </row>
    <row r="847" spans="1:19" hidden="1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39"/>
        <v>-561.59999999999991</v>
      </c>
      <c r="H847" s="47">
        <f t="shared" si="40"/>
        <v>-0.27583497053045181</v>
      </c>
      <c r="I847" s="128"/>
      <c r="J847" s="106"/>
      <c r="K847" s="67"/>
      <c r="L847" s="67"/>
      <c r="M847" s="67"/>
      <c r="N847" s="67"/>
      <c r="O847" s="79"/>
      <c r="P847" s="67"/>
      <c r="Q847" s="67"/>
      <c r="R847" s="107"/>
      <c r="S847">
        <f t="shared" si="41"/>
        <v>0</v>
      </c>
    </row>
    <row r="848" spans="1:19" hidden="1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39"/>
        <v>-1532.7999999999993</v>
      </c>
      <c r="H848" s="47">
        <f t="shared" si="40"/>
        <v>-9.386635312561234E-2</v>
      </c>
      <c r="I848" s="128"/>
      <c r="J848" s="106"/>
      <c r="K848" s="79"/>
      <c r="L848" s="67"/>
      <c r="M848" s="67"/>
      <c r="N848" s="67"/>
      <c r="O848" s="67"/>
      <c r="P848" s="67"/>
      <c r="Q848" s="67"/>
      <c r="R848" s="107"/>
      <c r="S848">
        <f t="shared" si="41"/>
        <v>0</v>
      </c>
    </row>
    <row r="849" spans="1:19" hidden="1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39"/>
        <v>-828.39999999999964</v>
      </c>
      <c r="H849" s="47">
        <f t="shared" si="40"/>
        <v>-0.17385829415715237</v>
      </c>
      <c r="I849" s="128"/>
      <c r="J849" s="106"/>
      <c r="K849" s="67"/>
      <c r="L849" s="67"/>
      <c r="M849" s="79"/>
      <c r="N849" s="67"/>
      <c r="O849" s="67"/>
      <c r="P849" s="67"/>
      <c r="Q849" s="67"/>
      <c r="R849" s="107"/>
      <c r="S849">
        <f t="shared" si="41"/>
        <v>0</v>
      </c>
    </row>
    <row r="850" spans="1:19" hidden="1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39"/>
        <v>-1497.6000000000004</v>
      </c>
      <c r="H850" s="47">
        <f t="shared" si="40"/>
        <v>-0.10907184058730993</v>
      </c>
      <c r="I850" s="128"/>
      <c r="J850" s="106"/>
      <c r="K850" s="67"/>
      <c r="L850" s="79"/>
      <c r="M850" s="67"/>
      <c r="N850" s="67"/>
      <c r="O850" s="67"/>
      <c r="P850" s="67"/>
      <c r="Q850" s="67"/>
      <c r="R850" s="107"/>
      <c r="S850">
        <f t="shared" si="41"/>
        <v>0</v>
      </c>
    </row>
    <row r="851" spans="1:19" ht="15.75" thickBot="1" x14ac:dyDescent="0.3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39"/>
        <v>733.60000000000036</v>
      </c>
      <c r="H851" s="47">
        <f t="shared" si="40"/>
        <v>4.8921016831603964E-2</v>
      </c>
      <c r="I851" s="128">
        <f>H851</f>
        <v>4.8921016831603964E-2</v>
      </c>
      <c r="J851" s="108">
        <f>G851</f>
        <v>733.60000000000036</v>
      </c>
      <c r="K851" s="67"/>
      <c r="L851" s="67"/>
      <c r="M851" s="67"/>
      <c r="N851" s="67"/>
      <c r="O851" s="67"/>
      <c r="P851" s="67"/>
      <c r="Q851" s="67"/>
      <c r="R851" s="107"/>
      <c r="S851">
        <f t="shared" si="41"/>
        <v>733.60000000000036</v>
      </c>
    </row>
    <row r="852" spans="1:19" ht="15.75" hidden="1" thickBot="1" x14ac:dyDescent="0.3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39"/>
        <v>-673.59999999999945</v>
      </c>
      <c r="H852" s="47">
        <f t="shared" si="40"/>
        <v>-0.11796021294480238</v>
      </c>
      <c r="I852" s="128"/>
      <c r="J852" s="106"/>
      <c r="K852" s="67"/>
      <c r="L852" s="79"/>
      <c r="M852" s="67"/>
      <c r="N852" s="67"/>
      <c r="O852" s="67"/>
      <c r="P852" s="67"/>
      <c r="Q852" s="67"/>
      <c r="R852" s="107"/>
      <c r="S852">
        <f t="shared" si="41"/>
        <v>0</v>
      </c>
    </row>
    <row r="853" spans="1:19" ht="15.75" hidden="1" thickBot="1" x14ac:dyDescent="0.3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39"/>
        <v>-706.39999999999964</v>
      </c>
      <c r="H853" s="47">
        <f t="shared" si="40"/>
        <v>-9.4388027792624216E-2</v>
      </c>
      <c r="I853" s="128"/>
      <c r="J853" s="106"/>
      <c r="K853" s="79"/>
      <c r="L853" s="67"/>
      <c r="M853" s="67"/>
      <c r="N853" s="67"/>
      <c r="O853" s="67"/>
      <c r="P853" s="67"/>
      <c r="Q853" s="67"/>
      <c r="R853" s="107"/>
      <c r="S853">
        <f t="shared" si="41"/>
        <v>0</v>
      </c>
    </row>
    <row r="854" spans="1:19" ht="15.75" thickBot="1" x14ac:dyDescent="0.3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39"/>
        <v>547.60000000000036</v>
      </c>
      <c r="H854" s="47">
        <f t="shared" si="40"/>
        <v>6.2500000000000042E-2</v>
      </c>
      <c r="I854" s="128">
        <f>H854</f>
        <v>6.2500000000000042E-2</v>
      </c>
      <c r="J854" s="106"/>
      <c r="K854" s="125">
        <f>G854</f>
        <v>547.60000000000036</v>
      </c>
      <c r="L854" s="67"/>
      <c r="M854" s="67"/>
      <c r="N854" s="67"/>
      <c r="O854" s="67"/>
      <c r="P854" s="67"/>
      <c r="Q854" s="67"/>
      <c r="R854" s="107"/>
      <c r="S854">
        <f t="shared" si="41"/>
        <v>547.60000000000036</v>
      </c>
    </row>
    <row r="855" spans="1:19" ht="15.75" hidden="1" thickBot="1" x14ac:dyDescent="0.3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39"/>
        <v>-652</v>
      </c>
      <c r="H855" s="47">
        <f t="shared" si="40"/>
        <v>-0.24119562000591893</v>
      </c>
      <c r="I855" s="128"/>
      <c r="J855" s="106"/>
      <c r="K855" s="67"/>
      <c r="L855" s="67"/>
      <c r="M855" s="67"/>
      <c r="N855" s="79"/>
      <c r="O855" s="67"/>
      <c r="P855" s="67"/>
      <c r="Q855" s="67"/>
      <c r="R855" s="107"/>
      <c r="S855">
        <f t="shared" si="41"/>
        <v>0</v>
      </c>
    </row>
    <row r="856" spans="1:19" ht="15.75" hidden="1" thickBot="1" x14ac:dyDescent="0.3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39"/>
        <v>-1561.9999999999982</v>
      </c>
      <c r="H856" s="47">
        <f t="shared" si="40"/>
        <v>-0.12852159031068972</v>
      </c>
      <c r="I856" s="128"/>
      <c r="J856" s="106"/>
      <c r="K856" s="67"/>
      <c r="L856" s="79"/>
      <c r="M856" s="67"/>
      <c r="N856" s="67"/>
      <c r="O856" s="67"/>
      <c r="P856" s="67"/>
      <c r="Q856" s="67"/>
      <c r="R856" s="107"/>
      <c r="S856">
        <f t="shared" si="41"/>
        <v>0</v>
      </c>
    </row>
    <row r="857" spans="1:19" ht="15.75" hidden="1" thickBot="1" x14ac:dyDescent="0.3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39"/>
        <v>-1188.4000000000015</v>
      </c>
      <c r="H857" s="47">
        <f t="shared" si="40"/>
        <v>-3.8801097035392501E-2</v>
      </c>
      <c r="I857" s="128"/>
      <c r="J857" s="108"/>
      <c r="K857" s="67"/>
      <c r="L857" s="67"/>
      <c r="M857" s="67"/>
      <c r="N857" s="67"/>
      <c r="O857" s="67"/>
      <c r="P857" s="67"/>
      <c r="Q857" s="67"/>
      <c r="R857" s="107"/>
      <c r="S857">
        <f t="shared" si="41"/>
        <v>0</v>
      </c>
    </row>
    <row r="858" spans="1:19" ht="15.75" hidden="1" thickBot="1" x14ac:dyDescent="0.3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39"/>
        <v>-2730.7999999999993</v>
      </c>
      <c r="H858" s="47">
        <f t="shared" si="40"/>
        <v>-0.18474319424148938</v>
      </c>
      <c r="I858" s="128"/>
      <c r="J858" s="106"/>
      <c r="K858" s="67"/>
      <c r="L858" s="67"/>
      <c r="M858" s="79"/>
      <c r="N858" s="67"/>
      <c r="O858" s="67"/>
      <c r="P858" s="67"/>
      <c r="Q858" s="67"/>
      <c r="R858" s="107"/>
      <c r="S858">
        <f t="shared" si="41"/>
        <v>0</v>
      </c>
    </row>
    <row r="859" spans="1:19" ht="15.75" hidden="1" thickBot="1" x14ac:dyDescent="0.3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39"/>
        <v>-120.39999999999782</v>
      </c>
      <c r="H859" s="47">
        <f t="shared" si="40"/>
        <v>-6.4012589851557685E-3</v>
      </c>
      <c r="I859" s="128"/>
      <c r="J859" s="108"/>
      <c r="K859" s="67"/>
      <c r="L859" s="67"/>
      <c r="M859" s="67"/>
      <c r="N859" s="67"/>
      <c r="O859" s="67"/>
      <c r="P859" s="67"/>
      <c r="Q859" s="67"/>
      <c r="R859" s="107"/>
      <c r="S859">
        <f t="shared" si="41"/>
        <v>0</v>
      </c>
    </row>
    <row r="860" spans="1:19" ht="15.75" hidden="1" thickBot="1" x14ac:dyDescent="0.3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39"/>
        <v>-849.20000000000073</v>
      </c>
      <c r="H860" s="47">
        <f t="shared" si="40"/>
        <v>-5.6857441281234149E-2</v>
      </c>
      <c r="I860" s="128"/>
      <c r="J860" s="106"/>
      <c r="K860" s="79"/>
      <c r="L860" s="67"/>
      <c r="M860" s="67"/>
      <c r="N860" s="67"/>
      <c r="O860" s="67"/>
      <c r="P860" s="67"/>
      <c r="Q860" s="67"/>
      <c r="R860" s="107"/>
      <c r="S860">
        <f t="shared" si="41"/>
        <v>0</v>
      </c>
    </row>
    <row r="861" spans="1:19" ht="15.75" thickBot="1" x14ac:dyDescent="0.3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39"/>
        <v>1857.9999999999927</v>
      </c>
      <c r="H861" s="47">
        <f t="shared" si="40"/>
        <v>5.2588676169234565E-2</v>
      </c>
      <c r="I861" s="128">
        <f>H861</f>
        <v>5.2588676169234565E-2</v>
      </c>
      <c r="J861" s="106"/>
      <c r="K861" s="125">
        <f>G861</f>
        <v>1857.9999999999927</v>
      </c>
      <c r="L861" s="67"/>
      <c r="M861" s="67"/>
      <c r="N861" s="67"/>
      <c r="O861" s="67"/>
      <c r="P861" s="67"/>
      <c r="Q861" s="67"/>
      <c r="R861" s="107"/>
      <c r="S861">
        <f t="shared" si="41"/>
        <v>1857.9999999999927</v>
      </c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39"/>
        <v>626</v>
      </c>
      <c r="H862" s="47">
        <f t="shared" si="40"/>
        <v>6.992225895809133E-2</v>
      </c>
      <c r="I862" s="128">
        <f>H862</f>
        <v>6.992225895809133E-2</v>
      </c>
      <c r="J862" s="106"/>
      <c r="K862" s="125">
        <f>G862</f>
        <v>626</v>
      </c>
      <c r="L862" s="67"/>
      <c r="M862" s="67"/>
      <c r="N862" s="67"/>
      <c r="O862" s="67"/>
      <c r="P862" s="67"/>
      <c r="Q862" s="67"/>
      <c r="R862" s="107"/>
      <c r="S862">
        <f t="shared" si="41"/>
        <v>626</v>
      </c>
    </row>
    <row r="863" spans="1:19" ht="15.75" thickBot="1" x14ac:dyDescent="0.3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39"/>
        <v>92.399999999999864</v>
      </c>
      <c r="H863" s="47">
        <f t="shared" si="40"/>
        <v>4.7152480097979108E-2</v>
      </c>
      <c r="I863" s="128">
        <f>H863</f>
        <v>4.7152480097979108E-2</v>
      </c>
      <c r="J863" s="108">
        <f>G863</f>
        <v>92.399999999999864</v>
      </c>
      <c r="K863" s="67"/>
      <c r="L863" s="67"/>
      <c r="M863" s="67"/>
      <c r="N863" s="67"/>
      <c r="O863" s="67"/>
      <c r="P863" s="67"/>
      <c r="Q863" s="67"/>
      <c r="R863" s="107"/>
      <c r="S863">
        <f t="shared" si="41"/>
        <v>92.399999999999864</v>
      </c>
    </row>
    <row r="864" spans="1:19" ht="15.75" hidden="1" thickBot="1" x14ac:dyDescent="0.3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39"/>
        <v>-606.79999999999973</v>
      </c>
      <c r="H864" s="47">
        <f t="shared" si="40"/>
        <v>-0.12968028722858602</v>
      </c>
      <c r="I864" s="128"/>
      <c r="J864" s="106"/>
      <c r="K864" s="67"/>
      <c r="L864" s="79"/>
      <c r="M864" s="67"/>
      <c r="N864" s="67"/>
      <c r="O864" s="67"/>
      <c r="P864" s="67"/>
      <c r="Q864" s="67"/>
      <c r="R864" s="107"/>
      <c r="S864">
        <f t="shared" si="41"/>
        <v>0</v>
      </c>
    </row>
    <row r="865" spans="1:19" ht="15.75" hidden="1" thickBot="1" x14ac:dyDescent="0.3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39"/>
        <v>-1792.4000000000015</v>
      </c>
      <c r="H865" s="47">
        <f t="shared" si="40"/>
        <v>-9.4295153721512662E-2</v>
      </c>
      <c r="I865" s="128"/>
      <c r="J865" s="106"/>
      <c r="K865" s="79"/>
      <c r="L865" s="67"/>
      <c r="M865" s="67"/>
      <c r="N865" s="67"/>
      <c r="O865" s="67"/>
      <c r="P865" s="67"/>
      <c r="Q865" s="67"/>
      <c r="R865" s="107"/>
      <c r="S865">
        <f t="shared" si="41"/>
        <v>0</v>
      </c>
    </row>
    <row r="866" spans="1:19" ht="15.75" hidden="1" thickBot="1" x14ac:dyDescent="0.3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39"/>
        <v>-270.40000000000146</v>
      </c>
      <c r="H866" s="47">
        <f t="shared" si="40"/>
        <v>-2.7342959996764293E-2</v>
      </c>
      <c r="I866" s="128"/>
      <c r="J866" s="108"/>
      <c r="K866" s="67"/>
      <c r="L866" s="67"/>
      <c r="M866" s="67"/>
      <c r="N866" s="67"/>
      <c r="O866" s="67"/>
      <c r="P866" s="67"/>
      <c r="Q866" s="67"/>
      <c r="R866" s="107"/>
      <c r="S866">
        <f t="shared" si="41"/>
        <v>0</v>
      </c>
    </row>
    <row r="867" spans="1:19" ht="15.75" hidden="1" thickBot="1" x14ac:dyDescent="0.3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39"/>
        <v>-1724</v>
      </c>
      <c r="H867" s="47">
        <f t="shared" si="40"/>
        <v>-0.12063367666815943</v>
      </c>
      <c r="I867" s="128"/>
      <c r="J867" s="106"/>
      <c r="K867" s="67"/>
      <c r="L867" s="79"/>
      <c r="M867" s="67"/>
      <c r="N867" s="67"/>
      <c r="O867" s="67"/>
      <c r="P867" s="67"/>
      <c r="Q867" s="67"/>
      <c r="R867" s="107"/>
      <c r="S867">
        <f t="shared" si="41"/>
        <v>0</v>
      </c>
    </row>
    <row r="868" spans="1:19" ht="15.75" thickBot="1" x14ac:dyDescent="0.3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39"/>
        <v>685.60000000000218</v>
      </c>
      <c r="H868" s="47">
        <f t="shared" si="40"/>
        <v>5.7856540084388369E-2</v>
      </c>
      <c r="I868" s="128">
        <f>H868</f>
        <v>5.7856540084388369E-2</v>
      </c>
      <c r="J868" s="106"/>
      <c r="K868" s="125">
        <f>G868</f>
        <v>685.60000000000218</v>
      </c>
      <c r="L868" s="67"/>
      <c r="M868" s="67"/>
      <c r="N868" s="67"/>
      <c r="O868" s="67"/>
      <c r="P868" s="67"/>
      <c r="Q868" s="67"/>
      <c r="R868" s="107"/>
      <c r="S868">
        <f t="shared" si="41"/>
        <v>685.60000000000218</v>
      </c>
    </row>
    <row r="869" spans="1:19" ht="15.75" hidden="1" thickBot="1" x14ac:dyDescent="0.3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39"/>
        <v>-1339.9999999999927</v>
      </c>
      <c r="H869" s="47">
        <f t="shared" si="40"/>
        <v>-4.0233474250576266E-2</v>
      </c>
      <c r="I869" s="128"/>
      <c r="J869" s="108"/>
      <c r="K869" s="67"/>
      <c r="L869" s="67"/>
      <c r="M869" s="67"/>
      <c r="N869" s="67"/>
      <c r="O869" s="67"/>
      <c r="P869" s="67"/>
      <c r="Q869" s="67"/>
      <c r="R869" s="107"/>
      <c r="S869">
        <f t="shared" si="41"/>
        <v>0</v>
      </c>
    </row>
    <row r="870" spans="1:19" ht="15.75" hidden="1" thickBot="1" x14ac:dyDescent="0.3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39"/>
        <v>-21.999999999998181</v>
      </c>
      <c r="H870" s="47">
        <f t="shared" si="40"/>
        <v>-1.8812423040086008E-3</v>
      </c>
      <c r="I870" s="128"/>
      <c r="J870" s="108"/>
      <c r="K870" s="67"/>
      <c r="L870" s="67"/>
      <c r="M870" s="67"/>
      <c r="N870" s="67"/>
      <c r="O870" s="67"/>
      <c r="P870" s="67"/>
      <c r="Q870" s="67"/>
      <c r="R870" s="107"/>
      <c r="S870">
        <f t="shared" si="41"/>
        <v>0</v>
      </c>
    </row>
    <row r="871" spans="1:19" ht="15.75" hidden="1" thickBot="1" x14ac:dyDescent="0.3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39"/>
        <v>-152.40000000000055</v>
      </c>
      <c r="H871" s="47">
        <f t="shared" si="40"/>
        <v>-2.7337303580397598E-2</v>
      </c>
      <c r="I871" s="128"/>
      <c r="J871" s="108"/>
      <c r="K871" s="67"/>
      <c r="L871" s="67"/>
      <c r="M871" s="67"/>
      <c r="N871" s="67"/>
      <c r="O871" s="67"/>
      <c r="P871" s="67"/>
      <c r="Q871" s="67"/>
      <c r="R871" s="107"/>
      <c r="S871">
        <f t="shared" si="41"/>
        <v>0</v>
      </c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39"/>
        <v>228</v>
      </c>
      <c r="H872" s="47">
        <f t="shared" si="40"/>
        <v>8.9397741530740274E-2</v>
      </c>
      <c r="I872" s="128">
        <f>H872</f>
        <v>8.9397741530740274E-2</v>
      </c>
      <c r="J872" s="106"/>
      <c r="K872" s="125">
        <f>G872</f>
        <v>228</v>
      </c>
      <c r="L872" s="67"/>
      <c r="M872" s="67"/>
      <c r="N872" s="67"/>
      <c r="O872" s="67"/>
      <c r="P872" s="67"/>
      <c r="Q872" s="67"/>
      <c r="R872" s="107"/>
      <c r="S872">
        <f t="shared" si="41"/>
        <v>228</v>
      </c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39"/>
        <v>4086.4000000000015</v>
      </c>
      <c r="H873" s="47">
        <f t="shared" si="40"/>
        <v>0.25915121382004525</v>
      </c>
      <c r="I873" s="128">
        <f>H873</f>
        <v>0.25915121382004525</v>
      </c>
      <c r="J873" s="106"/>
      <c r="K873" s="67"/>
      <c r="L873" s="67"/>
      <c r="M873" s="67"/>
      <c r="N873" s="67"/>
      <c r="O873" s="79">
        <f>G873</f>
        <v>4086.4000000000015</v>
      </c>
      <c r="P873" s="67"/>
      <c r="Q873" s="67"/>
      <c r="R873" s="107"/>
      <c r="S873">
        <f t="shared" si="41"/>
        <v>4086.4000000000015</v>
      </c>
    </row>
    <row r="874" spans="1:19" hidden="1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39"/>
        <v>-3226.7999999999993</v>
      </c>
      <c r="H874" s="47">
        <f t="shared" si="40"/>
        <v>-0.18789304513905061</v>
      </c>
      <c r="I874" s="128"/>
      <c r="J874" s="106"/>
      <c r="K874" s="67"/>
      <c r="L874" s="67"/>
      <c r="M874" s="79"/>
      <c r="N874" s="67"/>
      <c r="O874" s="67"/>
      <c r="P874" s="67"/>
      <c r="Q874" s="67"/>
      <c r="R874" s="107"/>
      <c r="S874">
        <f t="shared" si="41"/>
        <v>0</v>
      </c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39"/>
        <v>1731.6000000000004</v>
      </c>
      <c r="H875" s="47">
        <f t="shared" si="40"/>
        <v>0.13888354186718002</v>
      </c>
      <c r="I875" s="128">
        <f>H875</f>
        <v>0.13888354186718002</v>
      </c>
      <c r="J875" s="106"/>
      <c r="K875" s="67"/>
      <c r="L875" s="79">
        <f>G875</f>
        <v>1731.6000000000004</v>
      </c>
      <c r="M875" s="67"/>
      <c r="N875" s="67"/>
      <c r="O875" s="67"/>
      <c r="P875" s="67"/>
      <c r="Q875" s="67"/>
      <c r="R875" s="107"/>
      <c r="S875">
        <f t="shared" si="41"/>
        <v>1731.6000000000004</v>
      </c>
    </row>
    <row r="876" spans="1:19" hidden="1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39"/>
        <v>-743.20000000000073</v>
      </c>
      <c r="H876" s="47">
        <f t="shared" si="40"/>
        <v>-3.892077590179735E-2</v>
      </c>
      <c r="I876" s="128"/>
      <c r="J876" s="108"/>
      <c r="K876" s="67"/>
      <c r="L876" s="67"/>
      <c r="M876" s="67"/>
      <c r="N876" s="67"/>
      <c r="O876" s="67"/>
      <c r="P876" s="67"/>
      <c r="Q876" s="67"/>
      <c r="R876" s="107"/>
      <c r="S876">
        <f t="shared" si="41"/>
        <v>0</v>
      </c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39"/>
        <v>1095.1999999999989</v>
      </c>
      <c r="H877" s="47">
        <f t="shared" si="40"/>
        <v>0.16495963369080593</v>
      </c>
      <c r="I877" s="128">
        <f>H877</f>
        <v>0.16495963369080593</v>
      </c>
      <c r="J877" s="106"/>
      <c r="K877" s="67"/>
      <c r="L877" s="67"/>
      <c r="M877" s="79">
        <f>G877</f>
        <v>1095.1999999999989</v>
      </c>
      <c r="N877" s="67"/>
      <c r="O877" s="67"/>
      <c r="P877" s="67"/>
      <c r="Q877" s="67"/>
      <c r="R877" s="107"/>
      <c r="S877">
        <f t="shared" si="41"/>
        <v>1095.1999999999989</v>
      </c>
    </row>
    <row r="878" spans="1:19" hidden="1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39"/>
        <v>-242.80000000000109</v>
      </c>
      <c r="H878" s="47">
        <f t="shared" si="40"/>
        <v>-4.1609542089388718E-2</v>
      </c>
      <c r="I878" s="128"/>
      <c r="J878" s="108"/>
      <c r="K878" s="67"/>
      <c r="L878" s="67"/>
      <c r="M878" s="67"/>
      <c r="N878" s="67"/>
      <c r="O878" s="67"/>
      <c r="P878" s="67"/>
      <c r="Q878" s="67"/>
      <c r="R878" s="107"/>
      <c r="S878">
        <f t="shared" si="41"/>
        <v>0</v>
      </c>
    </row>
    <row r="879" spans="1:19" hidden="1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39"/>
        <v>-287.20000000000073</v>
      </c>
      <c r="H879" s="47">
        <f t="shared" si="40"/>
        <v>-3.30494821634063E-2</v>
      </c>
      <c r="I879" s="128"/>
      <c r="J879" s="108"/>
      <c r="K879" s="67"/>
      <c r="L879" s="67"/>
      <c r="M879" s="67"/>
      <c r="N879" s="67"/>
      <c r="O879" s="67"/>
      <c r="P879" s="67"/>
      <c r="Q879" s="67"/>
      <c r="R879" s="107"/>
      <c r="S879">
        <f t="shared" si="41"/>
        <v>0</v>
      </c>
    </row>
    <row r="880" spans="1:19" hidden="1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39"/>
        <v>-788.79999999999927</v>
      </c>
      <c r="H880" s="47">
        <f t="shared" si="40"/>
        <v>-7.9625292740046774E-2</v>
      </c>
      <c r="I880" s="128"/>
      <c r="J880" s="106"/>
      <c r="K880" s="79"/>
      <c r="L880" s="67"/>
      <c r="M880" s="67"/>
      <c r="N880" s="67"/>
      <c r="O880" s="67"/>
      <c r="P880" s="67"/>
      <c r="Q880" s="67"/>
      <c r="R880" s="107"/>
      <c r="S880">
        <f t="shared" si="41"/>
        <v>0</v>
      </c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39"/>
        <v>106.40000000000009</v>
      </c>
      <c r="H881" s="47">
        <f t="shared" si="40"/>
        <v>4.8978088749769881E-2</v>
      </c>
      <c r="I881" s="128">
        <f>H881</f>
        <v>4.8978088749769881E-2</v>
      </c>
      <c r="J881" s="108">
        <f>G881</f>
        <v>106.40000000000009</v>
      </c>
      <c r="K881" s="67"/>
      <c r="L881" s="67"/>
      <c r="M881" s="67"/>
      <c r="N881" s="67"/>
      <c r="O881" s="67"/>
      <c r="P881" s="67"/>
      <c r="Q881" s="67"/>
      <c r="R881" s="107"/>
      <c r="S881">
        <f t="shared" si="41"/>
        <v>106.40000000000009</v>
      </c>
    </row>
    <row r="882" spans="1:19" hidden="1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39"/>
        <v>-484.39999999999964</v>
      </c>
      <c r="H882" s="47">
        <f t="shared" si="40"/>
        <v>-6.4672897196261639E-2</v>
      </c>
      <c r="I882" s="128"/>
      <c r="J882" s="106"/>
      <c r="K882" s="79"/>
      <c r="L882" s="67"/>
      <c r="M882" s="67"/>
      <c r="N882" s="67"/>
      <c r="O882" s="67"/>
      <c r="P882" s="67"/>
      <c r="Q882" s="67"/>
      <c r="R882" s="107"/>
      <c r="S882">
        <f t="shared" si="41"/>
        <v>0</v>
      </c>
    </row>
    <row r="883" spans="1:19" hidden="1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39"/>
        <v>-134.40000000000055</v>
      </c>
      <c r="H883" s="47">
        <f t="shared" si="40"/>
        <v>-1.8986268859128741E-2</v>
      </c>
      <c r="I883" s="128"/>
      <c r="J883" s="108"/>
      <c r="K883" s="67"/>
      <c r="L883" s="67"/>
      <c r="M883" s="67"/>
      <c r="N883" s="67"/>
      <c r="O883" s="67"/>
      <c r="P883" s="67"/>
      <c r="Q883" s="67"/>
      <c r="R883" s="107"/>
      <c r="S883">
        <f t="shared" si="41"/>
        <v>0</v>
      </c>
    </row>
    <row r="884" spans="1:19" hidden="1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39"/>
        <v>-60.399999999999636</v>
      </c>
      <c r="H884" s="47">
        <f t="shared" si="40"/>
        <v>-1.409765661469509E-2</v>
      </c>
      <c r="I884" s="128"/>
      <c r="J884" s="108"/>
      <c r="K884" s="67"/>
      <c r="L884" s="67"/>
      <c r="M884" s="67"/>
      <c r="N884" s="67"/>
      <c r="O884" s="67"/>
      <c r="P884" s="67"/>
      <c r="Q884" s="67"/>
      <c r="R884" s="107"/>
      <c r="S884">
        <f t="shared" si="41"/>
        <v>0</v>
      </c>
    </row>
    <row r="885" spans="1:19" hidden="1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39"/>
        <v>-194.39999999999964</v>
      </c>
      <c r="H885" s="47">
        <f t="shared" si="40"/>
        <v>-3.1527732727862412E-2</v>
      </c>
      <c r="I885" s="128"/>
      <c r="J885" s="108"/>
      <c r="K885" s="67"/>
      <c r="L885" s="67"/>
      <c r="M885" s="67"/>
      <c r="N885" s="67"/>
      <c r="O885" s="67"/>
      <c r="P885" s="67"/>
      <c r="Q885" s="67"/>
      <c r="R885" s="107"/>
      <c r="S885">
        <f t="shared" si="41"/>
        <v>0</v>
      </c>
    </row>
    <row r="886" spans="1:19" hidden="1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39"/>
        <v>-212.39999999999964</v>
      </c>
      <c r="H886" s="47">
        <f t="shared" si="40"/>
        <v>-2.5137284605188367E-2</v>
      </c>
      <c r="I886" s="128"/>
      <c r="J886" s="108"/>
      <c r="K886" s="67"/>
      <c r="L886" s="67"/>
      <c r="M886" s="67"/>
      <c r="N886" s="67"/>
      <c r="O886" s="67"/>
      <c r="P886" s="67"/>
      <c r="Q886" s="67"/>
      <c r="R886" s="107"/>
      <c r="S886">
        <f t="shared" si="41"/>
        <v>0</v>
      </c>
    </row>
    <row r="887" spans="1:19" hidden="1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39"/>
        <v>-1637.1999999999989</v>
      </c>
      <c r="H887" s="47">
        <f t="shared" si="40"/>
        <v>-0.17554469034139636</v>
      </c>
      <c r="I887" s="128"/>
      <c r="J887" s="106"/>
      <c r="K887" s="67"/>
      <c r="L887" s="67"/>
      <c r="M887" s="79"/>
      <c r="N887" s="67"/>
      <c r="O887" s="67"/>
      <c r="P887" s="67"/>
      <c r="Q887" s="67"/>
      <c r="R887" s="107"/>
      <c r="S887">
        <f t="shared" si="41"/>
        <v>0</v>
      </c>
    </row>
    <row r="888" spans="1:19" hidden="1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39"/>
        <v>-235.20000000000073</v>
      </c>
      <c r="H888" s="47">
        <f t="shared" si="40"/>
        <v>-1.7599521101466682E-2</v>
      </c>
      <c r="I888" s="128"/>
      <c r="J888" s="108"/>
      <c r="K888" s="67"/>
      <c r="L888" s="67"/>
      <c r="M888" s="67"/>
      <c r="N888" s="67"/>
      <c r="O888" s="67"/>
      <c r="P888" s="67"/>
      <c r="Q888" s="67"/>
      <c r="R888" s="107"/>
      <c r="S888">
        <f t="shared" si="41"/>
        <v>0</v>
      </c>
    </row>
    <row r="889" spans="1:19" hidden="1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39"/>
        <v>-1046</v>
      </c>
      <c r="H889" s="47">
        <f t="shared" si="40"/>
        <v>-8.499089963598544E-2</v>
      </c>
      <c r="I889" s="128"/>
      <c r="J889" s="106"/>
      <c r="K889" s="79"/>
      <c r="L889" s="67"/>
      <c r="M889" s="67"/>
      <c r="N889" s="67"/>
      <c r="O889" s="67"/>
      <c r="P889" s="67"/>
      <c r="Q889" s="67"/>
      <c r="R889" s="107"/>
      <c r="S889">
        <f t="shared" si="41"/>
        <v>0</v>
      </c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39"/>
        <v>278.39999999999782</v>
      </c>
      <c r="H890" s="47">
        <f t="shared" si="40"/>
        <v>1.2729068363875679E-2</v>
      </c>
      <c r="I890" s="128">
        <f>H890</f>
        <v>1.2729068363875679E-2</v>
      </c>
      <c r="J890" s="108">
        <f>G890</f>
        <v>278.39999999999782</v>
      </c>
      <c r="K890" s="67"/>
      <c r="L890" s="67"/>
      <c r="M890" s="67"/>
      <c r="N890" s="67"/>
      <c r="O890" s="67"/>
      <c r="P890" s="67"/>
      <c r="Q890" s="67"/>
      <c r="R890" s="107"/>
      <c r="S890">
        <f t="shared" si="41"/>
        <v>278.39999999999782</v>
      </c>
    </row>
    <row r="891" spans="1:19" hidden="1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39"/>
        <v>-470</v>
      </c>
      <c r="H891" s="47">
        <f t="shared" si="40"/>
        <v>-7.2976833737034966E-2</v>
      </c>
      <c r="I891" s="128"/>
      <c r="J891" s="106"/>
      <c r="K891" s="79"/>
      <c r="L891" s="67"/>
      <c r="M891" s="67"/>
      <c r="N891" s="67"/>
      <c r="O891" s="67"/>
      <c r="P891" s="67"/>
      <c r="Q891" s="67"/>
      <c r="R891" s="107"/>
      <c r="S891">
        <f t="shared" si="41"/>
        <v>0</v>
      </c>
    </row>
    <row r="892" spans="1:19" hidden="1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39"/>
        <v>-272.40000000000055</v>
      </c>
      <c r="H892" s="47">
        <f t="shared" si="40"/>
        <v>-3.501645413410126E-2</v>
      </c>
      <c r="I892" s="128"/>
      <c r="J892" s="108"/>
      <c r="K892" s="67"/>
      <c r="L892" s="67"/>
      <c r="M892" s="67"/>
      <c r="N892" s="67"/>
      <c r="O892" s="67"/>
      <c r="P892" s="67"/>
      <c r="Q892" s="67"/>
      <c r="R892" s="107"/>
      <c r="S892">
        <f t="shared" si="41"/>
        <v>0</v>
      </c>
    </row>
    <row r="893" spans="1:19" hidden="1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39"/>
        <v>-545.19999999999982</v>
      </c>
      <c r="H893" s="47">
        <f t="shared" si="40"/>
        <v>-7.7867915904935983E-2</v>
      </c>
      <c r="I893" s="128"/>
      <c r="J893" s="106"/>
      <c r="K893" s="79"/>
      <c r="L893" s="67"/>
      <c r="M893" s="67"/>
      <c r="N893" s="67"/>
      <c r="O893" s="67"/>
      <c r="P893" s="67"/>
      <c r="Q893" s="67"/>
      <c r="R893" s="107"/>
      <c r="S893">
        <f t="shared" si="41"/>
        <v>0</v>
      </c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39"/>
        <v>137.60000000000036</v>
      </c>
      <c r="H894" s="47">
        <f t="shared" si="40"/>
        <v>3.2811903853491114E-2</v>
      </c>
      <c r="I894" s="128">
        <f>H894</f>
        <v>3.2811903853491114E-2</v>
      </c>
      <c r="J894" s="108">
        <f>G894</f>
        <v>137.60000000000036</v>
      </c>
      <c r="K894" s="67"/>
      <c r="L894" s="67"/>
      <c r="M894" s="67"/>
      <c r="N894" s="67"/>
      <c r="O894" s="67"/>
      <c r="P894" s="67"/>
      <c r="Q894" s="67"/>
      <c r="R894" s="107"/>
      <c r="S894">
        <f t="shared" si="41"/>
        <v>137.60000000000036</v>
      </c>
    </row>
    <row r="895" spans="1:19" hidden="1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39"/>
        <v>-863.19999999999891</v>
      </c>
      <c r="H895" s="47">
        <f t="shared" si="40"/>
        <v>-0.13501001001000987</v>
      </c>
      <c r="I895" s="128"/>
      <c r="J895" s="106"/>
      <c r="K895" s="67"/>
      <c r="L895" s="79"/>
      <c r="M895" s="67"/>
      <c r="N895" s="67"/>
      <c r="O895" s="67"/>
      <c r="P895" s="67"/>
      <c r="Q895" s="67"/>
      <c r="R895" s="107"/>
      <c r="S895">
        <f t="shared" si="41"/>
        <v>0</v>
      </c>
    </row>
    <row r="896" spans="1:19" hidden="1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39"/>
        <v>-148.80000000000018</v>
      </c>
      <c r="H896" s="47">
        <f t="shared" si="40"/>
        <v>-2.1438450899031836E-2</v>
      </c>
      <c r="I896" s="128"/>
      <c r="J896" s="108"/>
      <c r="K896" s="67"/>
      <c r="L896" s="67"/>
      <c r="M896" s="67"/>
      <c r="N896" s="67"/>
      <c r="O896" s="67"/>
      <c r="P896" s="67"/>
      <c r="Q896" s="67"/>
      <c r="R896" s="107"/>
      <c r="S896">
        <f t="shared" si="41"/>
        <v>0</v>
      </c>
    </row>
    <row r="897" spans="1:19" hidden="1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39"/>
        <v>-227.20000000000027</v>
      </c>
      <c r="H897" s="47">
        <f t="shared" si="40"/>
        <v>-9.290153745502136E-2</v>
      </c>
      <c r="I897" s="128"/>
      <c r="J897" s="106"/>
      <c r="K897" s="79"/>
      <c r="L897" s="67"/>
      <c r="M897" s="67"/>
      <c r="N897" s="67"/>
      <c r="O897" s="67"/>
      <c r="P897" s="67"/>
      <c r="Q897" s="67"/>
      <c r="R897" s="107"/>
      <c r="S897">
        <f t="shared" si="41"/>
        <v>0</v>
      </c>
    </row>
    <row r="898" spans="1:19" hidden="1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39"/>
        <v>-454.40000000000055</v>
      </c>
      <c r="H898" s="47">
        <f t="shared" si="40"/>
        <v>-0.1294734442671531</v>
      </c>
      <c r="I898" s="128"/>
      <c r="J898" s="106"/>
      <c r="K898" s="67"/>
      <c r="L898" s="79"/>
      <c r="M898" s="67"/>
      <c r="N898" s="67"/>
      <c r="O898" s="67"/>
      <c r="P898" s="67"/>
      <c r="Q898" s="67"/>
      <c r="R898" s="107"/>
      <c r="S898">
        <f t="shared" si="41"/>
        <v>0</v>
      </c>
    </row>
    <row r="899" spans="1:19" hidden="1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39"/>
        <v>-3393.1999999999989</v>
      </c>
      <c r="H899" s="47">
        <f t="shared" si="40"/>
        <v>-0.21158306936372928</v>
      </c>
      <c r="I899" s="128"/>
      <c r="J899" s="106"/>
      <c r="K899" s="67"/>
      <c r="L899" s="67"/>
      <c r="M899" s="67"/>
      <c r="N899" s="79"/>
      <c r="O899" s="67"/>
      <c r="P899" s="67"/>
      <c r="Q899" s="67"/>
      <c r="R899" s="107"/>
      <c r="S899">
        <f t="shared" si="41"/>
        <v>0</v>
      </c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42">F900-E900</f>
        <v>16.799999999999272</v>
      </c>
      <c r="H900" s="47">
        <f t="shared" ref="H900:H963" si="43">G900/E900</f>
        <v>9.5637125421254622E-4</v>
      </c>
      <c r="I900" s="128">
        <f>H900</f>
        <v>9.5637125421254622E-4</v>
      </c>
      <c r="J900" s="108">
        <f>G900</f>
        <v>16.799999999999272</v>
      </c>
      <c r="K900" s="67"/>
      <c r="L900" s="67"/>
      <c r="M900" s="67"/>
      <c r="N900" s="67"/>
      <c r="O900" s="67"/>
      <c r="P900" s="67"/>
      <c r="Q900" s="67"/>
      <c r="R900" s="107"/>
      <c r="S900">
        <f t="shared" ref="S900:S963" si="44">SUM(J900:R900)</f>
        <v>16.799999999999272</v>
      </c>
    </row>
    <row r="901" spans="1:19" hidden="1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42"/>
        <v>-104.39999999999964</v>
      </c>
      <c r="H901" s="47">
        <f t="shared" si="43"/>
        <v>-1.7147362196964659E-2</v>
      </c>
      <c r="I901" s="128"/>
      <c r="J901" s="108"/>
      <c r="K901" s="67"/>
      <c r="L901" s="67"/>
      <c r="M901" s="67"/>
      <c r="N901" s="67"/>
      <c r="O901" s="67"/>
      <c r="P901" s="67"/>
      <c r="Q901" s="67"/>
      <c r="R901" s="107"/>
      <c r="S901">
        <f t="shared" si="44"/>
        <v>0</v>
      </c>
    </row>
    <row r="902" spans="1:19" hidden="1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42"/>
        <v>-1500.4000000000015</v>
      </c>
      <c r="H902" s="47">
        <f t="shared" si="43"/>
        <v>-0.10009873775785241</v>
      </c>
      <c r="I902" s="128"/>
      <c r="J902" s="106"/>
      <c r="K902" s="67"/>
      <c r="L902" s="79"/>
      <c r="M902" s="67"/>
      <c r="N902" s="67"/>
      <c r="O902" s="67"/>
      <c r="P902" s="67"/>
      <c r="Q902" s="67"/>
      <c r="R902" s="107"/>
      <c r="S902">
        <f t="shared" si="44"/>
        <v>0</v>
      </c>
    </row>
    <row r="903" spans="1:19" hidden="1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42"/>
        <v>-880.39999999999964</v>
      </c>
      <c r="H903" s="47">
        <f t="shared" si="43"/>
        <v>-0.10168630168630165</v>
      </c>
      <c r="I903" s="128"/>
      <c r="J903" s="106"/>
      <c r="K903" s="67"/>
      <c r="L903" s="79"/>
      <c r="M903" s="67"/>
      <c r="N903" s="67"/>
      <c r="O903" s="67"/>
      <c r="P903" s="67"/>
      <c r="Q903" s="67"/>
      <c r="R903" s="107"/>
      <c r="S903">
        <f t="shared" si="44"/>
        <v>0</v>
      </c>
    </row>
    <row r="904" spans="1:19" hidden="1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42"/>
        <v>-3000.7999999999993</v>
      </c>
      <c r="H904" s="47">
        <f t="shared" si="43"/>
        <v>-0.18017628551528686</v>
      </c>
      <c r="I904" s="128"/>
      <c r="J904" s="106"/>
      <c r="K904" s="67"/>
      <c r="L904" s="67"/>
      <c r="M904" s="79"/>
      <c r="N904" s="67"/>
      <c r="O904" s="67"/>
      <c r="P904" s="67"/>
      <c r="Q904" s="67"/>
      <c r="R904" s="107"/>
      <c r="S904">
        <f t="shared" si="44"/>
        <v>0</v>
      </c>
    </row>
    <row r="905" spans="1:19" hidden="1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42"/>
        <v>-280.39999999999964</v>
      </c>
      <c r="H905" s="47">
        <f t="shared" si="43"/>
        <v>-5.8942234928108898E-2</v>
      </c>
      <c r="I905" s="128"/>
      <c r="J905" s="106"/>
      <c r="K905" s="79"/>
      <c r="L905" s="67"/>
      <c r="M905" s="67"/>
      <c r="N905" s="67"/>
      <c r="O905" s="67"/>
      <c r="P905" s="67"/>
      <c r="Q905" s="67"/>
      <c r="R905" s="107"/>
      <c r="S905">
        <f t="shared" si="44"/>
        <v>0</v>
      </c>
    </row>
    <row r="906" spans="1:19" hidden="1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42"/>
        <v>-118.79999999999927</v>
      </c>
      <c r="H906" s="47">
        <f t="shared" si="43"/>
        <v>-1.279951732459913E-2</v>
      </c>
      <c r="I906" s="128"/>
      <c r="J906" s="108"/>
      <c r="K906" s="67"/>
      <c r="L906" s="67"/>
      <c r="M906" s="67"/>
      <c r="N906" s="67"/>
      <c r="O906" s="67"/>
      <c r="P906" s="67"/>
      <c r="Q906" s="67"/>
      <c r="R906" s="107"/>
      <c r="S906">
        <f t="shared" si="44"/>
        <v>0</v>
      </c>
    </row>
    <row r="907" spans="1:19" hidden="1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42"/>
        <v>-1499.5999999999985</v>
      </c>
      <c r="H907" s="47">
        <f t="shared" si="43"/>
        <v>-0.10364370231117982</v>
      </c>
      <c r="I907" s="128"/>
      <c r="J907" s="106"/>
      <c r="K907" s="67"/>
      <c r="L907" s="79"/>
      <c r="M907" s="67"/>
      <c r="N907" s="67"/>
      <c r="O907" s="67"/>
      <c r="P907" s="67"/>
      <c r="Q907" s="67"/>
      <c r="R907" s="107"/>
      <c r="S907">
        <f t="shared" si="44"/>
        <v>0</v>
      </c>
    </row>
    <row r="908" spans="1:19" hidden="1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42"/>
        <v>-530.00000000000182</v>
      </c>
      <c r="H908" s="47">
        <f t="shared" si="43"/>
        <v>-4.7918700951141167E-2</v>
      </c>
      <c r="I908" s="128"/>
      <c r="J908" s="108"/>
      <c r="K908" s="67"/>
      <c r="L908" s="67"/>
      <c r="M908" s="67"/>
      <c r="N908" s="67"/>
      <c r="O908" s="67"/>
      <c r="P908" s="67"/>
      <c r="Q908" s="67"/>
      <c r="R908" s="107"/>
      <c r="S908">
        <f t="shared" si="44"/>
        <v>0</v>
      </c>
    </row>
    <row r="909" spans="1:19" hidden="1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42"/>
        <v>-620.39999999999964</v>
      </c>
      <c r="H909" s="47">
        <f t="shared" si="43"/>
        <v>-9.8670398880335838E-2</v>
      </c>
      <c r="I909" s="128"/>
      <c r="J909" s="106"/>
      <c r="K909" s="79"/>
      <c r="L909" s="67"/>
      <c r="M909" s="67"/>
      <c r="N909" s="67"/>
      <c r="O909" s="67"/>
      <c r="P909" s="67"/>
      <c r="Q909" s="67"/>
      <c r="R909" s="107"/>
      <c r="S909">
        <f t="shared" si="44"/>
        <v>0</v>
      </c>
    </row>
    <row r="910" spans="1:19" hidden="1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42"/>
        <v>-692.80000000000109</v>
      </c>
      <c r="H910" s="47">
        <f t="shared" si="43"/>
        <v>-6.2608444187391657E-2</v>
      </c>
      <c r="I910" s="128"/>
      <c r="J910" s="106"/>
      <c r="K910" s="79"/>
      <c r="L910" s="67"/>
      <c r="M910" s="67"/>
      <c r="N910" s="67"/>
      <c r="O910" s="67"/>
      <c r="P910" s="67"/>
      <c r="Q910" s="67"/>
      <c r="R910" s="107"/>
      <c r="S910">
        <f t="shared" si="44"/>
        <v>0</v>
      </c>
    </row>
    <row r="911" spans="1:19" hidden="1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42"/>
        <v>-892.79999999999927</v>
      </c>
      <c r="H911" s="47">
        <f t="shared" si="43"/>
        <v>-0.13996362952279415</v>
      </c>
      <c r="I911" s="128"/>
      <c r="J911" s="106"/>
      <c r="K911" s="67"/>
      <c r="L911" s="79"/>
      <c r="M911" s="67"/>
      <c r="N911" s="67"/>
      <c r="O911" s="67"/>
      <c r="P911" s="67"/>
      <c r="Q911" s="67"/>
      <c r="R911" s="107"/>
      <c r="S911">
        <f t="shared" si="44"/>
        <v>0</v>
      </c>
    </row>
    <row r="912" spans="1:19" hidden="1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42"/>
        <v>-1750.7999999999993</v>
      </c>
      <c r="H912" s="47">
        <f t="shared" si="43"/>
        <v>-0.14728447405612752</v>
      </c>
      <c r="I912" s="128"/>
      <c r="J912" s="106"/>
      <c r="K912" s="67"/>
      <c r="L912" s="79"/>
      <c r="M912" s="67"/>
      <c r="N912" s="67"/>
      <c r="O912" s="67"/>
      <c r="P912" s="67"/>
      <c r="Q912" s="67"/>
      <c r="R912" s="107"/>
      <c r="S912">
        <f t="shared" si="44"/>
        <v>0</v>
      </c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42"/>
        <v>2153.6000000000022</v>
      </c>
      <c r="H913" s="47">
        <f t="shared" si="43"/>
        <v>0.15102384291725121</v>
      </c>
      <c r="I913" s="128">
        <f>H913</f>
        <v>0.15102384291725121</v>
      </c>
      <c r="J913" s="106"/>
      <c r="K913" s="67"/>
      <c r="L913" s="67"/>
      <c r="M913" s="79">
        <f>G913</f>
        <v>2153.6000000000022</v>
      </c>
      <c r="N913" s="67"/>
      <c r="O913" s="67"/>
      <c r="P913" s="67"/>
      <c r="Q913" s="67"/>
      <c r="R913" s="107"/>
      <c r="S913">
        <f t="shared" si="44"/>
        <v>2153.6000000000022</v>
      </c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42"/>
        <v>1282.8000000000002</v>
      </c>
      <c r="H914" s="47">
        <f t="shared" si="43"/>
        <v>0.17888219544846054</v>
      </c>
      <c r="I914" s="128">
        <f>H914</f>
        <v>0.17888219544846054</v>
      </c>
      <c r="J914" s="106"/>
      <c r="K914" s="67"/>
      <c r="L914" s="67"/>
      <c r="M914" s="79">
        <f>G914</f>
        <v>1282.8000000000002</v>
      </c>
      <c r="N914" s="67"/>
      <c r="O914" s="67"/>
      <c r="P914" s="67"/>
      <c r="Q914" s="67"/>
      <c r="R914" s="107"/>
      <c r="S914">
        <f t="shared" si="44"/>
        <v>1282.8000000000002</v>
      </c>
    </row>
    <row r="915" spans="1:19" hidden="1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42"/>
        <v>-1481.1999999999971</v>
      </c>
      <c r="H915" s="47">
        <f t="shared" si="43"/>
        <v>-7.2502643223557831E-2</v>
      </c>
      <c r="I915" s="128"/>
      <c r="J915" s="106"/>
      <c r="K915" s="79"/>
      <c r="L915" s="67"/>
      <c r="M915" s="67"/>
      <c r="N915" s="67"/>
      <c r="O915" s="67"/>
      <c r="P915" s="67"/>
      <c r="Q915" s="67"/>
      <c r="R915" s="107"/>
      <c r="S915">
        <f t="shared" si="44"/>
        <v>0</v>
      </c>
    </row>
    <row r="916" spans="1:19" hidden="1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42"/>
        <v>-317.19999999999982</v>
      </c>
      <c r="H916" s="47">
        <f t="shared" si="43"/>
        <v>-7.2519433013260137E-2</v>
      </c>
      <c r="I916" s="128"/>
      <c r="J916" s="106"/>
      <c r="K916" s="79"/>
      <c r="L916" s="67"/>
      <c r="M916" s="67"/>
      <c r="N916" s="67"/>
      <c r="O916" s="67"/>
      <c r="P916" s="67"/>
      <c r="Q916" s="67"/>
      <c r="R916" s="107"/>
      <c r="S916">
        <f t="shared" si="44"/>
        <v>0</v>
      </c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42"/>
        <v>15.200000000000728</v>
      </c>
      <c r="H917" s="47">
        <f t="shared" si="43"/>
        <v>1.845376845376934E-3</v>
      </c>
      <c r="I917" s="128">
        <f>H917</f>
        <v>1.845376845376934E-3</v>
      </c>
      <c r="J917" s="108">
        <f>G917</f>
        <v>15.200000000000728</v>
      </c>
      <c r="K917" s="67"/>
      <c r="L917" s="67"/>
      <c r="M917" s="67"/>
      <c r="N917" s="67"/>
      <c r="O917" s="67"/>
      <c r="P917" s="67"/>
      <c r="Q917" s="67"/>
      <c r="R917" s="107"/>
      <c r="S917">
        <f t="shared" si="44"/>
        <v>15.200000000000728</v>
      </c>
    </row>
    <row r="918" spans="1:19" hidden="1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42"/>
        <v>-771.59999999999854</v>
      </c>
      <c r="H918" s="47">
        <f t="shared" si="43"/>
        <v>-6.5305707901685842E-2</v>
      </c>
      <c r="I918" s="128"/>
      <c r="J918" s="106"/>
      <c r="K918" s="79"/>
      <c r="L918" s="67"/>
      <c r="M918" s="67"/>
      <c r="N918" s="67"/>
      <c r="O918" s="67"/>
      <c r="P918" s="67"/>
      <c r="Q918" s="67"/>
      <c r="R918" s="107"/>
      <c r="S918">
        <f t="shared" si="44"/>
        <v>0</v>
      </c>
    </row>
    <row r="919" spans="1:19" hidden="1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42"/>
        <v>-3752.8000000000065</v>
      </c>
      <c r="H919" s="47">
        <f t="shared" si="43"/>
        <v>-0.13930008463126034</v>
      </c>
      <c r="I919" s="128"/>
      <c r="J919" s="106"/>
      <c r="K919" s="67"/>
      <c r="L919" s="79"/>
      <c r="M919" s="67"/>
      <c r="N919" s="67"/>
      <c r="O919" s="67"/>
      <c r="P919" s="67"/>
      <c r="Q919" s="67"/>
      <c r="R919" s="107"/>
      <c r="S919">
        <f t="shared" si="44"/>
        <v>0</v>
      </c>
    </row>
    <row r="920" spans="1:19" hidden="1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42"/>
        <v>-498.40000000000146</v>
      </c>
      <c r="H920" s="47">
        <f t="shared" si="43"/>
        <v>-6.4713825698556326E-2</v>
      </c>
      <c r="I920" s="128"/>
      <c r="J920" s="106"/>
      <c r="K920" s="79"/>
      <c r="L920" s="67"/>
      <c r="M920" s="67"/>
      <c r="N920" s="67"/>
      <c r="O920" s="67"/>
      <c r="P920" s="67"/>
      <c r="Q920" s="67"/>
      <c r="R920" s="107"/>
      <c r="S920">
        <f t="shared" si="44"/>
        <v>0</v>
      </c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42"/>
        <v>774.79999999999927</v>
      </c>
      <c r="H921" s="47">
        <f t="shared" si="43"/>
        <v>2.3894110971307305E-2</v>
      </c>
      <c r="I921" s="128">
        <f>H921</f>
        <v>2.3894110971307305E-2</v>
      </c>
      <c r="J921" s="108">
        <f>G921</f>
        <v>774.79999999999927</v>
      </c>
      <c r="K921" s="67"/>
      <c r="L921" s="67"/>
      <c r="M921" s="67"/>
      <c r="N921" s="67"/>
      <c r="O921" s="67"/>
      <c r="P921" s="67"/>
      <c r="Q921" s="67"/>
      <c r="R921" s="107"/>
      <c r="S921">
        <f t="shared" si="44"/>
        <v>774.79999999999927</v>
      </c>
    </row>
    <row r="922" spans="1:19" hidden="1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42"/>
        <v>-4933.2000000000007</v>
      </c>
      <c r="H922" s="47">
        <f t="shared" si="43"/>
        <v>-0.23175360793746244</v>
      </c>
      <c r="I922" s="128"/>
      <c r="J922" s="106"/>
      <c r="K922" s="67"/>
      <c r="L922" s="67"/>
      <c r="M922" s="67"/>
      <c r="N922" s="79"/>
      <c r="O922" s="67"/>
      <c r="P922" s="67"/>
      <c r="Q922" s="67"/>
      <c r="R922" s="107"/>
      <c r="S922">
        <f t="shared" si="44"/>
        <v>0</v>
      </c>
    </row>
    <row r="923" spans="1:19" hidden="1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42"/>
        <v>-919.59999999999945</v>
      </c>
      <c r="H923" s="47">
        <f t="shared" si="43"/>
        <v>-0.10616485800046173</v>
      </c>
      <c r="I923" s="128"/>
      <c r="J923" s="106"/>
      <c r="K923" s="67"/>
      <c r="L923" s="79"/>
      <c r="M923" s="67"/>
      <c r="N923" s="67"/>
      <c r="O923" s="67"/>
      <c r="P923" s="67"/>
      <c r="Q923" s="67"/>
      <c r="R923" s="107"/>
      <c r="S923">
        <f t="shared" si="44"/>
        <v>0</v>
      </c>
    </row>
    <row r="924" spans="1:19" hidden="1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42"/>
        <v>-150.80000000000018</v>
      </c>
      <c r="H924" s="47">
        <f t="shared" si="43"/>
        <v>-3.4130001810610211E-2</v>
      </c>
      <c r="I924" s="128"/>
      <c r="J924" s="108"/>
      <c r="K924" s="67"/>
      <c r="L924" s="67"/>
      <c r="M924" s="67"/>
      <c r="N924" s="67"/>
      <c r="O924" s="67"/>
      <c r="P924" s="67"/>
      <c r="Q924" s="67"/>
      <c r="R924" s="107"/>
      <c r="S924">
        <f t="shared" si="44"/>
        <v>0</v>
      </c>
    </row>
    <row r="925" spans="1:19" hidden="1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42"/>
        <v>-848.39999999999964</v>
      </c>
      <c r="H925" s="47">
        <f t="shared" si="43"/>
        <v>-7.558533195538289E-2</v>
      </c>
      <c r="I925" s="128"/>
      <c r="J925" s="106"/>
      <c r="K925" s="79"/>
      <c r="L925" s="67"/>
      <c r="M925" s="67"/>
      <c r="N925" s="67"/>
      <c r="O925" s="67"/>
      <c r="P925" s="67"/>
      <c r="Q925" s="67"/>
      <c r="R925" s="107"/>
      <c r="S925">
        <f t="shared" si="44"/>
        <v>0</v>
      </c>
    </row>
    <row r="926" spans="1:19" hidden="1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42"/>
        <v>-59.600000000000364</v>
      </c>
      <c r="H926" s="47">
        <f t="shared" si="43"/>
        <v>-6.2471175212779721E-3</v>
      </c>
      <c r="I926" s="128"/>
      <c r="J926" s="108"/>
      <c r="K926" s="67"/>
      <c r="L926" s="67"/>
      <c r="M926" s="67"/>
      <c r="N926" s="67"/>
      <c r="O926" s="67"/>
      <c r="P926" s="67"/>
      <c r="Q926" s="67"/>
      <c r="R926" s="107"/>
      <c r="S926">
        <f t="shared" si="44"/>
        <v>0</v>
      </c>
    </row>
    <row r="927" spans="1:19" hidden="1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42"/>
        <v>-668.39999999999782</v>
      </c>
      <c r="H927" s="47">
        <f t="shared" si="43"/>
        <v>-5.4380369695391652E-2</v>
      </c>
      <c r="I927" s="128"/>
      <c r="J927" s="106"/>
      <c r="K927" s="79"/>
      <c r="L927" s="67"/>
      <c r="M927" s="67"/>
      <c r="N927" s="67"/>
      <c r="O927" s="67"/>
      <c r="P927" s="67"/>
      <c r="Q927" s="67"/>
      <c r="R927" s="107"/>
      <c r="S927">
        <f t="shared" si="44"/>
        <v>0</v>
      </c>
    </row>
    <row r="928" spans="1:19" hidden="1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42"/>
        <v>-666.80000000000018</v>
      </c>
      <c r="H928" s="47">
        <f t="shared" si="43"/>
        <v>-0.10477028470869212</v>
      </c>
      <c r="I928" s="128"/>
      <c r="J928" s="106"/>
      <c r="K928" s="67"/>
      <c r="L928" s="79"/>
      <c r="M928" s="67"/>
      <c r="N928" s="67"/>
      <c r="O928" s="67"/>
      <c r="P928" s="67"/>
      <c r="Q928" s="67"/>
      <c r="R928" s="107"/>
      <c r="S928">
        <f t="shared" si="44"/>
        <v>0</v>
      </c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42"/>
        <v>791.59999999999945</v>
      </c>
      <c r="H929" s="47">
        <f t="shared" si="43"/>
        <v>0.13028308097432512</v>
      </c>
      <c r="I929" s="128">
        <f>H929</f>
        <v>0.13028308097432512</v>
      </c>
      <c r="J929" s="106"/>
      <c r="K929" s="67"/>
      <c r="L929" s="79">
        <f>G929</f>
        <v>791.59999999999945</v>
      </c>
      <c r="M929" s="67"/>
      <c r="N929" s="67"/>
      <c r="O929" s="67"/>
      <c r="P929" s="67"/>
      <c r="Q929" s="67"/>
      <c r="R929" s="107"/>
      <c r="S929">
        <f t="shared" si="44"/>
        <v>791.59999999999945</v>
      </c>
    </row>
    <row r="930" spans="1:19" hidden="1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42"/>
        <v>-198</v>
      </c>
      <c r="H930" s="47">
        <f t="shared" si="43"/>
        <v>-3.2753258783828496E-2</v>
      </c>
      <c r="I930" s="128"/>
      <c r="J930" s="108"/>
      <c r="K930" s="67"/>
      <c r="L930" s="67"/>
      <c r="M930" s="67"/>
      <c r="N930" s="67"/>
      <c r="O930" s="67"/>
      <c r="P930" s="67"/>
      <c r="Q930" s="67"/>
      <c r="R930" s="107"/>
      <c r="S930">
        <f t="shared" si="44"/>
        <v>0</v>
      </c>
    </row>
    <row r="931" spans="1:19" hidden="1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42"/>
        <v>-3294.0000000000073</v>
      </c>
      <c r="H931" s="47">
        <f t="shared" si="43"/>
        <v>-9.9922343291188598E-2</v>
      </c>
      <c r="I931" s="128"/>
      <c r="J931" s="106"/>
      <c r="K931" s="79"/>
      <c r="L931" s="67"/>
      <c r="M931" s="67"/>
      <c r="N931" s="67"/>
      <c r="O931" s="67"/>
      <c r="P931" s="67"/>
      <c r="Q931" s="67"/>
      <c r="R931" s="107"/>
      <c r="S931">
        <f t="shared" si="44"/>
        <v>0</v>
      </c>
    </row>
    <row r="932" spans="1:19" hidden="1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42"/>
        <v>-180.40000000000009</v>
      </c>
      <c r="H932" s="47">
        <f t="shared" si="43"/>
        <v>-8.5481425322213839E-2</v>
      </c>
      <c r="I932" s="128"/>
      <c r="J932" s="106"/>
      <c r="K932" s="79"/>
      <c r="L932" s="67"/>
      <c r="M932" s="67"/>
      <c r="N932" s="67"/>
      <c r="O932" s="67"/>
      <c r="P932" s="67"/>
      <c r="Q932" s="67"/>
      <c r="R932" s="107"/>
      <c r="S932">
        <f t="shared" si="44"/>
        <v>0</v>
      </c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42"/>
        <v>3126</v>
      </c>
      <c r="H933" s="47">
        <f t="shared" si="43"/>
        <v>0.32370971750476352</v>
      </c>
      <c r="I933" s="128">
        <f>H933</f>
        <v>0.32370971750476352</v>
      </c>
      <c r="J933" s="106"/>
      <c r="K933" s="67"/>
      <c r="L933" s="67"/>
      <c r="M933" s="67"/>
      <c r="N933" s="67"/>
      <c r="O933" s="67"/>
      <c r="P933" s="79">
        <f>G933</f>
        <v>3126</v>
      </c>
      <c r="Q933" s="67"/>
      <c r="R933" s="107"/>
      <c r="S933">
        <f t="shared" si="44"/>
        <v>3126</v>
      </c>
    </row>
    <row r="934" spans="1:19" hidden="1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42"/>
        <v>-410.80000000000018</v>
      </c>
      <c r="H934" s="47">
        <f t="shared" si="43"/>
        <v>-5.3958913466085244E-2</v>
      </c>
      <c r="I934" s="128"/>
      <c r="J934" s="106"/>
      <c r="K934" s="79"/>
      <c r="L934" s="67"/>
      <c r="M934" s="67"/>
      <c r="N934" s="67"/>
      <c r="O934" s="67"/>
      <c r="P934" s="67"/>
      <c r="Q934" s="67"/>
      <c r="R934" s="107"/>
      <c r="S934">
        <f t="shared" si="44"/>
        <v>0</v>
      </c>
    </row>
    <row r="935" spans="1:19" hidden="1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42"/>
        <v>-1575.2000000000007</v>
      </c>
      <c r="H935" s="47">
        <f t="shared" si="43"/>
        <v>-0.13736091248386764</v>
      </c>
      <c r="I935" s="128"/>
      <c r="J935" s="106"/>
      <c r="K935" s="67"/>
      <c r="L935" s="79"/>
      <c r="M935" s="67"/>
      <c r="N935" s="67"/>
      <c r="O935" s="67"/>
      <c r="P935" s="67"/>
      <c r="Q935" s="67"/>
      <c r="R935" s="107"/>
      <c r="S935">
        <f t="shared" si="44"/>
        <v>0</v>
      </c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42"/>
        <v>262.80000000000291</v>
      </c>
      <c r="H936" s="47">
        <f t="shared" si="43"/>
        <v>1.3795275590551334E-2</v>
      </c>
      <c r="I936" s="128">
        <f>H936</f>
        <v>1.3795275590551334E-2</v>
      </c>
      <c r="J936" s="108">
        <f>G936</f>
        <v>262.80000000000291</v>
      </c>
      <c r="K936" s="67"/>
      <c r="L936" s="67"/>
      <c r="M936" s="67"/>
      <c r="N936" s="67"/>
      <c r="O936" s="67"/>
      <c r="P936" s="67"/>
      <c r="Q936" s="67"/>
      <c r="R936" s="107"/>
      <c r="S936">
        <f t="shared" si="44"/>
        <v>262.80000000000291</v>
      </c>
    </row>
    <row r="937" spans="1:19" hidden="1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42"/>
        <v>-1486.3999999999978</v>
      </c>
      <c r="H937" s="47">
        <f t="shared" si="43"/>
        <v>-0.14624739265614525</v>
      </c>
      <c r="I937" s="128"/>
      <c r="J937" s="106"/>
      <c r="K937" s="67"/>
      <c r="L937" s="79"/>
      <c r="M937" s="67"/>
      <c r="N937" s="67"/>
      <c r="O937" s="67"/>
      <c r="P937" s="67"/>
      <c r="Q937" s="67"/>
      <c r="R937" s="107"/>
      <c r="S937">
        <f t="shared" si="44"/>
        <v>0</v>
      </c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42"/>
        <v>211.19999999999982</v>
      </c>
      <c r="H938" s="47">
        <f t="shared" si="43"/>
        <v>3.3746644509778823E-2</v>
      </c>
      <c r="I938" s="128">
        <f>H938</f>
        <v>3.3746644509778823E-2</v>
      </c>
      <c r="J938" s="108">
        <f>G938</f>
        <v>211.19999999999982</v>
      </c>
      <c r="K938" s="67"/>
      <c r="L938" s="67"/>
      <c r="M938" s="67"/>
      <c r="N938" s="67"/>
      <c r="O938" s="67"/>
      <c r="P938" s="67"/>
      <c r="Q938" s="67"/>
      <c r="R938" s="107"/>
      <c r="S938">
        <f t="shared" si="44"/>
        <v>211.19999999999982</v>
      </c>
    </row>
    <row r="939" spans="1:19" hidden="1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42"/>
        <v>-1031.1999999999998</v>
      </c>
      <c r="H939" s="47">
        <f t="shared" si="43"/>
        <v>-0.14292050116420887</v>
      </c>
      <c r="I939" s="128"/>
      <c r="J939" s="106"/>
      <c r="K939" s="67"/>
      <c r="L939" s="79"/>
      <c r="M939" s="67"/>
      <c r="N939" s="67"/>
      <c r="O939" s="67"/>
      <c r="P939" s="67"/>
      <c r="Q939" s="67"/>
      <c r="R939" s="107"/>
      <c r="S939">
        <f t="shared" si="44"/>
        <v>0</v>
      </c>
    </row>
    <row r="940" spans="1:19" hidden="1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42"/>
        <v>-2120</v>
      </c>
      <c r="H940" s="47">
        <f t="shared" si="43"/>
        <v>-0.15196261146314191</v>
      </c>
      <c r="I940" s="128"/>
      <c r="J940" s="106"/>
      <c r="K940" s="67"/>
      <c r="L940" s="67"/>
      <c r="M940" s="79"/>
      <c r="N940" s="67"/>
      <c r="O940" s="67"/>
      <c r="P940" s="67"/>
      <c r="Q940" s="67"/>
      <c r="R940" s="107"/>
      <c r="S940">
        <f t="shared" si="44"/>
        <v>0</v>
      </c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42"/>
        <v>335.59999999999854</v>
      </c>
      <c r="H941" s="47">
        <f t="shared" si="43"/>
        <v>2.3872528097880107E-2</v>
      </c>
      <c r="I941" s="128">
        <f>H941</f>
        <v>2.3872528097880107E-2</v>
      </c>
      <c r="J941" s="108">
        <f>G941</f>
        <v>335.59999999999854</v>
      </c>
      <c r="K941" s="67"/>
      <c r="L941" s="67"/>
      <c r="M941" s="67"/>
      <c r="N941" s="67"/>
      <c r="O941" s="67"/>
      <c r="P941" s="67"/>
      <c r="Q941" s="67"/>
      <c r="R941" s="107"/>
      <c r="S941">
        <f t="shared" si="44"/>
        <v>335.59999999999854</v>
      </c>
    </row>
    <row r="942" spans="1:19" hidden="1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42"/>
        <v>-590.79999999999927</v>
      </c>
      <c r="H942" s="47">
        <f t="shared" si="43"/>
        <v>-5.6851424172440268E-2</v>
      </c>
      <c r="I942" s="128"/>
      <c r="J942" s="106"/>
      <c r="K942" s="79"/>
      <c r="L942" s="67"/>
      <c r="M942" s="67"/>
      <c r="N942" s="67"/>
      <c r="O942" s="67"/>
      <c r="P942" s="67"/>
      <c r="Q942" s="67"/>
      <c r="R942" s="107"/>
      <c r="S942">
        <f t="shared" si="44"/>
        <v>0</v>
      </c>
    </row>
    <row r="943" spans="1:19" hidden="1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42"/>
        <v>-165.60000000000036</v>
      </c>
      <c r="H943" s="47">
        <f t="shared" si="43"/>
        <v>-3.3135905234512639E-2</v>
      </c>
      <c r="I943" s="128"/>
      <c r="J943" s="108"/>
      <c r="K943" s="67"/>
      <c r="L943" s="67"/>
      <c r="M943" s="67"/>
      <c r="N943" s="67"/>
      <c r="O943" s="67"/>
      <c r="P943" s="67"/>
      <c r="Q943" s="67"/>
      <c r="R943" s="107"/>
      <c r="S943">
        <f t="shared" si="44"/>
        <v>0</v>
      </c>
    </row>
    <row r="944" spans="1:19" hidden="1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42"/>
        <v>-805.59999999999945</v>
      </c>
      <c r="H944" s="47">
        <f t="shared" si="43"/>
        <v>-0.1256394260761072</v>
      </c>
      <c r="I944" s="128"/>
      <c r="J944" s="106"/>
      <c r="K944" s="67"/>
      <c r="L944" s="79"/>
      <c r="M944" s="67"/>
      <c r="N944" s="67"/>
      <c r="O944" s="67"/>
      <c r="P944" s="67"/>
      <c r="Q944" s="67"/>
      <c r="R944" s="107"/>
      <c r="S944">
        <f t="shared" si="44"/>
        <v>0</v>
      </c>
    </row>
    <row r="945" spans="1:19" hidden="1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42"/>
        <v>-2092</v>
      </c>
      <c r="H945" s="47">
        <f t="shared" si="43"/>
        <v>-0.19179287836004252</v>
      </c>
      <c r="I945" s="128"/>
      <c r="J945" s="106"/>
      <c r="K945" s="67"/>
      <c r="L945" s="67"/>
      <c r="M945" s="79"/>
      <c r="N945" s="67"/>
      <c r="O945" s="67"/>
      <c r="P945" s="67"/>
      <c r="Q945" s="67"/>
      <c r="R945" s="107"/>
      <c r="S945">
        <f t="shared" si="44"/>
        <v>0</v>
      </c>
    </row>
    <row r="946" spans="1:19" hidden="1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42"/>
        <v>-3036.0000000000009</v>
      </c>
      <c r="H946" s="47">
        <f t="shared" si="43"/>
        <v>-0.27528925320082698</v>
      </c>
      <c r="I946" s="128"/>
      <c r="J946" s="106"/>
      <c r="K946" s="67"/>
      <c r="L946" s="67"/>
      <c r="M946" s="67"/>
      <c r="N946" s="67"/>
      <c r="O946" s="79"/>
      <c r="P946" s="67"/>
      <c r="Q946" s="67"/>
      <c r="R946" s="107"/>
      <c r="S946">
        <f t="shared" si="44"/>
        <v>0</v>
      </c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42"/>
        <v>1213.2000000000007</v>
      </c>
      <c r="H947" s="47">
        <f t="shared" si="43"/>
        <v>0.14734029633228088</v>
      </c>
      <c r="I947" s="128">
        <f>H947</f>
        <v>0.14734029633228088</v>
      </c>
      <c r="J947" s="106"/>
      <c r="K947" s="67"/>
      <c r="L947" s="79">
        <f>G947</f>
        <v>1213.2000000000007</v>
      </c>
      <c r="M947" s="67"/>
      <c r="N947" s="67"/>
      <c r="O947" s="67"/>
      <c r="P947" s="67"/>
      <c r="Q947" s="67"/>
      <c r="R947" s="107"/>
      <c r="S947">
        <f t="shared" si="44"/>
        <v>1213.2000000000007</v>
      </c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42"/>
        <v>1255.9999999999982</v>
      </c>
      <c r="H948" s="47">
        <f t="shared" si="43"/>
        <v>0.10023942537909004</v>
      </c>
      <c r="I948" s="128">
        <f>H948</f>
        <v>0.10023942537909004</v>
      </c>
      <c r="J948" s="106"/>
      <c r="K948" s="67"/>
      <c r="L948" s="79">
        <f>G948</f>
        <v>1255.9999999999982</v>
      </c>
      <c r="M948" s="67"/>
      <c r="N948" s="67"/>
      <c r="O948" s="67"/>
      <c r="P948" s="67"/>
      <c r="Q948" s="67"/>
      <c r="R948" s="107"/>
      <c r="S948">
        <f t="shared" si="44"/>
        <v>1255.9999999999982</v>
      </c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42"/>
        <v>25.599999999998545</v>
      </c>
      <c r="H949" s="47">
        <f t="shared" si="43"/>
        <v>1.8229982624546773E-3</v>
      </c>
      <c r="I949" s="128">
        <f>H949</f>
        <v>1.8229982624546773E-3</v>
      </c>
      <c r="J949" s="108">
        <f>G949</f>
        <v>25.599999999998545</v>
      </c>
      <c r="K949" s="67"/>
      <c r="L949" s="67"/>
      <c r="M949" s="67"/>
      <c r="N949" s="67"/>
      <c r="O949" s="67"/>
      <c r="P949" s="67"/>
      <c r="Q949" s="67"/>
      <c r="R949" s="107"/>
      <c r="S949">
        <f t="shared" si="44"/>
        <v>25.599999999998545</v>
      </c>
    </row>
    <row r="950" spans="1:19" hidden="1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42"/>
        <v>-1428</v>
      </c>
      <c r="H950" s="47">
        <f t="shared" si="43"/>
        <v>-0.35607420706163972</v>
      </c>
      <c r="I950" s="128"/>
      <c r="J950" s="106"/>
      <c r="K950" s="67"/>
      <c r="L950" s="67"/>
      <c r="M950" s="67"/>
      <c r="N950" s="67"/>
      <c r="O950" s="67"/>
      <c r="P950" s="67"/>
      <c r="Q950" s="79"/>
      <c r="R950" s="107"/>
      <c r="S950">
        <f t="shared" si="44"/>
        <v>0</v>
      </c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42"/>
        <v>1538.3999999999987</v>
      </c>
      <c r="H951" s="47">
        <f t="shared" si="43"/>
        <v>0.25593930924336167</v>
      </c>
      <c r="I951" s="128">
        <f>H951</f>
        <v>0.25593930924336167</v>
      </c>
      <c r="J951" s="106"/>
      <c r="K951" s="67"/>
      <c r="L951" s="67"/>
      <c r="M951" s="67"/>
      <c r="N951" s="67"/>
      <c r="O951" s="79">
        <f>G951</f>
        <v>1538.3999999999987</v>
      </c>
      <c r="P951" s="67"/>
      <c r="Q951" s="67"/>
      <c r="R951" s="107"/>
      <c r="S951">
        <f t="shared" si="44"/>
        <v>1538.3999999999987</v>
      </c>
    </row>
    <row r="952" spans="1:19" hidden="1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42"/>
        <v>-865.59999999999991</v>
      </c>
      <c r="H952" s="47">
        <f t="shared" si="43"/>
        <v>-0.22612330198537092</v>
      </c>
      <c r="I952" s="128"/>
      <c r="J952" s="106"/>
      <c r="K952" s="67"/>
      <c r="L952" s="67"/>
      <c r="M952" s="67"/>
      <c r="N952" s="79"/>
      <c r="O952" s="67"/>
      <c r="P952" s="67"/>
      <c r="Q952" s="67"/>
      <c r="R952" s="107"/>
      <c r="S952">
        <f t="shared" si="44"/>
        <v>0</v>
      </c>
    </row>
    <row r="953" spans="1:19" hidden="1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42"/>
        <v>-776.80000000000018</v>
      </c>
      <c r="H953" s="47">
        <f t="shared" si="43"/>
        <v>-0.12127646287391496</v>
      </c>
      <c r="I953" s="128"/>
      <c r="J953" s="106"/>
      <c r="K953" s="67"/>
      <c r="L953" s="79"/>
      <c r="M953" s="67"/>
      <c r="N953" s="67"/>
      <c r="O953" s="67"/>
      <c r="P953" s="67"/>
      <c r="Q953" s="67"/>
      <c r="R953" s="107"/>
      <c r="S953">
        <f t="shared" si="44"/>
        <v>0</v>
      </c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42"/>
        <v>775.59999999999945</v>
      </c>
      <c r="H954" s="47">
        <f t="shared" si="43"/>
        <v>0.12381074005491338</v>
      </c>
      <c r="I954" s="128">
        <f>H954</f>
        <v>0.12381074005491338</v>
      </c>
      <c r="J954" s="106"/>
      <c r="K954" s="67"/>
      <c r="L954" s="79">
        <f>G954</f>
        <v>775.59999999999945</v>
      </c>
      <c r="M954" s="67"/>
      <c r="N954" s="67"/>
      <c r="O954" s="67"/>
      <c r="P954" s="67"/>
      <c r="Q954" s="67"/>
      <c r="R954" s="107"/>
      <c r="S954">
        <f t="shared" si="44"/>
        <v>775.59999999999945</v>
      </c>
    </row>
    <row r="955" spans="1:19" ht="15.75" thickBot="1" x14ac:dyDescent="0.3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42"/>
        <v>1218.0000000000009</v>
      </c>
      <c r="H955" s="47">
        <f t="shared" si="43"/>
        <v>0.27689369828134963</v>
      </c>
      <c r="I955" s="128">
        <f>H955</f>
        <v>0.27689369828134963</v>
      </c>
      <c r="J955" s="106"/>
      <c r="K955" s="67"/>
      <c r="L955" s="67"/>
      <c r="M955" s="67"/>
      <c r="N955" s="67"/>
      <c r="O955" s="79">
        <f>G955</f>
        <v>1218.0000000000009</v>
      </c>
      <c r="P955" s="67"/>
      <c r="Q955" s="67"/>
      <c r="R955" s="107"/>
      <c r="S955">
        <f t="shared" si="44"/>
        <v>1218.0000000000009</v>
      </c>
    </row>
    <row r="956" spans="1:19" ht="15.75" hidden="1" thickBot="1" x14ac:dyDescent="0.3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42"/>
        <v>-2113.2000000000007</v>
      </c>
      <c r="H956" s="47">
        <f t="shared" si="43"/>
        <v>-0.20121881546372128</v>
      </c>
      <c r="I956" s="128"/>
      <c r="J956" s="106"/>
      <c r="K956" s="67"/>
      <c r="L956" s="67"/>
      <c r="M956" s="67"/>
      <c r="N956" s="79"/>
      <c r="O956" s="67"/>
      <c r="P956" s="67"/>
      <c r="Q956" s="67"/>
      <c r="R956" s="107"/>
      <c r="S956">
        <f t="shared" si="44"/>
        <v>0</v>
      </c>
    </row>
    <row r="957" spans="1:19" ht="15.75" hidden="1" thickBot="1" x14ac:dyDescent="0.3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42"/>
        <v>-150.39999999999986</v>
      </c>
      <c r="H957" s="47">
        <f t="shared" si="43"/>
        <v>-7.6766026949775357E-2</v>
      </c>
      <c r="I957" s="128"/>
      <c r="J957" s="106"/>
      <c r="K957" s="79"/>
      <c r="L957" s="67"/>
      <c r="M957" s="67"/>
      <c r="N957" s="67"/>
      <c r="O957" s="67"/>
      <c r="P957" s="67"/>
      <c r="Q957" s="67"/>
      <c r="R957" s="107"/>
      <c r="S957">
        <f t="shared" si="44"/>
        <v>0</v>
      </c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42"/>
        <v>726.79999999999927</v>
      </c>
      <c r="H958" s="47">
        <f t="shared" si="43"/>
        <v>7.9885689162453213E-2</v>
      </c>
      <c r="I958" s="128">
        <f>H958</f>
        <v>7.9885689162453213E-2</v>
      </c>
      <c r="J958" s="106"/>
      <c r="K958" s="125">
        <f>G958</f>
        <v>726.79999999999927</v>
      </c>
      <c r="L958" s="67"/>
      <c r="M958" s="67"/>
      <c r="N958" s="67"/>
      <c r="O958" s="67"/>
      <c r="P958" s="67"/>
      <c r="Q958" s="67"/>
      <c r="R958" s="107"/>
      <c r="S958">
        <f t="shared" si="44"/>
        <v>726.79999999999927</v>
      </c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42"/>
        <v>167.20000000000073</v>
      </c>
      <c r="H959" s="47">
        <f t="shared" si="43"/>
        <v>3.4605513701465508E-2</v>
      </c>
      <c r="I959" s="128">
        <f>H959</f>
        <v>3.4605513701465508E-2</v>
      </c>
      <c r="J959" s="108">
        <f>G959</f>
        <v>167.20000000000073</v>
      </c>
      <c r="K959" s="67"/>
      <c r="L959" s="67"/>
      <c r="M959" s="67"/>
      <c r="N959" s="67"/>
      <c r="O959" s="67"/>
      <c r="P959" s="67"/>
      <c r="Q959" s="67"/>
      <c r="R959" s="107"/>
      <c r="S959">
        <f t="shared" si="44"/>
        <v>167.20000000000073</v>
      </c>
    </row>
    <row r="960" spans="1:19" hidden="1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42"/>
        <v>-947.19999999999982</v>
      </c>
      <c r="H960" s="47">
        <f t="shared" si="43"/>
        <v>-0.29663033947137663</v>
      </c>
      <c r="I960" s="128"/>
      <c r="J960" s="106"/>
      <c r="K960" s="67"/>
      <c r="L960" s="67"/>
      <c r="M960" s="67"/>
      <c r="N960" s="67"/>
      <c r="O960" s="79"/>
      <c r="P960" s="67"/>
      <c r="Q960" s="67"/>
      <c r="R960" s="107"/>
      <c r="S960">
        <f t="shared" si="44"/>
        <v>0</v>
      </c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42"/>
        <v>3786.8000000000011</v>
      </c>
      <c r="H961" s="47">
        <f t="shared" si="43"/>
        <v>0.60157590392069671</v>
      </c>
      <c r="I961" s="128">
        <f>H961</f>
        <v>0.60157590392069671</v>
      </c>
      <c r="J961" s="106"/>
      <c r="K961" s="67"/>
      <c r="L961" s="67"/>
      <c r="M961" s="67"/>
      <c r="N961" s="67"/>
      <c r="O961" s="67"/>
      <c r="P961" s="67"/>
      <c r="Q961" s="67"/>
      <c r="R961" s="109">
        <f>G961</f>
        <v>3786.8000000000011</v>
      </c>
      <c r="S961">
        <f t="shared" si="44"/>
        <v>3786.8000000000011</v>
      </c>
    </row>
    <row r="962" spans="1:19" hidden="1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42"/>
        <v>-5376.4000000000015</v>
      </c>
      <c r="H962" s="47">
        <f t="shared" si="43"/>
        <v>-0.23794434216116703</v>
      </c>
      <c r="I962" s="128"/>
      <c r="J962" s="106"/>
      <c r="K962" s="67"/>
      <c r="L962" s="67"/>
      <c r="M962" s="67"/>
      <c r="N962" s="79"/>
      <c r="O962" s="67"/>
      <c r="P962" s="67"/>
      <c r="Q962" s="67"/>
      <c r="R962" s="107"/>
      <c r="S962">
        <f t="shared" si="44"/>
        <v>0</v>
      </c>
    </row>
    <row r="963" spans="1:19" hidden="1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42"/>
        <v>-1329.6000000000004</v>
      </c>
      <c r="H963" s="47">
        <f t="shared" si="43"/>
        <v>-0.13069120075489504</v>
      </c>
      <c r="I963" s="128"/>
      <c r="J963" s="106"/>
      <c r="K963" s="67"/>
      <c r="L963" s="79"/>
      <c r="M963" s="67"/>
      <c r="N963" s="67"/>
      <c r="O963" s="67"/>
      <c r="P963" s="67"/>
      <c r="Q963" s="67"/>
      <c r="R963" s="107"/>
      <c r="S963">
        <f t="shared" si="44"/>
        <v>0</v>
      </c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45">F964-E964</f>
        <v>666.00000000000182</v>
      </c>
      <c r="H964" s="47">
        <f t="shared" ref="H964:H1027" si="46">G964/E964</f>
        <v>4.5598948348578756E-2</v>
      </c>
      <c r="I964" s="128">
        <f>H964</f>
        <v>4.5598948348578756E-2</v>
      </c>
      <c r="J964" s="108">
        <f>G964</f>
        <v>666.00000000000182</v>
      </c>
      <c r="K964" s="67"/>
      <c r="L964" s="67"/>
      <c r="M964" s="67"/>
      <c r="N964" s="67"/>
      <c r="O964" s="67"/>
      <c r="P964" s="67"/>
      <c r="Q964" s="67"/>
      <c r="R964" s="107"/>
      <c r="S964">
        <f t="shared" ref="S964:S1027" si="47">SUM(J964:R964)</f>
        <v>666.00000000000182</v>
      </c>
    </row>
    <row r="965" spans="1:19" hidden="1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45"/>
        <v>-671.19999999999891</v>
      </c>
      <c r="H965" s="47">
        <f t="shared" si="46"/>
        <v>-5.5725292242295346E-2</v>
      </c>
      <c r="I965" s="128"/>
      <c r="J965" s="106"/>
      <c r="K965" s="79"/>
      <c r="L965" s="67"/>
      <c r="M965" s="67"/>
      <c r="N965" s="67"/>
      <c r="O965" s="67"/>
      <c r="P965" s="67"/>
      <c r="Q965" s="67"/>
      <c r="R965" s="107"/>
      <c r="S965">
        <f t="shared" si="47"/>
        <v>0</v>
      </c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45"/>
        <v>2103.2000000000003</v>
      </c>
      <c r="H966" s="47">
        <f t="shared" si="46"/>
        <v>0.67100561510974999</v>
      </c>
      <c r="I966" s="128">
        <f>H966</f>
        <v>0.67100561510974999</v>
      </c>
      <c r="J966" s="106"/>
      <c r="K966" s="67"/>
      <c r="L966" s="67"/>
      <c r="M966" s="67"/>
      <c r="N966" s="67"/>
      <c r="O966" s="67"/>
      <c r="P966" s="67"/>
      <c r="Q966" s="67"/>
      <c r="R966" s="109">
        <f>G966</f>
        <v>2103.2000000000003</v>
      </c>
      <c r="S966">
        <f t="shared" si="47"/>
        <v>2103.2000000000003</v>
      </c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45"/>
        <v>3553.9999999999982</v>
      </c>
      <c r="H967" s="47">
        <f t="shared" si="46"/>
        <v>0.23831236756698748</v>
      </c>
      <c r="I967" s="128">
        <f>H967</f>
        <v>0.23831236756698748</v>
      </c>
      <c r="J967" s="106"/>
      <c r="K967" s="79"/>
      <c r="L967" s="67"/>
      <c r="M967" s="67"/>
      <c r="N967" s="79">
        <f>G967</f>
        <v>3553.9999999999982</v>
      </c>
      <c r="O967" s="67"/>
      <c r="P967" s="67"/>
      <c r="Q967" s="67"/>
      <c r="R967" s="107"/>
      <c r="S967">
        <f t="shared" si="47"/>
        <v>3553.9999999999982</v>
      </c>
    </row>
    <row r="968" spans="1:19" hidden="1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45"/>
        <v>-553.19999999999936</v>
      </c>
      <c r="H968" s="47">
        <f t="shared" si="46"/>
        <v>-0.18578721117678645</v>
      </c>
      <c r="I968" s="128"/>
      <c r="J968" s="106"/>
      <c r="K968" s="67"/>
      <c r="L968" s="67"/>
      <c r="M968" s="79"/>
      <c r="N968" s="67"/>
      <c r="O968" s="67"/>
      <c r="P968" s="67"/>
      <c r="Q968" s="67"/>
      <c r="R968" s="107"/>
      <c r="S968">
        <f t="shared" si="47"/>
        <v>0</v>
      </c>
    </row>
    <row r="969" spans="1:19" hidden="1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45"/>
        <v>-2207.2000000000007</v>
      </c>
      <c r="H969" s="47">
        <f t="shared" si="46"/>
        <v>-0.19914107329748462</v>
      </c>
      <c r="I969" s="128"/>
      <c r="J969" s="106"/>
      <c r="K969" s="67"/>
      <c r="L969" s="67"/>
      <c r="M969" s="79"/>
      <c r="N969" s="67"/>
      <c r="O969" s="67"/>
      <c r="P969" s="67"/>
      <c r="Q969" s="67"/>
      <c r="R969" s="107"/>
      <c r="S969">
        <f t="shared" si="47"/>
        <v>0</v>
      </c>
    </row>
    <row r="970" spans="1:19" hidden="1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45"/>
        <v>-3128.0000000000009</v>
      </c>
      <c r="H970" s="47">
        <f t="shared" si="46"/>
        <v>-0.29792746113989643</v>
      </c>
      <c r="I970" s="128"/>
      <c r="J970" s="106"/>
      <c r="K970" s="67"/>
      <c r="L970" s="67"/>
      <c r="M970" s="67"/>
      <c r="N970" s="67"/>
      <c r="O970" s="79"/>
      <c r="P970" s="67"/>
      <c r="Q970" s="67"/>
      <c r="R970" s="107"/>
      <c r="S970">
        <f t="shared" si="47"/>
        <v>0</v>
      </c>
    </row>
    <row r="971" spans="1:19" ht="15.75" thickBot="1" x14ac:dyDescent="0.3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45"/>
        <v>2562</v>
      </c>
      <c r="H971" s="47">
        <f t="shared" si="46"/>
        <v>0.14656415185007207</v>
      </c>
      <c r="I971" s="128">
        <f>H971</f>
        <v>0.14656415185007207</v>
      </c>
      <c r="J971" s="106"/>
      <c r="K971" s="67"/>
      <c r="L971" s="79">
        <f>G971</f>
        <v>2562</v>
      </c>
      <c r="M971" s="67"/>
      <c r="N971" s="67"/>
      <c r="O971" s="67"/>
      <c r="P971" s="67"/>
      <c r="Q971" s="67"/>
      <c r="R971" s="107"/>
      <c r="S971">
        <f t="shared" si="47"/>
        <v>2562</v>
      </c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45"/>
        <v>1321.2000000000044</v>
      </c>
      <c r="H972" s="47">
        <f t="shared" si="46"/>
        <v>8.7049335863377902E-2</v>
      </c>
      <c r="I972" s="128">
        <f>H972</f>
        <v>8.7049335863377902E-2</v>
      </c>
      <c r="J972" s="106"/>
      <c r="K972" s="125">
        <f>G972</f>
        <v>1321.2000000000044</v>
      </c>
      <c r="L972" s="67"/>
      <c r="M972" s="67"/>
      <c r="N972" s="67"/>
      <c r="O972" s="67"/>
      <c r="P972" s="67"/>
      <c r="Q972" s="67"/>
      <c r="R972" s="107"/>
      <c r="S972">
        <f t="shared" si="47"/>
        <v>1321.2000000000044</v>
      </c>
    </row>
    <row r="973" spans="1:19" hidden="1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45"/>
        <v>-13.200000000000728</v>
      </c>
      <c r="H973" s="47">
        <f t="shared" si="46"/>
        <v>-2.1456436931080506E-3</v>
      </c>
      <c r="I973" s="128"/>
      <c r="J973" s="108"/>
      <c r="K973" s="67"/>
      <c r="L973" s="67"/>
      <c r="M973" s="67"/>
      <c r="N973" s="67"/>
      <c r="O973" s="67"/>
      <c r="P973" s="67"/>
      <c r="Q973" s="67"/>
      <c r="R973" s="107"/>
      <c r="S973">
        <f t="shared" si="47"/>
        <v>0</v>
      </c>
    </row>
    <row r="974" spans="1:19" hidden="1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45"/>
        <v>-1085.5999999999985</v>
      </c>
      <c r="H974" s="47">
        <f t="shared" si="46"/>
        <v>-7.8145695364238307E-2</v>
      </c>
      <c r="I974" s="128"/>
      <c r="J974" s="106"/>
      <c r="K974" s="79"/>
      <c r="L974" s="67"/>
      <c r="M974" s="67"/>
      <c r="N974" s="67"/>
      <c r="O974" s="67"/>
      <c r="P974" s="67"/>
      <c r="Q974" s="67"/>
      <c r="R974" s="107"/>
      <c r="S974">
        <f t="shared" si="47"/>
        <v>0</v>
      </c>
    </row>
    <row r="975" spans="1:19" hidden="1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45"/>
        <v>-1748.4000000000015</v>
      </c>
      <c r="H975" s="47">
        <f t="shared" si="46"/>
        <v>-8.1302778914474974E-2</v>
      </c>
      <c r="I975" s="128"/>
      <c r="J975" s="106"/>
      <c r="K975" s="79"/>
      <c r="L975" s="67"/>
      <c r="M975" s="67"/>
      <c r="N975" s="67"/>
      <c r="O975" s="67"/>
      <c r="P975" s="67"/>
      <c r="Q975" s="67"/>
      <c r="R975" s="107"/>
      <c r="S975">
        <f t="shared" si="47"/>
        <v>0</v>
      </c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45"/>
        <v>2478.7999999999993</v>
      </c>
      <c r="H976" s="47">
        <f t="shared" si="46"/>
        <v>0.2199936099968049</v>
      </c>
      <c r="I976" s="128">
        <f>H976</f>
        <v>0.2199936099968049</v>
      </c>
      <c r="J976" s="106"/>
      <c r="K976" s="79"/>
      <c r="L976" s="67"/>
      <c r="M976" s="67"/>
      <c r="N976" s="79">
        <f>G976</f>
        <v>2478.7999999999993</v>
      </c>
      <c r="O976" s="67"/>
      <c r="P976" s="67"/>
      <c r="Q976" s="67"/>
      <c r="R976" s="107"/>
      <c r="S976">
        <f t="shared" si="47"/>
        <v>2478.7999999999993</v>
      </c>
    </row>
    <row r="977" spans="1:19" hidden="1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45"/>
        <v>-1253.2000000000007</v>
      </c>
      <c r="H977" s="47">
        <f t="shared" si="46"/>
        <v>-0.14611510120324603</v>
      </c>
      <c r="I977" s="128"/>
      <c r="J977" s="106"/>
      <c r="K977" s="67"/>
      <c r="L977" s="79"/>
      <c r="M977" s="67"/>
      <c r="N977" s="67"/>
      <c r="O977" s="67"/>
      <c r="P977" s="67"/>
      <c r="Q977" s="67"/>
      <c r="R977" s="107"/>
      <c r="S977">
        <f t="shared" si="47"/>
        <v>0</v>
      </c>
    </row>
    <row r="978" spans="1:19" hidden="1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45"/>
        <v>-2197.2000000000044</v>
      </c>
      <c r="H978" s="47">
        <f t="shared" si="46"/>
        <v>-6.7154873098929174E-2</v>
      </c>
      <c r="I978" s="128"/>
      <c r="J978" s="106"/>
      <c r="K978" s="79"/>
      <c r="L978" s="67"/>
      <c r="M978" s="67"/>
      <c r="N978" s="67"/>
      <c r="O978" s="67"/>
      <c r="P978" s="67"/>
      <c r="Q978" s="67"/>
      <c r="R978" s="107"/>
      <c r="S978">
        <f t="shared" si="47"/>
        <v>0</v>
      </c>
    </row>
    <row r="979" spans="1:19" hidden="1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45"/>
        <v>-2423.5999999999985</v>
      </c>
      <c r="H979" s="47">
        <f t="shared" si="46"/>
        <v>-0.21382693393562946</v>
      </c>
      <c r="I979" s="128"/>
      <c r="J979" s="106"/>
      <c r="K979" s="67"/>
      <c r="L979" s="67"/>
      <c r="M979" s="67"/>
      <c r="N979" s="79"/>
      <c r="O979" s="67"/>
      <c r="P979" s="67"/>
      <c r="Q979" s="67"/>
      <c r="R979" s="107"/>
      <c r="S979">
        <f t="shared" si="47"/>
        <v>0</v>
      </c>
    </row>
    <row r="980" spans="1:19" hidden="1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45"/>
        <v>-1972.0000000000018</v>
      </c>
      <c r="H980" s="47">
        <f t="shared" si="46"/>
        <v>-0.1229242507355509</v>
      </c>
      <c r="I980" s="128"/>
      <c r="J980" s="106"/>
      <c r="K980" s="67"/>
      <c r="L980" s="79"/>
      <c r="M980" s="67"/>
      <c r="N980" s="67"/>
      <c r="O980" s="67"/>
      <c r="P980" s="67"/>
      <c r="Q980" s="67"/>
      <c r="R980" s="107"/>
      <c r="S980">
        <f t="shared" si="47"/>
        <v>0</v>
      </c>
    </row>
    <row r="981" spans="1:19" hidden="1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45"/>
        <v>-1368.3999999999987</v>
      </c>
      <c r="H981" s="47">
        <f t="shared" si="46"/>
        <v>-0.23088344469190775</v>
      </c>
      <c r="I981" s="128"/>
      <c r="J981" s="106"/>
      <c r="K981" s="67"/>
      <c r="L981" s="67"/>
      <c r="M981" s="67"/>
      <c r="N981" s="79"/>
      <c r="O981" s="67"/>
      <c r="P981" s="67"/>
      <c r="Q981" s="67"/>
      <c r="R981" s="107"/>
      <c r="S981">
        <f t="shared" si="47"/>
        <v>0</v>
      </c>
    </row>
    <row r="982" spans="1:19" hidden="1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45"/>
        <v>-1133.6000000000004</v>
      </c>
      <c r="H982" s="47">
        <f t="shared" si="46"/>
        <v>-0.13241753107186247</v>
      </c>
      <c r="I982" s="128"/>
      <c r="J982" s="106"/>
      <c r="K982" s="67"/>
      <c r="L982" s="79"/>
      <c r="M982" s="67"/>
      <c r="N982" s="67"/>
      <c r="O982" s="67"/>
      <c r="P982" s="67"/>
      <c r="Q982" s="67"/>
      <c r="R982" s="107"/>
      <c r="S982">
        <f t="shared" si="47"/>
        <v>0</v>
      </c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45"/>
        <v>416.80000000000109</v>
      </c>
      <c r="H983" s="47">
        <f t="shared" si="46"/>
        <v>4.7905843409498543E-2</v>
      </c>
      <c r="I983" s="128">
        <f>H983</f>
        <v>4.7905843409498543E-2</v>
      </c>
      <c r="J983" s="108">
        <f>G983</f>
        <v>416.80000000000109</v>
      </c>
      <c r="K983" s="67"/>
      <c r="L983" s="67"/>
      <c r="M983" s="67"/>
      <c r="N983" s="67"/>
      <c r="O983" s="67"/>
      <c r="P983" s="67"/>
      <c r="Q983" s="67"/>
      <c r="R983" s="107"/>
      <c r="S983">
        <f t="shared" si="47"/>
        <v>416.80000000000109</v>
      </c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45"/>
        <v>5044.8000000000029</v>
      </c>
      <c r="H984" s="47">
        <f t="shared" si="46"/>
        <v>0.310778177517126</v>
      </c>
      <c r="I984" s="128">
        <f>H984</f>
        <v>0.310778177517126</v>
      </c>
      <c r="J984" s="106"/>
      <c r="K984" s="67"/>
      <c r="L984" s="67"/>
      <c r="M984" s="67"/>
      <c r="N984" s="67"/>
      <c r="O984" s="67"/>
      <c r="P984" s="79">
        <f>G984</f>
        <v>5044.8000000000029</v>
      </c>
      <c r="Q984" s="67"/>
      <c r="R984" s="107"/>
      <c r="S984">
        <f t="shared" si="47"/>
        <v>5044.8000000000029</v>
      </c>
    </row>
    <row r="985" spans="1:19" hidden="1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45"/>
        <v>-2487.6000000000058</v>
      </c>
      <c r="H985" s="47">
        <f t="shared" si="46"/>
        <v>-5.9660399079048479E-2</v>
      </c>
      <c r="I985" s="128"/>
      <c r="J985" s="106"/>
      <c r="K985" s="79"/>
      <c r="L985" s="67"/>
      <c r="M985" s="67"/>
      <c r="N985" s="67"/>
      <c r="O985" s="67"/>
      <c r="P985" s="67"/>
      <c r="Q985" s="67"/>
      <c r="R985" s="107"/>
      <c r="S985">
        <f t="shared" si="47"/>
        <v>0</v>
      </c>
    </row>
    <row r="986" spans="1:19" hidden="1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45"/>
        <v>-10.799999999995634</v>
      </c>
      <c r="H986" s="47">
        <f t="shared" si="46"/>
        <v>-4.2898679673952696E-4</v>
      </c>
      <c r="I986" s="128"/>
      <c r="J986" s="108"/>
      <c r="K986" s="67"/>
      <c r="L986" s="67"/>
      <c r="M986" s="67"/>
      <c r="N986" s="67"/>
      <c r="O986" s="67"/>
      <c r="P986" s="67"/>
      <c r="Q986" s="67"/>
      <c r="R986" s="107"/>
      <c r="S986">
        <f t="shared" si="47"/>
        <v>0</v>
      </c>
    </row>
    <row r="987" spans="1:19" hidden="1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45"/>
        <v>-261.19999999999982</v>
      </c>
      <c r="H987" s="47">
        <f t="shared" si="46"/>
        <v>-3.3771203971865921E-2</v>
      </c>
      <c r="I987" s="128"/>
      <c r="J987" s="108"/>
      <c r="K987" s="67"/>
      <c r="L987" s="67"/>
      <c r="M987" s="67"/>
      <c r="N987" s="67"/>
      <c r="O987" s="67"/>
      <c r="P987" s="67"/>
      <c r="Q987" s="67"/>
      <c r="R987" s="107"/>
      <c r="S987">
        <f t="shared" si="47"/>
        <v>0</v>
      </c>
    </row>
    <row r="988" spans="1:19" hidden="1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45"/>
        <v>-1362.8000000000011</v>
      </c>
      <c r="H988" s="47">
        <f t="shared" si="46"/>
        <v>-0.12642398604771987</v>
      </c>
      <c r="I988" s="128"/>
      <c r="J988" s="106"/>
      <c r="K988" s="67"/>
      <c r="L988" s="79"/>
      <c r="M988" s="67"/>
      <c r="N988" s="67"/>
      <c r="O988" s="67"/>
      <c r="P988" s="67"/>
      <c r="Q988" s="67"/>
      <c r="R988" s="107"/>
      <c r="S988">
        <f t="shared" si="47"/>
        <v>0</v>
      </c>
    </row>
    <row r="989" spans="1:19" hidden="1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45"/>
        <v>-2102</v>
      </c>
      <c r="H989" s="47">
        <f t="shared" si="46"/>
        <v>-0.14807822362488729</v>
      </c>
      <c r="I989" s="128"/>
      <c r="J989" s="106"/>
      <c r="K989" s="67"/>
      <c r="L989" s="79"/>
      <c r="M989" s="67"/>
      <c r="N989" s="67"/>
      <c r="O989" s="67"/>
      <c r="P989" s="67"/>
      <c r="Q989" s="67"/>
      <c r="R989" s="107"/>
      <c r="S989">
        <f t="shared" si="47"/>
        <v>0</v>
      </c>
    </row>
    <row r="990" spans="1:19" hidden="1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45"/>
        <v>-2177.2000000000007</v>
      </c>
      <c r="H990" s="47">
        <f t="shared" si="46"/>
        <v>-0.17882252447598401</v>
      </c>
      <c r="I990" s="128"/>
      <c r="J990" s="106"/>
      <c r="K990" s="67"/>
      <c r="L990" s="67"/>
      <c r="M990" s="79"/>
      <c r="N990" s="67"/>
      <c r="O990" s="67"/>
      <c r="P990" s="67"/>
      <c r="Q990" s="67"/>
      <c r="R990" s="107"/>
      <c r="S990">
        <f t="shared" si="47"/>
        <v>0</v>
      </c>
    </row>
    <row r="991" spans="1:19" hidden="1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45"/>
        <v>-378.80000000000018</v>
      </c>
      <c r="H991" s="47">
        <f t="shared" si="46"/>
        <v>-6.6043657158797717E-2</v>
      </c>
      <c r="I991" s="128"/>
      <c r="J991" s="106"/>
      <c r="K991" s="79"/>
      <c r="L991" s="67"/>
      <c r="M991" s="67"/>
      <c r="N991" s="67"/>
      <c r="O991" s="67"/>
      <c r="P991" s="67"/>
      <c r="Q991" s="67"/>
      <c r="R991" s="107"/>
      <c r="S991">
        <f t="shared" si="47"/>
        <v>0</v>
      </c>
    </row>
    <row r="992" spans="1:19" hidden="1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45"/>
        <v>-514.79999999999927</v>
      </c>
      <c r="H992" s="47">
        <f t="shared" si="46"/>
        <v>-7.2360283368941763E-2</v>
      </c>
      <c r="I992" s="128"/>
      <c r="J992" s="106"/>
      <c r="K992" s="79"/>
      <c r="L992" s="67"/>
      <c r="M992" s="67"/>
      <c r="N992" s="67"/>
      <c r="O992" s="67"/>
      <c r="P992" s="67"/>
      <c r="Q992" s="67"/>
      <c r="R992" s="107"/>
      <c r="S992">
        <f t="shared" si="47"/>
        <v>0</v>
      </c>
    </row>
    <row r="993" spans="1:19" ht="15.75" thickBot="1" x14ac:dyDescent="0.3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45"/>
        <v>3363.0000000000018</v>
      </c>
      <c r="H993" s="47">
        <f t="shared" si="46"/>
        <v>0.3831168831168833</v>
      </c>
      <c r="I993" s="128">
        <f>H993</f>
        <v>0.3831168831168833</v>
      </c>
      <c r="J993" s="106"/>
      <c r="K993" s="67"/>
      <c r="L993" s="67"/>
      <c r="M993" s="67"/>
      <c r="N993" s="67"/>
      <c r="O993" s="67"/>
      <c r="P993" s="67"/>
      <c r="Q993" s="79">
        <f>G993</f>
        <v>3363.0000000000018</v>
      </c>
      <c r="R993" s="107"/>
      <c r="S993">
        <f t="shared" si="47"/>
        <v>3363.0000000000018</v>
      </c>
    </row>
    <row r="994" spans="1:19" ht="15.75" hidden="1" thickBot="1" x14ac:dyDescent="0.3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45"/>
        <v>-1406.3999999999996</v>
      </c>
      <c r="H994" s="47">
        <f t="shared" si="46"/>
        <v>-9.2514142875937358E-2</v>
      </c>
      <c r="I994" s="128"/>
      <c r="J994" s="106"/>
      <c r="K994" s="79"/>
      <c r="L994" s="67"/>
      <c r="M994" s="67"/>
      <c r="N994" s="67"/>
      <c r="O994" s="67"/>
      <c r="P994" s="67"/>
      <c r="Q994" s="67"/>
      <c r="R994" s="107"/>
      <c r="S994">
        <f t="shared" si="47"/>
        <v>0</v>
      </c>
    </row>
    <row r="995" spans="1:19" ht="15.75" hidden="1" thickBot="1" x14ac:dyDescent="0.3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45"/>
        <v>-1638</v>
      </c>
      <c r="H995" s="47">
        <f t="shared" si="46"/>
        <v>-0.11954459203036052</v>
      </c>
      <c r="I995" s="128"/>
      <c r="J995" s="106"/>
      <c r="K995" s="67"/>
      <c r="L995" s="79"/>
      <c r="M995" s="67"/>
      <c r="N995" s="67"/>
      <c r="O995" s="67"/>
      <c r="P995" s="67"/>
      <c r="Q995" s="67"/>
      <c r="R995" s="107"/>
      <c r="S995">
        <f t="shared" si="47"/>
        <v>0</v>
      </c>
    </row>
    <row r="996" spans="1:19" ht="15.75" hidden="1" thickBot="1" x14ac:dyDescent="0.3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45"/>
        <v>-395.59999999999991</v>
      </c>
      <c r="H996" s="47">
        <f t="shared" si="46"/>
        <v>-0.19728705366048269</v>
      </c>
      <c r="I996" s="128"/>
      <c r="J996" s="106"/>
      <c r="K996" s="67"/>
      <c r="L996" s="67"/>
      <c r="M996" s="79"/>
      <c r="N996" s="67"/>
      <c r="O996" s="67"/>
      <c r="P996" s="67"/>
      <c r="Q996" s="67"/>
      <c r="R996" s="107"/>
      <c r="S996">
        <f t="shared" si="47"/>
        <v>0</v>
      </c>
    </row>
    <row r="997" spans="1:19" ht="15.75" hidden="1" thickBot="1" x14ac:dyDescent="0.3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45"/>
        <v>-2292.8000000000002</v>
      </c>
      <c r="H997" s="47">
        <f t="shared" si="46"/>
        <v>-0.30606578385305422</v>
      </c>
      <c r="I997" s="128"/>
      <c r="J997" s="106"/>
      <c r="K997" s="67"/>
      <c r="L997" s="67"/>
      <c r="M997" s="67"/>
      <c r="N997" s="67"/>
      <c r="O997" s="67"/>
      <c r="P997" s="79"/>
      <c r="Q997" s="67"/>
      <c r="R997" s="107"/>
      <c r="S997">
        <f t="shared" si="47"/>
        <v>0</v>
      </c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45"/>
        <v>618.39999999999964</v>
      </c>
      <c r="H998" s="47">
        <f t="shared" si="46"/>
        <v>5.689889956203302E-2</v>
      </c>
      <c r="I998" s="128">
        <f>H998</f>
        <v>5.689889956203302E-2</v>
      </c>
      <c r="J998" s="106"/>
      <c r="K998" s="125">
        <f>G998</f>
        <v>618.39999999999964</v>
      </c>
      <c r="L998" s="67"/>
      <c r="M998" s="67"/>
      <c r="N998" s="67"/>
      <c r="O998" s="67"/>
      <c r="P998" s="67"/>
      <c r="Q998" s="67"/>
      <c r="R998" s="107"/>
      <c r="S998">
        <f t="shared" si="47"/>
        <v>618.39999999999964</v>
      </c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45"/>
        <v>2191.6000000000004</v>
      </c>
      <c r="H999" s="47">
        <f t="shared" si="46"/>
        <v>0.26175234091343397</v>
      </c>
      <c r="I999" s="128">
        <f>H999</f>
        <v>0.26175234091343397</v>
      </c>
      <c r="J999" s="106"/>
      <c r="K999" s="67"/>
      <c r="L999" s="67"/>
      <c r="M999" s="67"/>
      <c r="N999" s="67"/>
      <c r="O999" s="79">
        <f>G999</f>
        <v>2191.6000000000004</v>
      </c>
      <c r="P999" s="67"/>
      <c r="Q999" s="67"/>
      <c r="R999" s="107"/>
      <c r="S999">
        <f t="shared" si="47"/>
        <v>2191.6000000000004</v>
      </c>
    </row>
    <row r="1000" spans="1:19" hidden="1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45"/>
        <v>-3416</v>
      </c>
      <c r="H1000" s="47">
        <f t="shared" si="46"/>
        <v>-0.1711525743030643</v>
      </c>
      <c r="I1000" s="128"/>
      <c r="J1000" s="106"/>
      <c r="K1000" s="67"/>
      <c r="L1000" s="67"/>
      <c r="M1000" s="79"/>
      <c r="N1000" s="67"/>
      <c r="O1000" s="67"/>
      <c r="P1000" s="67"/>
      <c r="Q1000" s="67"/>
      <c r="R1000" s="107"/>
      <c r="S1000">
        <f t="shared" si="47"/>
        <v>0</v>
      </c>
    </row>
    <row r="1001" spans="1:19" hidden="1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45"/>
        <v>-772.40000000000146</v>
      </c>
      <c r="H1001" s="47">
        <f t="shared" si="46"/>
        <v>-4.0609884332281888E-2</v>
      </c>
      <c r="I1001" s="128"/>
      <c r="J1001" s="108"/>
      <c r="K1001" s="67"/>
      <c r="L1001" s="67"/>
      <c r="M1001" s="67"/>
      <c r="N1001" s="67"/>
      <c r="O1001" s="67"/>
      <c r="P1001" s="67"/>
      <c r="Q1001" s="67"/>
      <c r="R1001" s="107"/>
      <c r="S1001">
        <f t="shared" si="47"/>
        <v>0</v>
      </c>
    </row>
    <row r="1002" spans="1:19" hidden="1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45"/>
        <v>-1243.6000000000004</v>
      </c>
      <c r="H1002" s="47">
        <f t="shared" si="46"/>
        <v>-0.18038874383521908</v>
      </c>
      <c r="I1002" s="128"/>
      <c r="J1002" s="106"/>
      <c r="K1002" s="67"/>
      <c r="L1002" s="67"/>
      <c r="M1002" s="79"/>
      <c r="N1002" s="67"/>
      <c r="O1002" s="67"/>
      <c r="P1002" s="67"/>
      <c r="Q1002" s="67"/>
      <c r="R1002" s="107"/>
      <c r="S1002">
        <f t="shared" si="47"/>
        <v>0</v>
      </c>
    </row>
    <row r="1003" spans="1:19" ht="15.75" thickBot="1" x14ac:dyDescent="0.3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45"/>
        <v>137.60000000000036</v>
      </c>
      <c r="H1003" s="47">
        <f t="shared" si="46"/>
        <v>1.7798013245033158E-2</v>
      </c>
      <c r="I1003" s="128">
        <f>H1003</f>
        <v>1.7798013245033158E-2</v>
      </c>
      <c r="J1003" s="108">
        <f>G1003</f>
        <v>137.60000000000036</v>
      </c>
      <c r="K1003" s="67"/>
      <c r="L1003" s="67"/>
      <c r="M1003" s="67"/>
      <c r="N1003" s="67"/>
      <c r="O1003" s="67"/>
      <c r="P1003" s="67"/>
      <c r="Q1003" s="67"/>
      <c r="R1003" s="107"/>
      <c r="S1003">
        <f t="shared" si="47"/>
        <v>137.60000000000036</v>
      </c>
    </row>
    <row r="1004" spans="1:19" ht="15.75" thickBot="1" x14ac:dyDescent="0.3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45"/>
        <v>943.60000000000218</v>
      </c>
      <c r="H1004" s="47">
        <f t="shared" si="46"/>
        <v>7.7177255774390024E-2</v>
      </c>
      <c r="I1004" s="128">
        <f>H1004</f>
        <v>7.7177255774390024E-2</v>
      </c>
      <c r="J1004" s="106"/>
      <c r="K1004" s="125">
        <f>G1004</f>
        <v>943.60000000000218</v>
      </c>
      <c r="L1004" s="67"/>
      <c r="M1004" s="67"/>
      <c r="N1004" s="67"/>
      <c r="O1004" s="67"/>
      <c r="P1004" s="67"/>
      <c r="Q1004" s="67"/>
      <c r="R1004" s="107"/>
      <c r="S1004">
        <f t="shared" si="47"/>
        <v>943.60000000000218</v>
      </c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45"/>
        <v>1062.4000000000015</v>
      </c>
      <c r="H1005" s="47">
        <f t="shared" si="46"/>
        <v>5.0968125731611434E-2</v>
      </c>
      <c r="I1005" s="128">
        <f>H1005</f>
        <v>5.0968125731611434E-2</v>
      </c>
      <c r="J1005" s="106"/>
      <c r="K1005" s="125">
        <f>G1005</f>
        <v>1062.4000000000015</v>
      </c>
      <c r="L1005" s="67"/>
      <c r="M1005" s="67"/>
      <c r="N1005" s="67"/>
      <c r="O1005" s="67"/>
      <c r="P1005" s="67"/>
      <c r="Q1005" s="67"/>
      <c r="R1005" s="107"/>
      <c r="S1005">
        <f t="shared" si="47"/>
        <v>1062.4000000000015</v>
      </c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45"/>
        <v>1973.2000000000007</v>
      </c>
      <c r="H1006" s="47">
        <f t="shared" si="46"/>
        <v>0.10351484629105029</v>
      </c>
      <c r="I1006" s="128">
        <f>H1006</f>
        <v>0.10351484629105029</v>
      </c>
      <c r="J1006" s="106"/>
      <c r="K1006" s="67"/>
      <c r="L1006" s="79">
        <f>G1006</f>
        <v>1973.2000000000007</v>
      </c>
      <c r="M1006" s="67"/>
      <c r="N1006" s="67"/>
      <c r="O1006" s="67"/>
      <c r="P1006" s="67"/>
      <c r="Q1006" s="67"/>
      <c r="R1006" s="107"/>
      <c r="S1006">
        <f t="shared" si="47"/>
        <v>1973.2000000000007</v>
      </c>
    </row>
    <row r="1007" spans="1:19" hidden="1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45"/>
        <v>-1862</v>
      </c>
      <c r="H1007" s="47">
        <f t="shared" si="46"/>
        <v>-0.19905922599957238</v>
      </c>
      <c r="I1007" s="128"/>
      <c r="J1007" s="106"/>
      <c r="K1007" s="67"/>
      <c r="L1007" s="67"/>
      <c r="M1007" s="79"/>
      <c r="N1007" s="67"/>
      <c r="O1007" s="67"/>
      <c r="P1007" s="67"/>
      <c r="Q1007" s="67"/>
      <c r="R1007" s="107"/>
      <c r="S1007">
        <f t="shared" si="47"/>
        <v>0</v>
      </c>
    </row>
    <row r="1008" spans="1:19" hidden="1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45"/>
        <v>-2806.7999999999956</v>
      </c>
      <c r="H1008" s="47">
        <f t="shared" si="46"/>
        <v>-0.14290078201368503</v>
      </c>
      <c r="I1008" s="128"/>
      <c r="J1008" s="106"/>
      <c r="K1008" s="67"/>
      <c r="L1008" s="79"/>
      <c r="M1008" s="67"/>
      <c r="N1008" s="67"/>
      <c r="O1008" s="67"/>
      <c r="P1008" s="67"/>
      <c r="Q1008" s="67"/>
      <c r="R1008" s="107"/>
      <c r="S1008">
        <f t="shared" si="47"/>
        <v>0</v>
      </c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45"/>
        <v>741.59999999999945</v>
      </c>
      <c r="H1009" s="47">
        <f t="shared" si="46"/>
        <v>0.12110523221634323</v>
      </c>
      <c r="I1009" s="128">
        <f>H1009</f>
        <v>0.12110523221634323</v>
      </c>
      <c r="J1009" s="106"/>
      <c r="K1009" s="67"/>
      <c r="L1009" s="79">
        <f>G1009</f>
        <v>741.59999999999945</v>
      </c>
      <c r="M1009" s="67"/>
      <c r="N1009" s="67"/>
      <c r="O1009" s="67"/>
      <c r="P1009" s="67"/>
      <c r="Q1009" s="67"/>
      <c r="R1009" s="107"/>
      <c r="S1009">
        <f t="shared" si="47"/>
        <v>741.59999999999945</v>
      </c>
    </row>
    <row r="1010" spans="1:19" hidden="1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45"/>
        <v>-880</v>
      </c>
      <c r="H1010" s="47">
        <f t="shared" si="46"/>
        <v>-5.9992909928826589E-2</v>
      </c>
      <c r="I1010" s="128"/>
      <c r="J1010" s="106"/>
      <c r="K1010" s="79"/>
      <c r="L1010" s="67"/>
      <c r="M1010" s="67"/>
      <c r="N1010" s="67"/>
      <c r="O1010" s="67"/>
      <c r="P1010" s="67"/>
      <c r="Q1010" s="67"/>
      <c r="R1010" s="107"/>
      <c r="S1010">
        <f t="shared" si="47"/>
        <v>0</v>
      </c>
    </row>
    <row r="1011" spans="1:19" hidden="1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45"/>
        <v>-1057.1999999999998</v>
      </c>
      <c r="H1011" s="47">
        <f t="shared" si="46"/>
        <v>-0.16309780931811166</v>
      </c>
      <c r="I1011" s="128"/>
      <c r="J1011" s="106"/>
      <c r="K1011" s="67"/>
      <c r="L1011" s="67"/>
      <c r="M1011" s="79"/>
      <c r="N1011" s="67"/>
      <c r="O1011" s="67"/>
      <c r="P1011" s="67"/>
      <c r="Q1011" s="67"/>
      <c r="R1011" s="107"/>
      <c r="S1011">
        <f t="shared" si="47"/>
        <v>0</v>
      </c>
    </row>
    <row r="1012" spans="1:19" hidden="1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45"/>
        <v>-155.60000000000036</v>
      </c>
      <c r="H1012" s="47">
        <f t="shared" si="46"/>
        <v>-1.5003085467448352E-2</v>
      </c>
      <c r="I1012" s="128"/>
      <c r="J1012" s="108"/>
      <c r="K1012" s="67"/>
      <c r="L1012" s="67"/>
      <c r="M1012" s="67"/>
      <c r="N1012" s="67"/>
      <c r="O1012" s="67"/>
      <c r="P1012" s="67"/>
      <c r="Q1012" s="67"/>
      <c r="R1012" s="107"/>
      <c r="S1012">
        <f t="shared" si="47"/>
        <v>0</v>
      </c>
    </row>
    <row r="1013" spans="1:19" hidden="1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45"/>
        <v>-1046</v>
      </c>
      <c r="H1013" s="47">
        <f t="shared" si="46"/>
        <v>-8.9182184025646274E-2</v>
      </c>
      <c r="I1013" s="128"/>
      <c r="J1013" s="106"/>
      <c r="K1013" s="79"/>
      <c r="L1013" s="67"/>
      <c r="M1013" s="67"/>
      <c r="N1013" s="67"/>
      <c r="O1013" s="67"/>
      <c r="P1013" s="67"/>
      <c r="Q1013" s="67"/>
      <c r="R1013" s="107"/>
      <c r="S1013">
        <f t="shared" si="47"/>
        <v>0</v>
      </c>
    </row>
    <row r="1014" spans="1:19" hidden="1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45"/>
        <v>-35.19999999999709</v>
      </c>
      <c r="H1014" s="47">
        <f t="shared" si="46"/>
        <v>-2.3373173970781601E-3</v>
      </c>
      <c r="I1014" s="128"/>
      <c r="J1014" s="108"/>
      <c r="K1014" s="67"/>
      <c r="L1014" s="67"/>
      <c r="M1014" s="67"/>
      <c r="N1014" s="67"/>
      <c r="O1014" s="67"/>
      <c r="P1014" s="67"/>
      <c r="Q1014" s="67"/>
      <c r="R1014" s="107"/>
      <c r="S1014">
        <f t="shared" si="47"/>
        <v>0</v>
      </c>
    </row>
    <row r="1015" spans="1:19" hidden="1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45"/>
        <v>-2194.0000000000018</v>
      </c>
      <c r="H1015" s="47">
        <f t="shared" si="46"/>
        <v>-0.2199190088609119</v>
      </c>
      <c r="I1015" s="128"/>
      <c r="J1015" s="106"/>
      <c r="K1015" s="67"/>
      <c r="L1015" s="67"/>
      <c r="M1015" s="67"/>
      <c r="N1015" s="79"/>
      <c r="O1015" s="67"/>
      <c r="P1015" s="67"/>
      <c r="Q1015" s="67"/>
      <c r="R1015" s="107"/>
      <c r="S1015">
        <f t="shared" si="47"/>
        <v>0</v>
      </c>
    </row>
    <row r="1016" spans="1:19" hidden="1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45"/>
        <v>-2941.5999999999985</v>
      </c>
      <c r="H1016" s="47">
        <f t="shared" si="46"/>
        <v>-0.1209897667072488</v>
      </c>
      <c r="I1016" s="128"/>
      <c r="J1016" s="106"/>
      <c r="K1016" s="67"/>
      <c r="L1016" s="79"/>
      <c r="M1016" s="67"/>
      <c r="N1016" s="67"/>
      <c r="O1016" s="67"/>
      <c r="P1016" s="67"/>
      <c r="Q1016" s="67"/>
      <c r="R1016" s="107"/>
      <c r="S1016">
        <f t="shared" si="47"/>
        <v>0</v>
      </c>
    </row>
    <row r="1017" spans="1:19" ht="15.75" thickBot="1" x14ac:dyDescent="0.3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45"/>
        <v>2900.4000000000015</v>
      </c>
      <c r="H1017" s="47">
        <f t="shared" si="46"/>
        <v>0.19809851651503985</v>
      </c>
      <c r="I1017" s="128">
        <f>H1017</f>
        <v>0.19809851651503985</v>
      </c>
      <c r="J1017" s="106"/>
      <c r="K1017" s="67"/>
      <c r="L1017" s="67"/>
      <c r="M1017" s="79">
        <f>G1017</f>
        <v>2900.4000000000015</v>
      </c>
      <c r="N1017" s="67"/>
      <c r="O1017" s="67"/>
      <c r="P1017" s="67"/>
      <c r="Q1017" s="67"/>
      <c r="R1017" s="107"/>
      <c r="S1017">
        <f t="shared" si="47"/>
        <v>2900.4000000000015</v>
      </c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45"/>
        <v>705.99999999999636</v>
      </c>
      <c r="H1018" s="47">
        <f t="shared" si="46"/>
        <v>5.8270056124133059E-2</v>
      </c>
      <c r="I1018" s="128">
        <f>H1018</f>
        <v>5.8270056124133059E-2</v>
      </c>
      <c r="J1018" s="106"/>
      <c r="K1018" s="125">
        <f>G1018</f>
        <v>705.99999999999636</v>
      </c>
      <c r="L1018" s="67"/>
      <c r="M1018" s="67"/>
      <c r="N1018" s="67"/>
      <c r="O1018" s="67"/>
      <c r="P1018" s="67"/>
      <c r="Q1018" s="67"/>
      <c r="R1018" s="107"/>
      <c r="S1018">
        <f t="shared" si="47"/>
        <v>705.99999999999636</v>
      </c>
    </row>
    <row r="1019" spans="1:19" hidden="1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45"/>
        <v>-1902.4000000000015</v>
      </c>
      <c r="H1019" s="47">
        <f t="shared" si="46"/>
        <v>-0.14062269004464692</v>
      </c>
      <c r="I1019" s="128"/>
      <c r="J1019" s="106"/>
      <c r="K1019" s="67"/>
      <c r="L1019" s="79"/>
      <c r="M1019" s="67"/>
      <c r="N1019" s="67"/>
      <c r="O1019" s="67"/>
      <c r="P1019" s="67"/>
      <c r="Q1019" s="67"/>
      <c r="R1019" s="107"/>
      <c r="S1019">
        <f t="shared" si="47"/>
        <v>0</v>
      </c>
    </row>
    <row r="1020" spans="1:19" hidden="1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45"/>
        <v>-2291.2000000000025</v>
      </c>
      <c r="H1020" s="47">
        <f t="shared" si="46"/>
        <v>-0.16074084467517905</v>
      </c>
      <c r="I1020" s="128"/>
      <c r="J1020" s="106"/>
      <c r="K1020" s="67"/>
      <c r="L1020" s="67"/>
      <c r="M1020" s="79"/>
      <c r="N1020" s="67"/>
      <c r="O1020" s="67"/>
      <c r="P1020" s="67"/>
      <c r="Q1020" s="67"/>
      <c r="R1020" s="107"/>
      <c r="S1020">
        <f t="shared" si="47"/>
        <v>0</v>
      </c>
    </row>
    <row r="1021" spans="1:19" hidden="1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45"/>
        <v>-842.80000000000291</v>
      </c>
      <c r="H1021" s="47">
        <f t="shared" si="46"/>
        <v>-4.4049087450086899E-2</v>
      </c>
      <c r="I1021" s="128"/>
      <c r="J1021" s="108"/>
      <c r="K1021" s="67"/>
      <c r="L1021" s="67"/>
      <c r="M1021" s="67"/>
      <c r="N1021" s="67"/>
      <c r="O1021" s="67"/>
      <c r="P1021" s="67"/>
      <c r="Q1021" s="67"/>
      <c r="R1021" s="107"/>
      <c r="S1021">
        <f t="shared" si="47"/>
        <v>0</v>
      </c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45"/>
        <v>2229.1999999999989</v>
      </c>
      <c r="H1022" s="47">
        <f t="shared" si="46"/>
        <v>0.25653654943840898</v>
      </c>
      <c r="I1022" s="128">
        <f>H1022</f>
        <v>0.25653654943840898</v>
      </c>
      <c r="J1022" s="106"/>
      <c r="K1022" s="67"/>
      <c r="L1022" s="67"/>
      <c r="M1022" s="67"/>
      <c r="N1022" s="67"/>
      <c r="O1022" s="79">
        <f>G1022</f>
        <v>2229.1999999999989</v>
      </c>
      <c r="P1022" s="67"/>
      <c r="Q1022" s="67"/>
      <c r="R1022" s="107"/>
      <c r="S1022">
        <f t="shared" si="47"/>
        <v>2229.1999999999989</v>
      </c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45"/>
        <v>2093.2000000000007</v>
      </c>
      <c r="H1023" s="47">
        <f t="shared" si="46"/>
        <v>0.23977090492554418</v>
      </c>
      <c r="I1023" s="128">
        <f>H1023</f>
        <v>0.23977090492554418</v>
      </c>
      <c r="J1023" s="106"/>
      <c r="K1023" s="79"/>
      <c r="L1023" s="67"/>
      <c r="M1023" s="67"/>
      <c r="N1023" s="79">
        <f>G1023</f>
        <v>2093.2000000000007</v>
      </c>
      <c r="O1023" s="67"/>
      <c r="P1023" s="67"/>
      <c r="Q1023" s="67"/>
      <c r="R1023" s="107"/>
      <c r="S1023">
        <f t="shared" si="47"/>
        <v>2093.2000000000007</v>
      </c>
    </row>
    <row r="1024" spans="1:19" hidden="1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45"/>
        <v>-1898.3999999999996</v>
      </c>
      <c r="H1024" s="47">
        <f t="shared" si="46"/>
        <v>-0.13624228505813116</v>
      </c>
      <c r="I1024" s="128"/>
      <c r="J1024" s="106"/>
      <c r="K1024" s="67"/>
      <c r="L1024" s="79"/>
      <c r="M1024" s="67"/>
      <c r="N1024" s="67"/>
      <c r="O1024" s="67"/>
      <c r="P1024" s="67"/>
      <c r="Q1024" s="67"/>
      <c r="R1024" s="107"/>
      <c r="S1024">
        <f t="shared" si="47"/>
        <v>0</v>
      </c>
    </row>
    <row r="1025" spans="1:19" hidden="1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45"/>
        <v>-728</v>
      </c>
      <c r="H1025" s="47">
        <f t="shared" si="46"/>
        <v>-0.19174041297935102</v>
      </c>
      <c r="I1025" s="128"/>
      <c r="J1025" s="106"/>
      <c r="K1025" s="67"/>
      <c r="L1025" s="67"/>
      <c r="M1025" s="79"/>
      <c r="N1025" s="67"/>
      <c r="O1025" s="67"/>
      <c r="P1025" s="67"/>
      <c r="Q1025" s="67"/>
      <c r="R1025" s="107"/>
      <c r="S1025">
        <f t="shared" si="47"/>
        <v>0</v>
      </c>
    </row>
    <row r="1026" spans="1:19" hidden="1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45"/>
        <v>-3402</v>
      </c>
      <c r="H1026" s="47">
        <f t="shared" si="46"/>
        <v>-0.30588023736737996</v>
      </c>
      <c r="I1026" s="128"/>
      <c r="J1026" s="106"/>
      <c r="K1026" s="67"/>
      <c r="L1026" s="67"/>
      <c r="M1026" s="67"/>
      <c r="N1026" s="67"/>
      <c r="O1026" s="67"/>
      <c r="P1026" s="79"/>
      <c r="Q1026" s="67"/>
      <c r="R1026" s="107"/>
      <c r="S1026">
        <f t="shared" si="47"/>
        <v>0</v>
      </c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45"/>
        <v>2939.2000000000007</v>
      </c>
      <c r="H1027" s="47">
        <f t="shared" si="46"/>
        <v>0.95814317381666458</v>
      </c>
      <c r="I1027" s="128">
        <f>H1027</f>
        <v>0.95814317381666458</v>
      </c>
      <c r="J1027" s="106"/>
      <c r="K1027" s="67"/>
      <c r="L1027" s="67"/>
      <c r="M1027" s="67"/>
      <c r="N1027" s="67"/>
      <c r="O1027" s="67"/>
      <c r="P1027" s="67"/>
      <c r="Q1027" s="67"/>
      <c r="R1027" s="109">
        <f>G1027</f>
        <v>2939.2000000000007</v>
      </c>
      <c r="S1027">
        <f t="shared" si="47"/>
        <v>2939.2000000000007</v>
      </c>
    </row>
    <row r="1028" spans="1:19" hidden="1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48">F1028-E1028</f>
        <v>-1349.6000000000004</v>
      </c>
      <c r="H1028" s="47">
        <f t="shared" ref="H1028:H1091" si="49">G1028/E1028</f>
        <v>-8.4196341676440523E-2</v>
      </c>
      <c r="I1028" s="128"/>
      <c r="J1028" s="106"/>
      <c r="K1028" s="79"/>
      <c r="L1028" s="67"/>
      <c r="M1028" s="67"/>
      <c r="N1028" s="67"/>
      <c r="O1028" s="67"/>
      <c r="P1028" s="67"/>
      <c r="Q1028" s="67"/>
      <c r="R1028" s="107"/>
      <c r="S1028">
        <f t="shared" ref="S1028:S1091" si="50">SUM(J1028:R1028)</f>
        <v>0</v>
      </c>
    </row>
    <row r="1029" spans="1:19" hidden="1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48"/>
        <v>-2293.6000000000013</v>
      </c>
      <c r="H1029" s="47">
        <f t="shared" si="49"/>
        <v>-0.3594758949282178</v>
      </c>
      <c r="I1029" s="128"/>
      <c r="J1029" s="106"/>
      <c r="K1029" s="67"/>
      <c r="L1029" s="67"/>
      <c r="M1029" s="67"/>
      <c r="N1029" s="67"/>
      <c r="O1029" s="67"/>
      <c r="P1029" s="67"/>
      <c r="Q1029" s="79"/>
      <c r="R1029" s="107"/>
      <c r="S1029">
        <f t="shared" si="50"/>
        <v>0</v>
      </c>
    </row>
    <row r="1030" spans="1:19" hidden="1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48"/>
        <v>-2974.0000000000018</v>
      </c>
      <c r="H1030" s="47">
        <f t="shared" si="49"/>
        <v>-0.18988634912527144</v>
      </c>
      <c r="I1030" s="128"/>
      <c r="J1030" s="106"/>
      <c r="K1030" s="67"/>
      <c r="L1030" s="67"/>
      <c r="M1030" s="79"/>
      <c r="N1030" s="67"/>
      <c r="O1030" s="67"/>
      <c r="P1030" s="67"/>
      <c r="Q1030" s="67"/>
      <c r="R1030" s="107"/>
      <c r="S1030">
        <f t="shared" si="50"/>
        <v>0</v>
      </c>
    </row>
    <row r="1031" spans="1:19" hidden="1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48"/>
        <v>-4266.3999999999978</v>
      </c>
      <c r="H1031" s="47">
        <f t="shared" si="49"/>
        <v>-0.2280960629584482</v>
      </c>
      <c r="I1031" s="128"/>
      <c r="J1031" s="106"/>
      <c r="K1031" s="67"/>
      <c r="L1031" s="67"/>
      <c r="M1031" s="67"/>
      <c r="N1031" s="79"/>
      <c r="O1031" s="67"/>
      <c r="P1031" s="67"/>
      <c r="Q1031" s="67"/>
      <c r="R1031" s="107"/>
      <c r="S1031">
        <f t="shared" si="50"/>
        <v>0</v>
      </c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48"/>
        <v>2126.8000000000029</v>
      </c>
      <c r="H1032" s="47">
        <f t="shared" si="49"/>
        <v>0.1014346216948378</v>
      </c>
      <c r="I1032" s="128">
        <f>H1032</f>
        <v>0.1014346216948378</v>
      </c>
      <c r="J1032" s="106"/>
      <c r="K1032" s="67"/>
      <c r="L1032" s="79">
        <f>G1032</f>
        <v>2126.8000000000029</v>
      </c>
      <c r="M1032" s="67"/>
      <c r="N1032" s="67"/>
      <c r="O1032" s="67"/>
      <c r="P1032" s="67"/>
      <c r="Q1032" s="67"/>
      <c r="R1032" s="107"/>
      <c r="S1032">
        <f t="shared" si="50"/>
        <v>2126.8000000000029</v>
      </c>
    </row>
    <row r="1033" spans="1:19" hidden="1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48"/>
        <v>-316.80000000000109</v>
      </c>
      <c r="H1033" s="47">
        <f t="shared" si="49"/>
        <v>-3.5960770069015741E-2</v>
      </c>
      <c r="I1033" s="128"/>
      <c r="J1033" s="108"/>
      <c r="K1033" s="67"/>
      <c r="L1033" s="67"/>
      <c r="M1033" s="67"/>
      <c r="N1033" s="67"/>
      <c r="O1033" s="67"/>
      <c r="P1033" s="67"/>
      <c r="Q1033" s="67"/>
      <c r="R1033" s="107"/>
      <c r="S1033">
        <f t="shared" si="50"/>
        <v>0</v>
      </c>
    </row>
    <row r="1034" spans="1:19" hidden="1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48"/>
        <v>-455.20000000000073</v>
      </c>
      <c r="H1034" s="47">
        <f t="shared" si="49"/>
        <v>-4.0391850642436354E-2</v>
      </c>
      <c r="I1034" s="128"/>
      <c r="J1034" s="108"/>
      <c r="K1034" s="67"/>
      <c r="L1034" s="67"/>
      <c r="M1034" s="67"/>
      <c r="N1034" s="67"/>
      <c r="O1034" s="67"/>
      <c r="P1034" s="67"/>
      <c r="Q1034" s="67"/>
      <c r="R1034" s="107"/>
      <c r="S1034">
        <f t="shared" si="50"/>
        <v>0</v>
      </c>
    </row>
    <row r="1035" spans="1:19" hidden="1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48"/>
        <v>-682</v>
      </c>
      <c r="H1035" s="47">
        <f t="shared" si="49"/>
        <v>-6.6277939747327499E-2</v>
      </c>
      <c r="I1035" s="128"/>
      <c r="J1035" s="106"/>
      <c r="K1035" s="79"/>
      <c r="L1035" s="67"/>
      <c r="M1035" s="67"/>
      <c r="N1035" s="67"/>
      <c r="O1035" s="67"/>
      <c r="P1035" s="67"/>
      <c r="Q1035" s="67"/>
      <c r="R1035" s="107"/>
      <c r="S1035">
        <f t="shared" si="50"/>
        <v>0</v>
      </c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48"/>
        <v>536</v>
      </c>
      <c r="H1036" s="47">
        <f t="shared" si="49"/>
        <v>4.9472965239703896E-2</v>
      </c>
      <c r="I1036" s="128">
        <f>H1036</f>
        <v>4.9472965239703896E-2</v>
      </c>
      <c r="J1036" s="108">
        <f>G1036</f>
        <v>536</v>
      </c>
      <c r="K1036" s="67"/>
      <c r="L1036" s="67"/>
      <c r="M1036" s="67"/>
      <c r="N1036" s="67"/>
      <c r="O1036" s="67"/>
      <c r="P1036" s="67"/>
      <c r="Q1036" s="67"/>
      <c r="R1036" s="107"/>
      <c r="S1036">
        <f t="shared" si="50"/>
        <v>536</v>
      </c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48"/>
        <v>451.19999999999982</v>
      </c>
      <c r="H1037" s="47">
        <f t="shared" si="49"/>
        <v>0.10178668110449372</v>
      </c>
      <c r="I1037" s="128">
        <f>H1037</f>
        <v>0.10178668110449372</v>
      </c>
      <c r="J1037" s="106"/>
      <c r="K1037" s="67"/>
      <c r="L1037" s="79">
        <f>G1037</f>
        <v>451.19999999999982</v>
      </c>
      <c r="M1037" s="67"/>
      <c r="N1037" s="67"/>
      <c r="O1037" s="67"/>
      <c r="P1037" s="67"/>
      <c r="Q1037" s="67"/>
      <c r="R1037" s="107"/>
      <c r="S1037">
        <f t="shared" si="50"/>
        <v>451.19999999999982</v>
      </c>
    </row>
    <row r="1038" spans="1:19" hidden="1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48"/>
        <v>-236.00000000000182</v>
      </c>
      <c r="H1038" s="47">
        <f t="shared" si="49"/>
        <v>-1.6038710378948638E-2</v>
      </c>
      <c r="I1038" s="128"/>
      <c r="J1038" s="108"/>
      <c r="K1038" s="67"/>
      <c r="L1038" s="67"/>
      <c r="M1038" s="67"/>
      <c r="N1038" s="67"/>
      <c r="O1038" s="67"/>
      <c r="P1038" s="67"/>
      <c r="Q1038" s="67"/>
      <c r="R1038" s="107"/>
      <c r="S1038">
        <f t="shared" si="50"/>
        <v>0</v>
      </c>
    </row>
    <row r="1039" spans="1:19" hidden="1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48"/>
        <v>-2076.8000000000011</v>
      </c>
      <c r="H1039" s="47">
        <f t="shared" si="49"/>
        <v>-0.16619718309859163</v>
      </c>
      <c r="I1039" s="128"/>
      <c r="J1039" s="106"/>
      <c r="K1039" s="67"/>
      <c r="L1039" s="67"/>
      <c r="M1039" s="79"/>
      <c r="N1039" s="67"/>
      <c r="O1039" s="67"/>
      <c r="P1039" s="67"/>
      <c r="Q1039" s="67"/>
      <c r="R1039" s="107"/>
      <c r="S1039">
        <f t="shared" si="50"/>
        <v>0</v>
      </c>
    </row>
    <row r="1040" spans="1:19" hidden="1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48"/>
        <v>-83.599999999998545</v>
      </c>
      <c r="H1040" s="47">
        <f t="shared" si="49"/>
        <v>-4.0863410628396426E-3</v>
      </c>
      <c r="I1040" s="128"/>
      <c r="J1040" s="108"/>
      <c r="K1040" s="67"/>
      <c r="L1040" s="67"/>
      <c r="M1040" s="67"/>
      <c r="N1040" s="67"/>
      <c r="O1040" s="67"/>
      <c r="P1040" s="67"/>
      <c r="Q1040" s="67"/>
      <c r="R1040" s="107"/>
      <c r="S1040">
        <f t="shared" si="50"/>
        <v>0</v>
      </c>
    </row>
    <row r="1041" spans="1:19" hidden="1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48"/>
        <v>-318.80000000000018</v>
      </c>
      <c r="H1041" s="47">
        <f t="shared" si="49"/>
        <v>-0.12270977675134725</v>
      </c>
      <c r="I1041" s="128"/>
      <c r="J1041" s="106"/>
      <c r="K1041" s="67"/>
      <c r="L1041" s="79"/>
      <c r="M1041" s="67"/>
      <c r="N1041" s="67"/>
      <c r="O1041" s="67"/>
      <c r="P1041" s="67"/>
      <c r="Q1041" s="67"/>
      <c r="R1041" s="107"/>
      <c r="S1041">
        <f t="shared" si="50"/>
        <v>0</v>
      </c>
    </row>
    <row r="1042" spans="1:19" hidden="1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48"/>
        <v>-785.60000000000036</v>
      </c>
      <c r="H1042" s="47">
        <f t="shared" si="49"/>
        <v>-5.9581955525892689E-2</v>
      </c>
      <c r="I1042" s="128"/>
      <c r="J1042" s="106"/>
      <c r="K1042" s="79"/>
      <c r="L1042" s="67"/>
      <c r="M1042" s="67"/>
      <c r="N1042" s="67"/>
      <c r="O1042" s="67"/>
      <c r="P1042" s="67"/>
      <c r="Q1042" s="67"/>
      <c r="R1042" s="107"/>
      <c r="S1042">
        <f t="shared" si="50"/>
        <v>0</v>
      </c>
    </row>
    <row r="1043" spans="1:19" hidden="1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48"/>
        <v>-104.39999999999964</v>
      </c>
      <c r="H1043" s="47">
        <f t="shared" si="49"/>
        <v>-1.4972464433226198E-2</v>
      </c>
      <c r="I1043" s="128"/>
      <c r="J1043" s="108"/>
      <c r="K1043" s="67"/>
      <c r="L1043" s="67"/>
      <c r="M1043" s="67"/>
      <c r="N1043" s="67"/>
      <c r="O1043" s="67"/>
      <c r="P1043" s="67"/>
      <c r="Q1043" s="67"/>
      <c r="R1043" s="107"/>
      <c r="S1043">
        <f t="shared" si="50"/>
        <v>0</v>
      </c>
    </row>
    <row r="1044" spans="1:19" hidden="1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48"/>
        <v>-1473.6</v>
      </c>
      <c r="H1044" s="47">
        <f t="shared" si="49"/>
        <v>-0.28395252042546626</v>
      </c>
      <c r="I1044" s="128"/>
      <c r="J1044" s="106"/>
      <c r="K1044" s="67"/>
      <c r="L1044" s="67"/>
      <c r="M1044" s="67"/>
      <c r="N1044" s="67"/>
      <c r="O1044" s="79"/>
      <c r="P1044" s="67"/>
      <c r="Q1044" s="67"/>
      <c r="R1044" s="107"/>
      <c r="S1044">
        <f t="shared" si="50"/>
        <v>0</v>
      </c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48"/>
        <v>229.59999999999991</v>
      </c>
      <c r="H1045" s="47">
        <f t="shared" si="49"/>
        <v>0.11206559937524399</v>
      </c>
      <c r="I1045" s="128">
        <f>H1045</f>
        <v>0.11206559937524399</v>
      </c>
      <c r="J1045" s="106"/>
      <c r="K1045" s="67"/>
      <c r="L1045" s="79">
        <f>G1045</f>
        <v>229.59999999999991</v>
      </c>
      <c r="M1045" s="67"/>
      <c r="N1045" s="67"/>
      <c r="O1045" s="67"/>
      <c r="P1045" s="67"/>
      <c r="Q1045" s="67"/>
      <c r="R1045" s="107"/>
      <c r="S1045">
        <f t="shared" si="50"/>
        <v>229.59999999999991</v>
      </c>
    </row>
    <row r="1046" spans="1:19" hidden="1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48"/>
        <v>-961.60000000000036</v>
      </c>
      <c r="H1046" s="47">
        <f t="shared" si="49"/>
        <v>-0.134934889986529</v>
      </c>
      <c r="I1046" s="128"/>
      <c r="J1046" s="106"/>
      <c r="K1046" s="67"/>
      <c r="L1046" s="79"/>
      <c r="M1046" s="67"/>
      <c r="N1046" s="67"/>
      <c r="O1046" s="67"/>
      <c r="P1046" s="67"/>
      <c r="Q1046" s="67"/>
      <c r="R1046" s="107"/>
      <c r="S1046">
        <f t="shared" si="50"/>
        <v>0</v>
      </c>
    </row>
    <row r="1047" spans="1:19" hidden="1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48"/>
        <v>-426.00000000000182</v>
      </c>
      <c r="H1047" s="47">
        <f t="shared" si="49"/>
        <v>-3.7584697910785024E-2</v>
      </c>
      <c r="I1047" s="128"/>
      <c r="J1047" s="108"/>
      <c r="K1047" s="67"/>
      <c r="L1047" s="67"/>
      <c r="M1047" s="67"/>
      <c r="N1047" s="67"/>
      <c r="O1047" s="67"/>
      <c r="P1047" s="67"/>
      <c r="Q1047" s="67"/>
      <c r="R1047" s="107"/>
      <c r="S1047">
        <f t="shared" si="50"/>
        <v>0</v>
      </c>
    </row>
    <row r="1048" spans="1:19" hidden="1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48"/>
        <v>-1732.7999999999956</v>
      </c>
      <c r="H1048" s="47">
        <f t="shared" si="49"/>
        <v>-7.2105061668802567E-2</v>
      </c>
      <c r="I1048" s="128"/>
      <c r="J1048" s="106"/>
      <c r="K1048" s="79"/>
      <c r="L1048" s="67"/>
      <c r="M1048" s="67"/>
      <c r="N1048" s="67"/>
      <c r="O1048" s="67"/>
      <c r="P1048" s="67"/>
      <c r="Q1048" s="67"/>
      <c r="R1048" s="107"/>
      <c r="S1048">
        <f t="shared" si="50"/>
        <v>0</v>
      </c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48"/>
        <v>549.59999999999854</v>
      </c>
      <c r="H1049" s="47">
        <f t="shared" si="49"/>
        <v>3.1534736407243261E-2</v>
      </c>
      <c r="I1049" s="128">
        <f>H1049</f>
        <v>3.1534736407243261E-2</v>
      </c>
      <c r="J1049" s="108">
        <f>G1049</f>
        <v>549.59999999999854</v>
      </c>
      <c r="K1049" s="67"/>
      <c r="L1049" s="67"/>
      <c r="M1049" s="67"/>
      <c r="N1049" s="67"/>
      <c r="O1049" s="67"/>
      <c r="P1049" s="67"/>
      <c r="Q1049" s="67"/>
      <c r="R1049" s="107"/>
      <c r="S1049">
        <f t="shared" si="50"/>
        <v>549.59999999999854</v>
      </c>
    </row>
    <row r="1050" spans="1:19" hidden="1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48"/>
        <v>-1443.1999999999971</v>
      </c>
      <c r="H1050" s="47">
        <f t="shared" si="49"/>
        <v>-0.11977161067587283</v>
      </c>
      <c r="I1050" s="128"/>
      <c r="J1050" s="106"/>
      <c r="K1050" s="67"/>
      <c r="L1050" s="79"/>
      <c r="M1050" s="67"/>
      <c r="N1050" s="67"/>
      <c r="O1050" s="67"/>
      <c r="P1050" s="67"/>
      <c r="Q1050" s="67"/>
      <c r="R1050" s="107"/>
      <c r="S1050">
        <f t="shared" si="50"/>
        <v>0</v>
      </c>
    </row>
    <row r="1051" spans="1:19" hidden="1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48"/>
        <v>-1052.7999999999993</v>
      </c>
      <c r="H1051" s="47">
        <f t="shared" si="49"/>
        <v>-9.4874197966981419E-2</v>
      </c>
      <c r="I1051" s="128"/>
      <c r="J1051" s="106"/>
      <c r="K1051" s="79"/>
      <c r="L1051" s="67"/>
      <c r="M1051" s="67"/>
      <c r="N1051" s="67"/>
      <c r="O1051" s="67"/>
      <c r="P1051" s="67"/>
      <c r="Q1051" s="67"/>
      <c r="R1051" s="107"/>
      <c r="S1051">
        <f t="shared" si="50"/>
        <v>0</v>
      </c>
    </row>
    <row r="1052" spans="1:19" hidden="1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48"/>
        <v>-695.59999999999945</v>
      </c>
      <c r="H1052" s="47">
        <f t="shared" si="49"/>
        <v>-8.509909469048195E-2</v>
      </c>
      <c r="I1052" s="128"/>
      <c r="J1052" s="106"/>
      <c r="K1052" s="79"/>
      <c r="L1052" s="67"/>
      <c r="M1052" s="67"/>
      <c r="N1052" s="67"/>
      <c r="O1052" s="67"/>
      <c r="P1052" s="67"/>
      <c r="Q1052" s="67"/>
      <c r="R1052" s="107"/>
      <c r="S1052">
        <f t="shared" si="50"/>
        <v>0</v>
      </c>
    </row>
    <row r="1053" spans="1:19" hidden="1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48"/>
        <v>-2400.7999999999993</v>
      </c>
      <c r="H1053" s="47">
        <f t="shared" si="49"/>
        <v>-0.15579089446088351</v>
      </c>
      <c r="I1053" s="128"/>
      <c r="J1053" s="106"/>
      <c r="K1053" s="67"/>
      <c r="L1053" s="67"/>
      <c r="M1053" s="79"/>
      <c r="N1053" s="67"/>
      <c r="O1053" s="67"/>
      <c r="P1053" s="67"/>
      <c r="Q1053" s="67"/>
      <c r="R1053" s="107"/>
      <c r="S1053">
        <f t="shared" si="50"/>
        <v>0</v>
      </c>
    </row>
    <row r="1054" spans="1:19" hidden="1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48"/>
        <v>-2811.9999999999982</v>
      </c>
      <c r="H1054" s="47">
        <f t="shared" si="49"/>
        <v>-0.19630839686129947</v>
      </c>
      <c r="I1054" s="128"/>
      <c r="J1054" s="106"/>
      <c r="K1054" s="67"/>
      <c r="L1054" s="67"/>
      <c r="M1054" s="79"/>
      <c r="N1054" s="67"/>
      <c r="O1054" s="67"/>
      <c r="P1054" s="67"/>
      <c r="Q1054" s="67"/>
      <c r="R1054" s="107"/>
      <c r="S1054">
        <f t="shared" si="50"/>
        <v>0</v>
      </c>
    </row>
    <row r="1055" spans="1:19" hidden="1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48"/>
        <v>-3937.6000000000022</v>
      </c>
      <c r="H1055" s="47">
        <f t="shared" si="49"/>
        <v>-0.13914764294296422</v>
      </c>
      <c r="I1055" s="128"/>
      <c r="J1055" s="106"/>
      <c r="K1055" s="67"/>
      <c r="L1055" s="79"/>
      <c r="M1055" s="67"/>
      <c r="N1055" s="67"/>
      <c r="O1055" s="67"/>
      <c r="P1055" s="67"/>
      <c r="Q1055" s="67"/>
      <c r="R1055" s="107"/>
      <c r="S1055">
        <f t="shared" si="50"/>
        <v>0</v>
      </c>
    </row>
    <row r="1056" spans="1:19" hidden="1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48"/>
        <v>-707.59999999999991</v>
      </c>
      <c r="H1056" s="47">
        <f t="shared" si="49"/>
        <v>-0.21612706169822843</v>
      </c>
      <c r="I1056" s="128"/>
      <c r="J1056" s="106"/>
      <c r="K1056" s="67"/>
      <c r="L1056" s="67"/>
      <c r="M1056" s="67"/>
      <c r="N1056" s="79"/>
      <c r="O1056" s="67"/>
      <c r="P1056" s="67"/>
      <c r="Q1056" s="67"/>
      <c r="R1056" s="107"/>
      <c r="S1056">
        <f t="shared" si="50"/>
        <v>0</v>
      </c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48"/>
        <v>771.60000000000036</v>
      </c>
      <c r="H1057" s="47">
        <f t="shared" si="49"/>
        <v>0.10707743547044135</v>
      </c>
      <c r="I1057" s="128">
        <f>H1057</f>
        <v>0.10707743547044135</v>
      </c>
      <c r="J1057" s="106"/>
      <c r="K1057" s="67"/>
      <c r="L1057" s="79">
        <f>G1057</f>
        <v>771.60000000000036</v>
      </c>
      <c r="M1057" s="67"/>
      <c r="N1057" s="67"/>
      <c r="O1057" s="67"/>
      <c r="P1057" s="67"/>
      <c r="Q1057" s="67"/>
      <c r="R1057" s="107"/>
      <c r="S1057">
        <f t="shared" si="50"/>
        <v>771.60000000000036</v>
      </c>
    </row>
    <row r="1058" spans="1:19" hidden="1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48"/>
        <v>-328</v>
      </c>
      <c r="H1058" s="47">
        <f t="shared" si="49"/>
        <v>-8.4059456688877505E-3</v>
      </c>
      <c r="I1058" s="128"/>
      <c r="J1058" s="108"/>
      <c r="K1058" s="67"/>
      <c r="L1058" s="67"/>
      <c r="M1058" s="67"/>
      <c r="N1058" s="67"/>
      <c r="O1058" s="67"/>
      <c r="P1058" s="67"/>
      <c r="Q1058" s="67"/>
      <c r="R1058" s="107"/>
      <c r="S1058">
        <f t="shared" si="50"/>
        <v>0</v>
      </c>
    </row>
    <row r="1059" spans="1:19" hidden="1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48"/>
        <v>-3253.5999999999985</v>
      </c>
      <c r="H1059" s="47">
        <f t="shared" si="49"/>
        <v>-0.13274581803345567</v>
      </c>
      <c r="I1059" s="128"/>
      <c r="J1059" s="106"/>
      <c r="K1059" s="67"/>
      <c r="L1059" s="79"/>
      <c r="M1059" s="67"/>
      <c r="N1059" s="67"/>
      <c r="O1059" s="67"/>
      <c r="P1059" s="67"/>
      <c r="Q1059" s="67"/>
      <c r="R1059" s="107"/>
      <c r="S1059">
        <f t="shared" si="50"/>
        <v>0</v>
      </c>
    </row>
    <row r="1060" spans="1:19" hidden="1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48"/>
        <v>-485.60000000000218</v>
      </c>
      <c r="H1060" s="47">
        <f t="shared" si="49"/>
        <v>-4.3375732456767381E-2</v>
      </c>
      <c r="I1060" s="128"/>
      <c r="J1060" s="108"/>
      <c r="K1060" s="67"/>
      <c r="L1060" s="67"/>
      <c r="M1060" s="67"/>
      <c r="N1060" s="67"/>
      <c r="O1060" s="67"/>
      <c r="P1060" s="67"/>
      <c r="Q1060" s="67"/>
      <c r="R1060" s="107"/>
      <c r="S1060">
        <f t="shared" si="50"/>
        <v>0</v>
      </c>
    </row>
    <row r="1061" spans="1:19" hidden="1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48"/>
        <v>-3808.7999999999993</v>
      </c>
      <c r="H1061" s="47">
        <f t="shared" si="49"/>
        <v>-0.1263786581724069</v>
      </c>
      <c r="I1061" s="128"/>
      <c r="J1061" s="106"/>
      <c r="K1061" s="67"/>
      <c r="L1061" s="79"/>
      <c r="M1061" s="67"/>
      <c r="N1061" s="67"/>
      <c r="O1061" s="67"/>
      <c r="P1061" s="67"/>
      <c r="Q1061" s="67"/>
      <c r="R1061" s="107"/>
      <c r="S1061">
        <f t="shared" si="50"/>
        <v>0</v>
      </c>
    </row>
    <row r="1062" spans="1:19" hidden="1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48"/>
        <v>-4178.4000000000015</v>
      </c>
      <c r="H1062" s="47">
        <f t="shared" si="49"/>
        <v>-0.20945200810057552</v>
      </c>
      <c r="I1062" s="128"/>
      <c r="J1062" s="106"/>
      <c r="K1062" s="67"/>
      <c r="L1062" s="67"/>
      <c r="M1062" s="67"/>
      <c r="N1062" s="79"/>
      <c r="O1062" s="67"/>
      <c r="P1062" s="67"/>
      <c r="Q1062" s="67"/>
      <c r="R1062" s="107"/>
      <c r="S1062">
        <f t="shared" si="50"/>
        <v>0</v>
      </c>
    </row>
    <row r="1063" spans="1:19" hidden="1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48"/>
        <v>-3992.4000000000015</v>
      </c>
      <c r="H1063" s="47">
        <f t="shared" si="49"/>
        <v>-0.15800221624188704</v>
      </c>
      <c r="I1063" s="128"/>
      <c r="J1063" s="106"/>
      <c r="K1063" s="67"/>
      <c r="L1063" s="67"/>
      <c r="M1063" s="79"/>
      <c r="N1063" s="67"/>
      <c r="O1063" s="67"/>
      <c r="P1063" s="67"/>
      <c r="Q1063" s="67"/>
      <c r="R1063" s="107"/>
      <c r="S1063">
        <f t="shared" si="50"/>
        <v>0</v>
      </c>
    </row>
    <row r="1064" spans="1:19" hidden="1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48"/>
        <v>-1459.2000000000007</v>
      </c>
      <c r="H1064" s="47">
        <f t="shared" si="49"/>
        <v>-7.8348832714074043E-2</v>
      </c>
      <c r="I1064" s="128"/>
      <c r="J1064" s="106"/>
      <c r="K1064" s="79"/>
      <c r="L1064" s="67"/>
      <c r="M1064" s="67"/>
      <c r="N1064" s="67"/>
      <c r="O1064" s="67"/>
      <c r="P1064" s="67"/>
      <c r="Q1064" s="67"/>
      <c r="R1064" s="107"/>
      <c r="S1064">
        <f t="shared" si="50"/>
        <v>0</v>
      </c>
    </row>
    <row r="1065" spans="1:19" hidden="1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48"/>
        <v>-3644.7999999999993</v>
      </c>
      <c r="H1065" s="47">
        <f t="shared" si="49"/>
        <v>-0.21511874970489631</v>
      </c>
      <c r="I1065" s="128"/>
      <c r="J1065" s="106"/>
      <c r="K1065" s="67"/>
      <c r="L1065" s="67"/>
      <c r="M1065" s="67"/>
      <c r="N1065" s="79"/>
      <c r="O1065" s="67"/>
      <c r="P1065" s="67"/>
      <c r="Q1065" s="67"/>
      <c r="R1065" s="107"/>
      <c r="S1065">
        <f t="shared" si="50"/>
        <v>0</v>
      </c>
    </row>
    <row r="1066" spans="1:19" hidden="1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48"/>
        <v>-3694.7999999999993</v>
      </c>
      <c r="H1066" s="47">
        <f t="shared" si="49"/>
        <v>-0.11739511711551413</v>
      </c>
      <c r="I1066" s="128"/>
      <c r="J1066" s="106"/>
      <c r="K1066" s="67"/>
      <c r="L1066" s="79"/>
      <c r="M1066" s="67"/>
      <c r="N1066" s="67"/>
      <c r="O1066" s="67"/>
      <c r="P1066" s="67"/>
      <c r="Q1066" s="67"/>
      <c r="R1066" s="107"/>
      <c r="S1066">
        <f t="shared" si="50"/>
        <v>0</v>
      </c>
    </row>
    <row r="1067" spans="1:19" hidden="1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48"/>
        <v>-5942</v>
      </c>
      <c r="H1067" s="47">
        <f t="shared" si="49"/>
        <v>-0.20259949264886393</v>
      </c>
      <c r="I1067" s="128"/>
      <c r="J1067" s="106"/>
      <c r="K1067" s="67"/>
      <c r="L1067" s="67"/>
      <c r="M1067" s="67"/>
      <c r="N1067" s="79"/>
      <c r="O1067" s="67"/>
      <c r="P1067" s="67"/>
      <c r="Q1067" s="67"/>
      <c r="R1067" s="107"/>
      <c r="S1067">
        <f t="shared" si="50"/>
        <v>0</v>
      </c>
    </row>
    <row r="1068" spans="1:19" hidden="1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48"/>
        <v>-3631.2000000000044</v>
      </c>
      <c r="H1068" s="47">
        <f t="shared" si="49"/>
        <v>-0.1401661365531299</v>
      </c>
      <c r="I1068" s="128"/>
      <c r="J1068" s="106"/>
      <c r="K1068" s="67"/>
      <c r="L1068" s="79"/>
      <c r="M1068" s="67"/>
      <c r="N1068" s="67"/>
      <c r="O1068" s="67"/>
      <c r="P1068" s="67"/>
      <c r="Q1068" s="67"/>
      <c r="R1068" s="107"/>
      <c r="S1068">
        <f t="shared" si="50"/>
        <v>0</v>
      </c>
    </row>
    <row r="1069" spans="1:19" hidden="1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48"/>
        <v>-5650.0000000000036</v>
      </c>
      <c r="H1069" s="47">
        <f t="shared" si="49"/>
        <v>-0.18016122037703131</v>
      </c>
      <c r="I1069" s="128"/>
      <c r="J1069" s="106"/>
      <c r="K1069" s="67"/>
      <c r="L1069" s="67"/>
      <c r="M1069" s="79"/>
      <c r="N1069" s="67"/>
      <c r="O1069" s="67"/>
      <c r="P1069" s="67"/>
      <c r="Q1069" s="67"/>
      <c r="R1069" s="107"/>
      <c r="S1069">
        <f t="shared" si="50"/>
        <v>0</v>
      </c>
    </row>
    <row r="1070" spans="1:19" hidden="1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48"/>
        <v>-3131.2000000000007</v>
      </c>
      <c r="H1070" s="47">
        <f t="shared" si="49"/>
        <v>-0.28055336535015413</v>
      </c>
      <c r="I1070" s="128"/>
      <c r="J1070" s="106"/>
      <c r="K1070" s="67"/>
      <c r="L1070" s="67"/>
      <c r="M1070" s="67"/>
      <c r="N1070" s="67"/>
      <c r="O1070" s="79"/>
      <c r="P1070" s="67"/>
      <c r="Q1070" s="67"/>
      <c r="R1070" s="107"/>
      <c r="S1070">
        <f t="shared" si="50"/>
        <v>0</v>
      </c>
    </row>
    <row r="1071" spans="1:19" hidden="1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48"/>
        <v>-3920.3999999999978</v>
      </c>
      <c r="H1071" s="47">
        <f t="shared" si="49"/>
        <v>-0.14308864751226341</v>
      </c>
      <c r="I1071" s="128"/>
      <c r="J1071" s="106"/>
      <c r="K1071" s="67"/>
      <c r="L1071" s="79"/>
      <c r="M1071" s="67"/>
      <c r="N1071" s="67"/>
      <c r="O1071" s="67"/>
      <c r="P1071" s="67"/>
      <c r="Q1071" s="67"/>
      <c r="R1071" s="107"/>
      <c r="S1071">
        <f t="shared" si="50"/>
        <v>0</v>
      </c>
    </row>
    <row r="1072" spans="1:19" hidden="1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48"/>
        <v>-5314.3999999999942</v>
      </c>
      <c r="H1072" s="47">
        <f t="shared" si="49"/>
        <v>-0.13369156151260828</v>
      </c>
      <c r="I1072" s="128"/>
      <c r="J1072" s="106"/>
      <c r="K1072" s="67"/>
      <c r="L1072" s="79"/>
      <c r="M1072" s="67"/>
      <c r="N1072" s="67"/>
      <c r="O1072" s="67"/>
      <c r="P1072" s="67"/>
      <c r="Q1072" s="67"/>
      <c r="R1072" s="107"/>
      <c r="S1072">
        <f t="shared" si="50"/>
        <v>0</v>
      </c>
    </row>
    <row r="1073" spans="1:19" hidden="1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48"/>
        <v>-1622.8000000000029</v>
      </c>
      <c r="H1073" s="47">
        <f t="shared" si="49"/>
        <v>-4.965181314175926E-2</v>
      </c>
      <c r="I1073" s="128"/>
      <c r="J1073" s="108"/>
      <c r="K1073" s="67"/>
      <c r="L1073" s="67"/>
      <c r="M1073" s="67"/>
      <c r="N1073" s="67"/>
      <c r="O1073" s="67"/>
      <c r="P1073" s="67"/>
      <c r="Q1073" s="67"/>
      <c r="R1073" s="107"/>
      <c r="S1073">
        <f t="shared" si="50"/>
        <v>0</v>
      </c>
    </row>
    <row r="1074" spans="1:19" hidden="1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48"/>
        <v>-88.399999999999636</v>
      </c>
      <c r="H1074" s="47">
        <f t="shared" si="49"/>
        <v>-6.8552639741919202E-3</v>
      </c>
      <c r="I1074" s="128"/>
      <c r="J1074" s="108"/>
      <c r="K1074" s="67"/>
      <c r="L1074" s="67"/>
      <c r="M1074" s="67"/>
      <c r="N1074" s="67"/>
      <c r="O1074" s="67"/>
      <c r="P1074" s="67"/>
      <c r="Q1074" s="67"/>
      <c r="R1074" s="107"/>
      <c r="S1074">
        <f t="shared" si="50"/>
        <v>0</v>
      </c>
    </row>
    <row r="1075" spans="1:19" hidden="1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48"/>
        <v>-3327.1999999999971</v>
      </c>
      <c r="H1075" s="47">
        <f t="shared" si="49"/>
        <v>-0.17489854706785243</v>
      </c>
      <c r="I1075" s="128"/>
      <c r="J1075" s="106"/>
      <c r="K1075" s="67"/>
      <c r="L1075" s="67"/>
      <c r="M1075" s="79"/>
      <c r="N1075" s="67"/>
      <c r="O1075" s="67"/>
      <c r="P1075" s="67"/>
      <c r="Q1075" s="67"/>
      <c r="R1075" s="107"/>
      <c r="S1075">
        <f t="shared" si="50"/>
        <v>0</v>
      </c>
    </row>
    <row r="1076" spans="1:19" hidden="1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48"/>
        <v>-2980.4000000000015</v>
      </c>
      <c r="H1076" s="47">
        <f t="shared" si="49"/>
        <v>-0.14622993288063751</v>
      </c>
      <c r="I1076" s="128"/>
      <c r="J1076" s="106"/>
      <c r="K1076" s="67"/>
      <c r="L1076" s="79"/>
      <c r="M1076" s="67"/>
      <c r="N1076" s="67"/>
      <c r="O1076" s="67"/>
      <c r="P1076" s="67"/>
      <c r="Q1076" s="67"/>
      <c r="R1076" s="107"/>
      <c r="S1076">
        <f t="shared" si="50"/>
        <v>0</v>
      </c>
    </row>
    <row r="1077" spans="1:19" hidden="1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48"/>
        <v>-4128.3999999999978</v>
      </c>
      <c r="H1077" s="47">
        <f t="shared" si="49"/>
        <v>-0.14847368875334455</v>
      </c>
      <c r="I1077" s="128"/>
      <c r="J1077" s="106"/>
      <c r="K1077" s="67"/>
      <c r="L1077" s="79"/>
      <c r="M1077" s="67"/>
      <c r="N1077" s="67"/>
      <c r="O1077" s="67"/>
      <c r="P1077" s="67"/>
      <c r="Q1077" s="67"/>
      <c r="R1077" s="107"/>
      <c r="S1077">
        <f t="shared" si="50"/>
        <v>0</v>
      </c>
    </row>
    <row r="1078" spans="1:19" hidden="1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48"/>
        <v>-4614</v>
      </c>
      <c r="H1078" s="47">
        <f t="shared" si="49"/>
        <v>-0.18351470026727756</v>
      </c>
      <c r="I1078" s="128"/>
      <c r="J1078" s="106"/>
      <c r="K1078" s="67"/>
      <c r="L1078" s="67"/>
      <c r="M1078" s="79"/>
      <c r="N1078" s="67"/>
      <c r="O1078" s="67"/>
      <c r="P1078" s="67"/>
      <c r="Q1078" s="67"/>
      <c r="R1078" s="107"/>
      <c r="S1078">
        <f t="shared" si="50"/>
        <v>0</v>
      </c>
    </row>
    <row r="1079" spans="1:19" hidden="1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48"/>
        <v>-127.60000000000036</v>
      </c>
      <c r="H1079" s="47">
        <f t="shared" si="49"/>
        <v>-7.8909612625538243E-3</v>
      </c>
      <c r="I1079" s="128"/>
      <c r="J1079" s="108"/>
      <c r="K1079" s="67"/>
      <c r="L1079" s="67"/>
      <c r="M1079" s="67"/>
      <c r="N1079" s="67"/>
      <c r="O1079" s="67"/>
      <c r="P1079" s="67"/>
      <c r="Q1079" s="67"/>
      <c r="R1079" s="107"/>
      <c r="S1079">
        <f t="shared" si="50"/>
        <v>0</v>
      </c>
    </row>
    <row r="1080" spans="1:19" hidden="1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48"/>
        <v>-2540.3999999999996</v>
      </c>
      <c r="H1080" s="47">
        <f t="shared" si="49"/>
        <v>-0.13725956343202939</v>
      </c>
      <c r="I1080" s="128"/>
      <c r="J1080" s="106"/>
      <c r="K1080" s="67"/>
      <c r="L1080" s="79"/>
      <c r="M1080" s="67"/>
      <c r="N1080" s="67"/>
      <c r="O1080" s="67"/>
      <c r="P1080" s="67"/>
      <c r="Q1080" s="67"/>
      <c r="R1080" s="107"/>
      <c r="S1080">
        <f t="shared" si="50"/>
        <v>0</v>
      </c>
    </row>
    <row r="1081" spans="1:19" hidden="1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48"/>
        <v>-77.999999999999091</v>
      </c>
      <c r="H1081" s="47">
        <f t="shared" si="49"/>
        <v>-1.3911678675893395E-2</v>
      </c>
      <c r="I1081" s="128"/>
      <c r="J1081" s="108"/>
      <c r="K1081" s="67"/>
      <c r="L1081" s="67"/>
      <c r="M1081" s="67"/>
      <c r="N1081" s="67"/>
      <c r="O1081" s="67"/>
      <c r="P1081" s="67"/>
      <c r="Q1081" s="67"/>
      <c r="R1081" s="107"/>
      <c r="S1081">
        <f t="shared" si="50"/>
        <v>0</v>
      </c>
    </row>
    <row r="1082" spans="1:19" hidden="1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48"/>
        <v>-2430.8000000000011</v>
      </c>
      <c r="H1082" s="47">
        <f t="shared" si="49"/>
        <v>-0.24840582079790724</v>
      </c>
      <c r="I1082" s="128"/>
      <c r="J1082" s="106"/>
      <c r="K1082" s="67"/>
      <c r="L1082" s="67"/>
      <c r="M1082" s="67"/>
      <c r="N1082" s="79"/>
      <c r="O1082" s="67"/>
      <c r="P1082" s="67"/>
      <c r="Q1082" s="67"/>
      <c r="R1082" s="107"/>
      <c r="S1082">
        <f t="shared" si="50"/>
        <v>0</v>
      </c>
    </row>
    <row r="1083" spans="1:19" hidden="1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48"/>
        <v>-6435.2000000000007</v>
      </c>
      <c r="H1083" s="47">
        <f t="shared" si="49"/>
        <v>-0.27740800772493712</v>
      </c>
      <c r="I1083" s="128"/>
      <c r="J1083" s="106"/>
      <c r="K1083" s="67"/>
      <c r="L1083" s="67"/>
      <c r="M1083" s="67"/>
      <c r="N1083" s="67"/>
      <c r="O1083" s="79"/>
      <c r="P1083" s="67"/>
      <c r="Q1083" s="67"/>
      <c r="R1083" s="107"/>
      <c r="S1083">
        <f t="shared" si="50"/>
        <v>0</v>
      </c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48"/>
        <v>261.60000000000036</v>
      </c>
      <c r="H1084" s="47">
        <f t="shared" si="49"/>
        <v>1.7915844838921786E-2</v>
      </c>
      <c r="I1084" s="128">
        <f>H1084</f>
        <v>1.7915844838921786E-2</v>
      </c>
      <c r="J1084" s="108">
        <f>G1084</f>
        <v>261.60000000000036</v>
      </c>
      <c r="K1084" s="67"/>
      <c r="L1084" s="67"/>
      <c r="M1084" s="67"/>
      <c r="N1084" s="67"/>
      <c r="O1084" s="67"/>
      <c r="P1084" s="67"/>
      <c r="Q1084" s="67"/>
      <c r="R1084" s="107"/>
      <c r="S1084">
        <f t="shared" si="50"/>
        <v>261.60000000000036</v>
      </c>
    </row>
    <row r="1085" spans="1:19" hidden="1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48"/>
        <v>-106.39999999999998</v>
      </c>
      <c r="H1085" s="47">
        <f t="shared" si="49"/>
        <v>-0.21893004115226333</v>
      </c>
      <c r="I1085" s="128"/>
      <c r="J1085" s="106"/>
      <c r="K1085" s="67"/>
      <c r="L1085" s="67"/>
      <c r="M1085" s="67"/>
      <c r="N1085" s="79"/>
      <c r="O1085" s="67"/>
      <c r="P1085" s="67"/>
      <c r="Q1085" s="67"/>
      <c r="R1085" s="107"/>
      <c r="S1085">
        <f t="shared" si="50"/>
        <v>0</v>
      </c>
    </row>
    <row r="1086" spans="1:19" hidden="1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48"/>
        <v>-30.399999999999864</v>
      </c>
      <c r="H1086" s="47">
        <f t="shared" si="49"/>
        <v>-3.1746031746031605E-2</v>
      </c>
      <c r="I1086" s="128"/>
      <c r="J1086" s="108"/>
      <c r="K1086" s="67"/>
      <c r="L1086" s="67"/>
      <c r="M1086" s="67"/>
      <c r="N1086" s="67"/>
      <c r="O1086" s="67"/>
      <c r="P1086" s="67"/>
      <c r="Q1086" s="67"/>
      <c r="R1086" s="107"/>
      <c r="S1086">
        <f t="shared" si="50"/>
        <v>0</v>
      </c>
    </row>
    <row r="1087" spans="1:19" ht="15.75" thickBot="1" x14ac:dyDescent="0.3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48"/>
        <v>1699.2000000000007</v>
      </c>
      <c r="H1087" s="47">
        <f t="shared" si="49"/>
        <v>0.19876473891072441</v>
      </c>
      <c r="I1087" s="128">
        <f>H1087</f>
        <v>0.19876473891072441</v>
      </c>
      <c r="J1087" s="106"/>
      <c r="K1087" s="67"/>
      <c r="L1087" s="67"/>
      <c r="M1087" s="79">
        <f>G1087</f>
        <v>1699.2000000000007</v>
      </c>
      <c r="N1087" s="67"/>
      <c r="O1087" s="67"/>
      <c r="P1087" s="67"/>
      <c r="Q1087" s="67"/>
      <c r="R1087" s="107"/>
      <c r="S1087">
        <f t="shared" si="50"/>
        <v>1699.2000000000007</v>
      </c>
    </row>
    <row r="1088" spans="1:19" ht="15.75" hidden="1" thickBot="1" x14ac:dyDescent="0.3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48"/>
        <v>-713.60000000000036</v>
      </c>
      <c r="H1088" s="47">
        <f t="shared" si="49"/>
        <v>-0.11539456662354469</v>
      </c>
      <c r="I1088" s="128"/>
      <c r="J1088" s="106"/>
      <c r="K1088" s="67"/>
      <c r="L1088" s="79"/>
      <c r="M1088" s="67"/>
      <c r="N1088" s="67"/>
      <c r="O1088" s="67"/>
      <c r="P1088" s="67"/>
      <c r="Q1088" s="67"/>
      <c r="R1088" s="107"/>
      <c r="S1088">
        <f t="shared" si="50"/>
        <v>0</v>
      </c>
    </row>
    <row r="1089" spans="1:19" ht="15.75" hidden="1" thickBot="1" x14ac:dyDescent="0.3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48"/>
        <v>-832.80000000000109</v>
      </c>
      <c r="H1089" s="47">
        <f t="shared" si="49"/>
        <v>-0.15145122572197586</v>
      </c>
      <c r="I1089" s="128"/>
      <c r="J1089" s="106"/>
      <c r="K1089" s="67"/>
      <c r="L1089" s="67"/>
      <c r="M1089" s="79"/>
      <c r="N1089" s="67"/>
      <c r="O1089" s="67"/>
      <c r="P1089" s="67"/>
      <c r="Q1089" s="67"/>
      <c r="R1089" s="107"/>
      <c r="S1089">
        <f t="shared" si="50"/>
        <v>0</v>
      </c>
    </row>
    <row r="1090" spans="1:19" ht="15.75" thickBot="1" x14ac:dyDescent="0.3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48"/>
        <v>241.60000000000036</v>
      </c>
      <c r="H1090" s="47">
        <f t="shared" si="49"/>
        <v>8.0000000000000127E-2</v>
      </c>
      <c r="I1090" s="128">
        <f>H1090</f>
        <v>8.0000000000000127E-2</v>
      </c>
      <c r="J1090" s="106"/>
      <c r="K1090" s="125">
        <f>G1090</f>
        <v>241.60000000000036</v>
      </c>
      <c r="L1090" s="67"/>
      <c r="M1090" s="67"/>
      <c r="N1090" s="67"/>
      <c r="O1090" s="67"/>
      <c r="P1090" s="67"/>
      <c r="Q1090" s="67"/>
      <c r="R1090" s="107"/>
      <c r="S1090">
        <f t="shared" si="50"/>
        <v>241.60000000000036</v>
      </c>
    </row>
    <row r="1091" spans="1:19" ht="15.75" thickBot="1" x14ac:dyDescent="0.3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48"/>
        <v>228</v>
      </c>
      <c r="H1091" s="47">
        <f t="shared" si="49"/>
        <v>5.0707232452628773E-2</v>
      </c>
      <c r="I1091" s="128">
        <f>H1091</f>
        <v>5.0707232452628773E-2</v>
      </c>
      <c r="J1091" s="106"/>
      <c r="K1091" s="125">
        <f>G1091</f>
        <v>228</v>
      </c>
      <c r="L1091" s="67"/>
      <c r="M1091" s="67"/>
      <c r="N1091" s="67"/>
      <c r="O1091" s="67"/>
      <c r="P1091" s="67"/>
      <c r="Q1091" s="67"/>
      <c r="R1091" s="107"/>
      <c r="S1091">
        <f t="shared" si="50"/>
        <v>228</v>
      </c>
    </row>
    <row r="1092" spans="1:19" ht="15.75" hidden="1" thickBot="1" x14ac:dyDescent="0.3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51">F1092-E1092</f>
        <v>-288.40000000000009</v>
      </c>
      <c r="H1092" s="47">
        <f t="shared" ref="H1092:H1155" si="52">G1092/E1092</f>
        <v>-0.13953938455583514</v>
      </c>
      <c r="I1092" s="128"/>
      <c r="J1092" s="106"/>
      <c r="K1092" s="67"/>
      <c r="L1092" s="79"/>
      <c r="M1092" s="67"/>
      <c r="N1092" s="67"/>
      <c r="O1092" s="67"/>
      <c r="P1092" s="67"/>
      <c r="Q1092" s="67"/>
      <c r="R1092" s="107"/>
      <c r="S1092">
        <f t="shared" ref="S1092:S1155" si="53">SUM(J1092:R1092)</f>
        <v>0</v>
      </c>
    </row>
    <row r="1093" spans="1:19" ht="15.75" hidden="1" thickBot="1" x14ac:dyDescent="0.3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51"/>
        <v>-2284.7999999999993</v>
      </c>
      <c r="H1093" s="47">
        <f t="shared" si="52"/>
        <v>-0.1292541636495293</v>
      </c>
      <c r="I1093" s="128"/>
      <c r="J1093" s="106"/>
      <c r="K1093" s="67"/>
      <c r="L1093" s="79"/>
      <c r="M1093" s="67"/>
      <c r="N1093" s="67"/>
      <c r="O1093" s="67"/>
      <c r="P1093" s="67"/>
      <c r="Q1093" s="67"/>
      <c r="R1093" s="107"/>
      <c r="S1093">
        <f t="shared" si="53"/>
        <v>0</v>
      </c>
    </row>
    <row r="1094" spans="1:19" ht="15.75" hidden="1" thickBot="1" x14ac:dyDescent="0.3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51"/>
        <v>-1397.2000000000003</v>
      </c>
      <c r="H1094" s="47">
        <f t="shared" si="52"/>
        <v>-0.39634630659253378</v>
      </c>
      <c r="I1094" s="128"/>
      <c r="J1094" s="106"/>
      <c r="K1094" s="67"/>
      <c r="L1094" s="67"/>
      <c r="M1094" s="67"/>
      <c r="N1094" s="67"/>
      <c r="O1094" s="67"/>
      <c r="P1094" s="67"/>
      <c r="Q1094" s="79"/>
      <c r="R1094" s="107"/>
      <c r="S1094">
        <f t="shared" si="53"/>
        <v>0</v>
      </c>
    </row>
    <row r="1095" spans="1:19" ht="15.75" hidden="1" thickBot="1" x14ac:dyDescent="0.3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51"/>
        <v>-562</v>
      </c>
      <c r="H1095" s="47">
        <f t="shared" si="52"/>
        <v>-8.804361448803108E-2</v>
      </c>
      <c r="I1095" s="128"/>
      <c r="J1095" s="106"/>
      <c r="K1095" s="79"/>
      <c r="L1095" s="67"/>
      <c r="M1095" s="67"/>
      <c r="N1095" s="67"/>
      <c r="O1095" s="67"/>
      <c r="P1095" s="67"/>
      <c r="Q1095" s="67"/>
      <c r="R1095" s="107"/>
      <c r="S1095">
        <f t="shared" si="53"/>
        <v>0</v>
      </c>
    </row>
    <row r="1096" spans="1:19" ht="15.75" hidden="1" thickBot="1" x14ac:dyDescent="0.3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51"/>
        <v>-255.60000000000582</v>
      </c>
      <c r="H1096" s="47">
        <f t="shared" si="52"/>
        <v>-8.7114189115499851E-3</v>
      </c>
      <c r="I1096" s="128"/>
      <c r="J1096" s="108"/>
      <c r="K1096" s="67"/>
      <c r="L1096" s="67"/>
      <c r="M1096" s="67"/>
      <c r="N1096" s="67"/>
      <c r="O1096" s="67"/>
      <c r="P1096" s="67"/>
      <c r="Q1096" s="67"/>
      <c r="R1096" s="107"/>
      <c r="S1096">
        <f t="shared" si="53"/>
        <v>0</v>
      </c>
    </row>
    <row r="1097" spans="1:19" ht="15.75" hidden="1" thickBot="1" x14ac:dyDescent="0.3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51"/>
        <v>-728.79999999999927</v>
      </c>
      <c r="H1097" s="47">
        <f t="shared" si="52"/>
        <v>-3.3704539568611455E-2</v>
      </c>
      <c r="I1097" s="128"/>
      <c r="J1097" s="108"/>
      <c r="K1097" s="67"/>
      <c r="L1097" s="67"/>
      <c r="M1097" s="67"/>
      <c r="N1097" s="67"/>
      <c r="O1097" s="67"/>
      <c r="P1097" s="67"/>
      <c r="Q1097" s="67"/>
      <c r="R1097" s="107"/>
      <c r="S1097">
        <f t="shared" si="53"/>
        <v>0</v>
      </c>
    </row>
    <row r="1098" spans="1:19" ht="15.75" hidden="1" thickBot="1" x14ac:dyDescent="0.3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51"/>
        <v>-571.19999999999936</v>
      </c>
      <c r="H1098" s="47">
        <f t="shared" si="52"/>
        <v>-0.13733410271205987</v>
      </c>
      <c r="I1098" s="128"/>
      <c r="J1098" s="106"/>
      <c r="K1098" s="67"/>
      <c r="L1098" s="79"/>
      <c r="M1098" s="67"/>
      <c r="N1098" s="67"/>
      <c r="O1098" s="67"/>
      <c r="P1098" s="67"/>
      <c r="Q1098" s="67"/>
      <c r="R1098" s="107"/>
      <c r="S1098">
        <f t="shared" si="53"/>
        <v>0</v>
      </c>
    </row>
    <row r="1099" spans="1:19" ht="15.75" hidden="1" thickBot="1" x14ac:dyDescent="0.3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51"/>
        <v>-2523.6000000000004</v>
      </c>
      <c r="H1099" s="47">
        <f t="shared" si="52"/>
        <v>-0.13700920778318279</v>
      </c>
      <c r="I1099" s="128"/>
      <c r="J1099" s="106"/>
      <c r="K1099" s="67"/>
      <c r="L1099" s="79"/>
      <c r="M1099" s="67"/>
      <c r="N1099" s="67"/>
      <c r="O1099" s="67"/>
      <c r="P1099" s="67"/>
      <c r="Q1099" s="67"/>
      <c r="R1099" s="107"/>
      <c r="S1099">
        <f t="shared" si="53"/>
        <v>0</v>
      </c>
    </row>
    <row r="1100" spans="1:19" ht="15.75" hidden="1" thickBot="1" x14ac:dyDescent="0.3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51"/>
        <v>-728.40000000000009</v>
      </c>
      <c r="H1100" s="47">
        <f t="shared" si="52"/>
        <v>-0.17689916456188071</v>
      </c>
      <c r="I1100" s="128"/>
      <c r="J1100" s="106"/>
      <c r="K1100" s="67"/>
      <c r="L1100" s="67"/>
      <c r="M1100" s="79"/>
      <c r="N1100" s="67"/>
      <c r="O1100" s="67"/>
      <c r="P1100" s="67"/>
      <c r="Q1100" s="67"/>
      <c r="R1100" s="107"/>
      <c r="S1100">
        <f t="shared" si="53"/>
        <v>0</v>
      </c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51"/>
        <v>151.99999999999977</v>
      </c>
      <c r="H1101" s="47">
        <f t="shared" si="52"/>
        <v>8.3406496927128926E-2</v>
      </c>
      <c r="I1101" s="128">
        <f>H1101</f>
        <v>8.3406496927128926E-2</v>
      </c>
      <c r="J1101" s="106"/>
      <c r="K1101" s="125">
        <f>G1101</f>
        <v>151.99999999999977</v>
      </c>
      <c r="L1101" s="67"/>
      <c r="M1101" s="67"/>
      <c r="N1101" s="67"/>
      <c r="O1101" s="67"/>
      <c r="P1101" s="67"/>
      <c r="Q1101" s="67"/>
      <c r="R1101" s="107"/>
      <c r="S1101">
        <f t="shared" si="53"/>
        <v>151.99999999999977</v>
      </c>
    </row>
    <row r="1102" spans="1:19" hidden="1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51"/>
        <v>-682.39999999999964</v>
      </c>
      <c r="H1102" s="47">
        <f t="shared" si="52"/>
        <v>-8.0791816631937824E-2</v>
      </c>
      <c r="I1102" s="128"/>
      <c r="J1102" s="106"/>
      <c r="K1102" s="79"/>
      <c r="L1102" s="67"/>
      <c r="M1102" s="67"/>
      <c r="N1102" s="67"/>
      <c r="O1102" s="67"/>
      <c r="P1102" s="67"/>
      <c r="Q1102" s="67"/>
      <c r="R1102" s="107"/>
      <c r="S1102">
        <f t="shared" si="53"/>
        <v>0</v>
      </c>
    </row>
    <row r="1103" spans="1:19" hidden="1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51"/>
        <v>-822.80000000000109</v>
      </c>
      <c r="H1103" s="47">
        <f t="shared" si="52"/>
        <v>-8.0229338117711407E-2</v>
      </c>
      <c r="I1103" s="128"/>
      <c r="J1103" s="106"/>
      <c r="K1103" s="79"/>
      <c r="L1103" s="67"/>
      <c r="M1103" s="67"/>
      <c r="N1103" s="67"/>
      <c r="O1103" s="67"/>
      <c r="P1103" s="67"/>
      <c r="Q1103" s="67"/>
      <c r="R1103" s="107"/>
      <c r="S1103">
        <f t="shared" si="53"/>
        <v>0</v>
      </c>
    </row>
    <row r="1104" spans="1:19" hidden="1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51"/>
        <v>-136.80000000000018</v>
      </c>
      <c r="H1104" s="47">
        <f t="shared" si="52"/>
        <v>-2.5071475698262624E-2</v>
      </c>
      <c r="I1104" s="128"/>
      <c r="J1104" s="108"/>
      <c r="K1104" s="67"/>
      <c r="L1104" s="67"/>
      <c r="M1104" s="67"/>
      <c r="N1104" s="67"/>
      <c r="O1104" s="67"/>
      <c r="P1104" s="67"/>
      <c r="Q1104" s="67"/>
      <c r="R1104" s="107"/>
      <c r="S1104">
        <f t="shared" si="53"/>
        <v>0</v>
      </c>
    </row>
    <row r="1105" spans="1:19" hidden="1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51"/>
        <v>-1184.8000000000002</v>
      </c>
      <c r="H1105" s="47">
        <f t="shared" si="52"/>
        <v>-0.16075983717774764</v>
      </c>
      <c r="I1105" s="128"/>
      <c r="J1105" s="106"/>
      <c r="K1105" s="67"/>
      <c r="L1105" s="67"/>
      <c r="M1105" s="79"/>
      <c r="N1105" s="67"/>
      <c r="O1105" s="67"/>
      <c r="P1105" s="67"/>
      <c r="Q1105" s="67"/>
      <c r="R1105" s="107"/>
      <c r="S1105">
        <f t="shared" si="53"/>
        <v>0</v>
      </c>
    </row>
    <row r="1106" spans="1:19" hidden="1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51"/>
        <v>-209.59999999999854</v>
      </c>
      <c r="H1106" s="47">
        <f t="shared" si="52"/>
        <v>-5.5158475352371748E-3</v>
      </c>
      <c r="I1106" s="128"/>
      <c r="J1106" s="108"/>
      <c r="K1106" s="67"/>
      <c r="L1106" s="67"/>
      <c r="M1106" s="67"/>
      <c r="N1106" s="67"/>
      <c r="O1106" s="67"/>
      <c r="P1106" s="67"/>
      <c r="Q1106" s="67"/>
      <c r="R1106" s="107"/>
      <c r="S1106">
        <f t="shared" si="53"/>
        <v>0</v>
      </c>
    </row>
    <row r="1107" spans="1:19" hidden="1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51"/>
        <v>-1720.8000000000011</v>
      </c>
      <c r="H1107" s="47">
        <f t="shared" si="52"/>
        <v>-0.17171596216022042</v>
      </c>
      <c r="I1107" s="128"/>
      <c r="J1107" s="106"/>
      <c r="K1107" s="67"/>
      <c r="L1107" s="67"/>
      <c r="M1107" s="79"/>
      <c r="N1107" s="67"/>
      <c r="O1107" s="67"/>
      <c r="P1107" s="67"/>
      <c r="Q1107" s="67"/>
      <c r="R1107" s="107"/>
      <c r="S1107">
        <f t="shared" si="53"/>
        <v>0</v>
      </c>
    </row>
    <row r="1108" spans="1:19" hidden="1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51"/>
        <v>-5013.9999999999982</v>
      </c>
      <c r="H1108" s="47">
        <f t="shared" si="52"/>
        <v>-0.24913047798867127</v>
      </c>
      <c r="I1108" s="128"/>
      <c r="J1108" s="106"/>
      <c r="K1108" s="67"/>
      <c r="L1108" s="67"/>
      <c r="M1108" s="67"/>
      <c r="N1108" s="79"/>
      <c r="O1108" s="67"/>
      <c r="P1108" s="67"/>
      <c r="Q1108" s="67"/>
      <c r="R1108" s="107"/>
      <c r="S1108">
        <f t="shared" si="53"/>
        <v>0</v>
      </c>
    </row>
    <row r="1109" spans="1:19" hidden="1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51"/>
        <v>-607.59999999999945</v>
      </c>
      <c r="H1109" s="47">
        <f t="shared" si="52"/>
        <v>-0.10954063604240273</v>
      </c>
      <c r="I1109" s="128"/>
      <c r="J1109" s="106"/>
      <c r="K1109" s="67"/>
      <c r="L1109" s="79"/>
      <c r="M1109" s="67"/>
      <c r="N1109" s="67"/>
      <c r="O1109" s="67"/>
      <c r="P1109" s="67"/>
      <c r="Q1109" s="67"/>
      <c r="R1109" s="107"/>
      <c r="S1109">
        <f t="shared" si="53"/>
        <v>0</v>
      </c>
    </row>
    <row r="1110" spans="1:19" hidden="1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51"/>
        <v>-76</v>
      </c>
      <c r="H1110" s="47">
        <f t="shared" si="52"/>
        <v>-2.2839283567736509E-2</v>
      </c>
      <c r="I1110" s="128"/>
      <c r="J1110" s="108"/>
      <c r="K1110" s="67"/>
      <c r="L1110" s="67"/>
      <c r="M1110" s="67"/>
      <c r="N1110" s="67"/>
      <c r="O1110" s="67"/>
      <c r="P1110" s="67"/>
      <c r="Q1110" s="67"/>
      <c r="R1110" s="107"/>
      <c r="S1110">
        <f t="shared" si="53"/>
        <v>0</v>
      </c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51"/>
        <v>203.59999999999854</v>
      </c>
      <c r="H1111" s="47">
        <f t="shared" si="52"/>
        <v>1.9733271303403747E-2</v>
      </c>
      <c r="I1111" s="128">
        <f>H1111</f>
        <v>1.9733271303403747E-2</v>
      </c>
      <c r="J1111" s="108">
        <f>G1111</f>
        <v>203.59999999999854</v>
      </c>
      <c r="K1111" s="67"/>
      <c r="L1111" s="67"/>
      <c r="M1111" s="67"/>
      <c r="N1111" s="67"/>
      <c r="O1111" s="67"/>
      <c r="P1111" s="67"/>
      <c r="Q1111" s="67"/>
      <c r="R1111" s="107"/>
      <c r="S1111">
        <f t="shared" si="53"/>
        <v>203.59999999999854</v>
      </c>
    </row>
    <row r="1112" spans="1:19" hidden="1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51"/>
        <v>-1808</v>
      </c>
      <c r="H1112" s="47">
        <f t="shared" si="52"/>
        <v>-8.391037184175841E-2</v>
      </c>
      <c r="I1112" s="128"/>
      <c r="J1112" s="106"/>
      <c r="K1112" s="79"/>
      <c r="L1112" s="67"/>
      <c r="M1112" s="67"/>
      <c r="N1112" s="67"/>
      <c r="O1112" s="67"/>
      <c r="P1112" s="67"/>
      <c r="Q1112" s="67"/>
      <c r="R1112" s="107"/>
      <c r="S1112">
        <f t="shared" si="53"/>
        <v>0</v>
      </c>
    </row>
    <row r="1113" spans="1:19" hidden="1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51"/>
        <v>-2917.1999999999989</v>
      </c>
      <c r="H1113" s="47">
        <f t="shared" si="52"/>
        <v>-0.19503650415853227</v>
      </c>
      <c r="I1113" s="128"/>
      <c r="J1113" s="106"/>
      <c r="K1113" s="67"/>
      <c r="L1113" s="67"/>
      <c r="M1113" s="79"/>
      <c r="N1113" s="67"/>
      <c r="O1113" s="67"/>
      <c r="P1113" s="67"/>
      <c r="Q1113" s="67"/>
      <c r="R1113" s="107"/>
      <c r="S1113">
        <f t="shared" si="53"/>
        <v>0</v>
      </c>
    </row>
    <row r="1114" spans="1:19" hidden="1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51"/>
        <v>-3721.5999999999985</v>
      </c>
      <c r="H1114" s="47">
        <f t="shared" si="52"/>
        <v>-0.17636243010141214</v>
      </c>
      <c r="I1114" s="128"/>
      <c r="J1114" s="106"/>
      <c r="K1114" s="67"/>
      <c r="L1114" s="67"/>
      <c r="M1114" s="79"/>
      <c r="N1114" s="67"/>
      <c r="O1114" s="67"/>
      <c r="P1114" s="67"/>
      <c r="Q1114" s="67"/>
      <c r="R1114" s="107"/>
      <c r="S1114">
        <f t="shared" si="53"/>
        <v>0</v>
      </c>
    </row>
    <row r="1115" spans="1:19" hidden="1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51"/>
        <v>-379.20000000000027</v>
      </c>
      <c r="H1115" s="47">
        <f t="shared" si="52"/>
        <v>-0.10226537216828485</v>
      </c>
      <c r="I1115" s="128"/>
      <c r="J1115" s="106"/>
      <c r="K1115" s="67"/>
      <c r="L1115" s="79"/>
      <c r="M1115" s="67"/>
      <c r="N1115" s="67"/>
      <c r="O1115" s="67"/>
      <c r="P1115" s="67"/>
      <c r="Q1115" s="67"/>
      <c r="R1115" s="107"/>
      <c r="S1115">
        <f t="shared" si="53"/>
        <v>0</v>
      </c>
    </row>
    <row r="1116" spans="1:19" hidden="1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51"/>
        <v>-790.4</v>
      </c>
      <c r="H1116" s="47">
        <f t="shared" si="52"/>
        <v>-0.50485436893203883</v>
      </c>
      <c r="I1116" s="128"/>
      <c r="J1116" s="106"/>
      <c r="K1116" s="67"/>
      <c r="L1116" s="67"/>
      <c r="M1116" s="67"/>
      <c r="N1116" s="67"/>
      <c r="O1116" s="67"/>
      <c r="P1116" s="67"/>
      <c r="Q1116" s="67"/>
      <c r="R1116" s="109"/>
      <c r="S1116">
        <f t="shared" si="53"/>
        <v>0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51"/>
        <v>290.00000000000091</v>
      </c>
      <c r="H1117" s="47">
        <f t="shared" si="52"/>
        <v>4.1404911479154906E-2</v>
      </c>
      <c r="I1117" s="128">
        <f>H1117</f>
        <v>4.1404911479154906E-2</v>
      </c>
      <c r="J1117" s="108">
        <f>G1117</f>
        <v>290.00000000000091</v>
      </c>
      <c r="K1117" s="67"/>
      <c r="L1117" s="67"/>
      <c r="M1117" s="67"/>
      <c r="N1117" s="67"/>
      <c r="O1117" s="67"/>
      <c r="P1117" s="67"/>
      <c r="Q1117" s="67"/>
      <c r="R1117" s="107"/>
      <c r="S1117">
        <f t="shared" si="53"/>
        <v>290.00000000000091</v>
      </c>
    </row>
    <row r="1118" spans="1:19" hidden="1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51"/>
        <v>-4813.6000000000022</v>
      </c>
      <c r="H1118" s="47">
        <f t="shared" si="52"/>
        <v>-0.20954205119275648</v>
      </c>
      <c r="I1118" s="128"/>
      <c r="J1118" s="106"/>
      <c r="K1118" s="67"/>
      <c r="L1118" s="67"/>
      <c r="M1118" s="67"/>
      <c r="N1118" s="79"/>
      <c r="O1118" s="67"/>
      <c r="P1118" s="67"/>
      <c r="Q1118" s="67"/>
      <c r="R1118" s="107"/>
      <c r="S1118">
        <f t="shared" si="53"/>
        <v>0</v>
      </c>
    </row>
    <row r="1119" spans="1:19" hidden="1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51"/>
        <v>-836</v>
      </c>
      <c r="H1119" s="47">
        <f t="shared" si="52"/>
        <v>-0.27100622406639002</v>
      </c>
      <c r="I1119" s="128"/>
      <c r="J1119" s="106"/>
      <c r="K1119" s="67"/>
      <c r="L1119" s="67"/>
      <c r="M1119" s="67"/>
      <c r="N1119" s="67"/>
      <c r="O1119" s="79"/>
      <c r="P1119" s="67"/>
      <c r="Q1119" s="67"/>
      <c r="R1119" s="107"/>
      <c r="S1119">
        <f t="shared" si="53"/>
        <v>0</v>
      </c>
    </row>
    <row r="1120" spans="1:19" ht="15.75" thickBot="1" x14ac:dyDescent="0.3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51"/>
        <v>321.19999999999891</v>
      </c>
      <c r="H1120" s="47">
        <f t="shared" si="52"/>
        <v>3.4491645547871534E-2</v>
      </c>
      <c r="I1120" s="128">
        <f>H1120</f>
        <v>3.4491645547871534E-2</v>
      </c>
      <c r="J1120" s="108">
        <f>G1120</f>
        <v>321.19999999999891</v>
      </c>
      <c r="K1120" s="67"/>
      <c r="L1120" s="67"/>
      <c r="M1120" s="67"/>
      <c r="N1120" s="67"/>
      <c r="O1120" s="67"/>
      <c r="P1120" s="67"/>
      <c r="Q1120" s="67"/>
      <c r="R1120" s="107"/>
      <c r="S1120">
        <f t="shared" si="53"/>
        <v>321.19999999999891</v>
      </c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51"/>
        <v>61.200000000000045</v>
      </c>
      <c r="H1121" s="47">
        <f t="shared" si="52"/>
        <v>9.5924764890282205E-2</v>
      </c>
      <c r="I1121" s="128">
        <f>H1121</f>
        <v>9.5924764890282205E-2</v>
      </c>
      <c r="J1121" s="106"/>
      <c r="K1121" s="125">
        <f>G1121</f>
        <v>61.200000000000045</v>
      </c>
      <c r="L1121" s="67"/>
      <c r="M1121" s="67"/>
      <c r="N1121" s="67"/>
      <c r="O1121" s="67"/>
      <c r="P1121" s="67"/>
      <c r="Q1121" s="67"/>
      <c r="R1121" s="107"/>
      <c r="S1121">
        <f t="shared" si="53"/>
        <v>61.200000000000045</v>
      </c>
    </row>
    <row r="1122" spans="1:19" hidden="1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51"/>
        <v>-1488.4</v>
      </c>
      <c r="H1122" s="47">
        <f t="shared" si="52"/>
        <v>-0.80979325353645271</v>
      </c>
      <c r="I1122" s="128"/>
      <c r="J1122" s="106"/>
      <c r="K1122" s="67"/>
      <c r="L1122" s="67"/>
      <c r="M1122" s="67"/>
      <c r="N1122" s="67"/>
      <c r="O1122" s="67"/>
      <c r="P1122" s="67"/>
      <c r="Q1122" s="67"/>
      <c r="R1122" s="109"/>
      <c r="S1122">
        <f t="shared" si="53"/>
        <v>0</v>
      </c>
    </row>
    <row r="1123" spans="1:19" hidden="1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51"/>
        <v>-1042.4000000000015</v>
      </c>
      <c r="H1123" s="47">
        <f t="shared" si="52"/>
        <v>-4.9616358547683939E-2</v>
      </c>
      <c r="I1123" s="128"/>
      <c r="J1123" s="108"/>
      <c r="K1123" s="67"/>
      <c r="L1123" s="67"/>
      <c r="M1123" s="67"/>
      <c r="N1123" s="67"/>
      <c r="O1123" s="67"/>
      <c r="P1123" s="67"/>
      <c r="Q1123" s="67"/>
      <c r="R1123" s="107"/>
      <c r="S1123">
        <f t="shared" si="53"/>
        <v>0</v>
      </c>
    </row>
    <row r="1124" spans="1:19" hidden="1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51"/>
        <v>-1672.7999999999993</v>
      </c>
      <c r="H1124" s="47">
        <f t="shared" si="52"/>
        <v>-0.13456464379947222</v>
      </c>
      <c r="I1124" s="128"/>
      <c r="J1124" s="106"/>
      <c r="K1124" s="67"/>
      <c r="L1124" s="79"/>
      <c r="M1124" s="67"/>
      <c r="N1124" s="67"/>
      <c r="O1124" s="67"/>
      <c r="P1124" s="67"/>
      <c r="Q1124" s="67"/>
      <c r="R1124" s="107"/>
      <c r="S1124">
        <f t="shared" si="53"/>
        <v>0</v>
      </c>
    </row>
    <row r="1125" spans="1:19" hidden="1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51"/>
        <v>-5812.4000000000015</v>
      </c>
      <c r="H1125" s="47">
        <f t="shared" si="52"/>
        <v>-0.16368162566459407</v>
      </c>
      <c r="I1125" s="128"/>
      <c r="J1125" s="106"/>
      <c r="K1125" s="67"/>
      <c r="L1125" s="67"/>
      <c r="M1125" s="79"/>
      <c r="N1125" s="67"/>
      <c r="O1125" s="67"/>
      <c r="P1125" s="67"/>
      <c r="Q1125" s="67"/>
      <c r="R1125" s="107"/>
      <c r="S1125">
        <f t="shared" si="53"/>
        <v>0</v>
      </c>
    </row>
    <row r="1126" spans="1:19" hidden="1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51"/>
        <v>-624.80000000000291</v>
      </c>
      <c r="H1126" s="47">
        <f t="shared" si="52"/>
        <v>-4.5039070384360516E-2</v>
      </c>
      <c r="I1126" s="128"/>
      <c r="J1126" s="108"/>
      <c r="K1126" s="67"/>
      <c r="L1126" s="67"/>
      <c r="M1126" s="67"/>
      <c r="N1126" s="67"/>
      <c r="O1126" s="67"/>
      <c r="P1126" s="67"/>
      <c r="Q1126" s="67"/>
      <c r="R1126" s="107"/>
      <c r="S1126">
        <f t="shared" si="53"/>
        <v>0</v>
      </c>
    </row>
    <row r="1127" spans="1:19" hidden="1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51"/>
        <v>-15.200000000000045</v>
      </c>
      <c r="H1127" s="47">
        <f t="shared" si="52"/>
        <v>-1.4084507042253563E-2</v>
      </c>
      <c r="I1127" s="128"/>
      <c r="J1127" s="108"/>
      <c r="K1127" s="67"/>
      <c r="L1127" s="67"/>
      <c r="M1127" s="67"/>
      <c r="N1127" s="67"/>
      <c r="O1127" s="67"/>
      <c r="P1127" s="67"/>
      <c r="Q1127" s="67"/>
      <c r="R1127" s="107"/>
      <c r="S1127">
        <f t="shared" si="53"/>
        <v>0</v>
      </c>
    </row>
    <row r="1128" spans="1:19" hidden="1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51"/>
        <v>-2082.4000000000015</v>
      </c>
      <c r="H1128" s="47">
        <f t="shared" si="52"/>
        <v>-0.13582050613096799</v>
      </c>
      <c r="I1128" s="128"/>
      <c r="J1128" s="106"/>
      <c r="K1128" s="67"/>
      <c r="L1128" s="79"/>
      <c r="M1128" s="67"/>
      <c r="N1128" s="67"/>
      <c r="O1128" s="67"/>
      <c r="P1128" s="67"/>
      <c r="Q1128" s="67"/>
      <c r="R1128" s="107"/>
      <c r="S1128">
        <f t="shared" si="53"/>
        <v>0</v>
      </c>
    </row>
    <row r="1129" spans="1:19" hidden="1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51"/>
        <v>-1142</v>
      </c>
      <c r="H1129" s="47">
        <f t="shared" si="52"/>
        <v>-6.2956184259851361E-2</v>
      </c>
      <c r="I1129" s="128"/>
      <c r="J1129" s="106"/>
      <c r="K1129" s="79"/>
      <c r="L1129" s="67"/>
      <c r="M1129" s="67"/>
      <c r="N1129" s="67"/>
      <c r="O1129" s="67"/>
      <c r="P1129" s="67"/>
      <c r="Q1129" s="67"/>
      <c r="R1129" s="107"/>
      <c r="S1129">
        <f t="shared" si="53"/>
        <v>0</v>
      </c>
    </row>
    <row r="1130" spans="1:19" hidden="1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51"/>
        <v>-1336.8000000000006</v>
      </c>
      <c r="H1130" s="47">
        <f t="shared" si="52"/>
        <v>-0.31537227517221866</v>
      </c>
      <c r="I1130" s="128"/>
      <c r="J1130" s="106"/>
      <c r="K1130" s="67"/>
      <c r="L1130" s="67"/>
      <c r="M1130" s="67"/>
      <c r="N1130" s="67"/>
      <c r="O1130" s="67"/>
      <c r="P1130" s="79"/>
      <c r="Q1130" s="67"/>
      <c r="R1130" s="107"/>
      <c r="S1130">
        <f t="shared" si="53"/>
        <v>0</v>
      </c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51"/>
        <v>790.40000000000009</v>
      </c>
      <c r="H1131" s="47">
        <f t="shared" si="52"/>
        <v>0.26</v>
      </c>
      <c r="I1131" s="128">
        <f>H1131</f>
        <v>0.26</v>
      </c>
      <c r="J1131" s="106"/>
      <c r="K1131" s="67"/>
      <c r="L1131" s="67"/>
      <c r="M1131" s="67"/>
      <c r="N1131" s="67"/>
      <c r="O1131" s="79">
        <f>G1131</f>
        <v>790.40000000000009</v>
      </c>
      <c r="P1131" s="67"/>
      <c r="Q1131" s="67"/>
      <c r="R1131" s="107"/>
      <c r="S1131">
        <f t="shared" si="53"/>
        <v>790.40000000000009</v>
      </c>
    </row>
    <row r="1132" spans="1:19" hidden="1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51"/>
        <v>-1450</v>
      </c>
      <c r="H1132" s="47">
        <f t="shared" si="52"/>
        <v>-0.13715993794695222</v>
      </c>
      <c r="I1132" s="128"/>
      <c r="J1132" s="106"/>
      <c r="K1132" s="67"/>
      <c r="L1132" s="79"/>
      <c r="M1132" s="67"/>
      <c r="N1132" s="67"/>
      <c r="O1132" s="67"/>
      <c r="P1132" s="67"/>
      <c r="Q1132" s="67"/>
      <c r="R1132" s="107"/>
      <c r="S1132">
        <f t="shared" si="53"/>
        <v>0</v>
      </c>
    </row>
    <row r="1133" spans="1:19" hidden="1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51"/>
        <v>-578.40000000000146</v>
      </c>
      <c r="H1133" s="47">
        <f t="shared" si="52"/>
        <v>-9.8100407055631167E-2</v>
      </c>
      <c r="I1133" s="128"/>
      <c r="J1133" s="106"/>
      <c r="K1133" s="79"/>
      <c r="L1133" s="67"/>
      <c r="M1133" s="67"/>
      <c r="N1133" s="67"/>
      <c r="O1133" s="67"/>
      <c r="P1133" s="67"/>
      <c r="Q1133" s="67"/>
      <c r="R1133" s="107"/>
      <c r="S1133">
        <f t="shared" si="53"/>
        <v>0</v>
      </c>
    </row>
    <row r="1134" spans="1:19" hidden="1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51"/>
        <v>-258.40000000000055</v>
      </c>
      <c r="H1134" s="47">
        <f t="shared" si="52"/>
        <v>-7.1129707112970855E-2</v>
      </c>
      <c r="I1134" s="128"/>
      <c r="J1134" s="106"/>
      <c r="K1134" s="79"/>
      <c r="L1134" s="67"/>
      <c r="M1134" s="67"/>
      <c r="N1134" s="67"/>
      <c r="O1134" s="67"/>
      <c r="P1134" s="67"/>
      <c r="Q1134" s="67"/>
      <c r="R1134" s="107"/>
      <c r="S1134">
        <f t="shared" si="53"/>
        <v>0</v>
      </c>
    </row>
    <row r="1135" spans="1:19" hidden="1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51"/>
        <v>-573.20000000000437</v>
      </c>
      <c r="H1135" s="47">
        <f t="shared" si="52"/>
        <v>-1.3668316784464197E-2</v>
      </c>
      <c r="I1135" s="128"/>
      <c r="J1135" s="108"/>
      <c r="K1135" s="67"/>
      <c r="L1135" s="67"/>
      <c r="M1135" s="67"/>
      <c r="N1135" s="67"/>
      <c r="O1135" s="67"/>
      <c r="P1135" s="67"/>
      <c r="Q1135" s="67"/>
      <c r="R1135" s="107"/>
      <c r="S1135">
        <f t="shared" si="53"/>
        <v>0</v>
      </c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51"/>
        <v>76.800000000000182</v>
      </c>
      <c r="H1136" s="47">
        <f t="shared" si="52"/>
        <v>2.350924452063187E-2</v>
      </c>
      <c r="I1136" s="128">
        <f>H1136</f>
        <v>2.350924452063187E-2</v>
      </c>
      <c r="J1136" s="108">
        <f>G1136</f>
        <v>76.800000000000182</v>
      </c>
      <c r="K1136" s="67"/>
      <c r="L1136" s="67"/>
      <c r="M1136" s="67"/>
      <c r="N1136" s="67"/>
      <c r="O1136" s="67"/>
      <c r="P1136" s="67"/>
      <c r="Q1136" s="67"/>
      <c r="R1136" s="107"/>
      <c r="S1136">
        <f t="shared" si="53"/>
        <v>76.800000000000182</v>
      </c>
    </row>
    <row r="1137" spans="1:19" hidden="1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51"/>
        <v>-501.59999999999945</v>
      </c>
      <c r="H1137" s="47">
        <f t="shared" si="52"/>
        <v>-0.17647058823529393</v>
      </c>
      <c r="I1137" s="128"/>
      <c r="J1137" s="106"/>
      <c r="K1137" s="67"/>
      <c r="L1137" s="67"/>
      <c r="M1137" s="79"/>
      <c r="N1137" s="67"/>
      <c r="O1137" s="67"/>
      <c r="P1137" s="67"/>
      <c r="Q1137" s="67"/>
      <c r="R1137" s="107"/>
      <c r="S1137">
        <f t="shared" si="53"/>
        <v>0</v>
      </c>
    </row>
    <row r="1138" spans="1:19" ht="15.75" thickBot="1" x14ac:dyDescent="0.3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51"/>
        <v>197.59999999999991</v>
      </c>
      <c r="H1138" s="47">
        <f t="shared" si="52"/>
        <v>0.36111111111111094</v>
      </c>
      <c r="I1138" s="128">
        <f>H1138</f>
        <v>0.36111111111111094</v>
      </c>
      <c r="J1138" s="106"/>
      <c r="K1138" s="67"/>
      <c r="L1138" s="67"/>
      <c r="M1138" s="67"/>
      <c r="N1138" s="67"/>
      <c r="O1138" s="67"/>
      <c r="P1138" s="67"/>
      <c r="Q1138" s="79">
        <f>G1138</f>
        <v>197.59999999999991</v>
      </c>
      <c r="R1138" s="107"/>
      <c r="S1138">
        <f t="shared" si="53"/>
        <v>197.59999999999991</v>
      </c>
    </row>
    <row r="1139" spans="1:19" ht="15.75" thickBot="1" x14ac:dyDescent="0.3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51"/>
        <v>471.19999999999982</v>
      </c>
      <c r="H1139" s="47">
        <f t="shared" si="52"/>
        <v>6.487141362409822E-2</v>
      </c>
      <c r="I1139" s="128">
        <f>H1139</f>
        <v>6.487141362409822E-2</v>
      </c>
      <c r="J1139" s="106"/>
      <c r="K1139" s="125">
        <f>G1139</f>
        <v>471.19999999999982</v>
      </c>
      <c r="L1139" s="67"/>
      <c r="M1139" s="67"/>
      <c r="N1139" s="67"/>
      <c r="O1139" s="67"/>
      <c r="P1139" s="67"/>
      <c r="Q1139" s="67"/>
      <c r="R1139" s="107"/>
      <c r="S1139">
        <f t="shared" si="53"/>
        <v>471.19999999999982</v>
      </c>
    </row>
    <row r="1140" spans="1:19" ht="15.75" hidden="1" thickBot="1" x14ac:dyDescent="0.3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51"/>
        <v>-154.00000000000091</v>
      </c>
      <c r="H1140" s="47">
        <f t="shared" si="52"/>
        <v>-2.6321186846243398E-2</v>
      </c>
      <c r="I1140" s="128"/>
      <c r="J1140" s="108"/>
      <c r="K1140" s="67"/>
      <c r="L1140" s="67"/>
      <c r="M1140" s="67"/>
      <c r="N1140" s="67"/>
      <c r="O1140" s="67"/>
      <c r="P1140" s="67"/>
      <c r="Q1140" s="67"/>
      <c r="R1140" s="107"/>
      <c r="S1140">
        <f t="shared" si="53"/>
        <v>0</v>
      </c>
    </row>
    <row r="1141" spans="1:19" ht="15.75" hidden="1" thickBot="1" x14ac:dyDescent="0.3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51"/>
        <v>-1580.3999999999996</v>
      </c>
      <c r="H1141" s="47">
        <f t="shared" si="52"/>
        <v>-0.15341306204861377</v>
      </c>
      <c r="I1141" s="128"/>
      <c r="J1141" s="106"/>
      <c r="K1141" s="67"/>
      <c r="L1141" s="67"/>
      <c r="M1141" s="79"/>
      <c r="N1141" s="67"/>
      <c r="O1141" s="67"/>
      <c r="P1141" s="67"/>
      <c r="Q1141" s="67"/>
      <c r="R1141" s="107"/>
      <c r="S1141">
        <f t="shared" si="53"/>
        <v>0</v>
      </c>
    </row>
    <row r="1142" spans="1:19" ht="15.75" hidden="1" thickBot="1" x14ac:dyDescent="0.3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51"/>
        <v>-1669.9999999999964</v>
      </c>
      <c r="H1142" s="47">
        <f t="shared" si="52"/>
        <v>-8.8564094949194788E-2</v>
      </c>
      <c r="I1142" s="128"/>
      <c r="J1142" s="106"/>
      <c r="K1142" s="79"/>
      <c r="L1142" s="67"/>
      <c r="M1142" s="67"/>
      <c r="N1142" s="67"/>
      <c r="O1142" s="67"/>
      <c r="P1142" s="67"/>
      <c r="Q1142" s="67"/>
      <c r="R1142" s="107"/>
      <c r="S1142">
        <f t="shared" si="53"/>
        <v>0</v>
      </c>
    </row>
    <row r="1143" spans="1:19" ht="15.75" hidden="1" thickBot="1" x14ac:dyDescent="0.3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51"/>
        <v>-1624.7999999999993</v>
      </c>
      <c r="H1143" s="47">
        <f t="shared" si="52"/>
        <v>-0.1634936606963171</v>
      </c>
      <c r="I1143" s="128"/>
      <c r="J1143" s="106"/>
      <c r="K1143" s="67"/>
      <c r="L1143" s="67"/>
      <c r="M1143" s="79"/>
      <c r="N1143" s="67"/>
      <c r="O1143" s="67"/>
      <c r="P1143" s="67"/>
      <c r="Q1143" s="67"/>
      <c r="R1143" s="107"/>
      <c r="S1143">
        <f t="shared" si="53"/>
        <v>0</v>
      </c>
    </row>
    <row r="1144" spans="1:19" ht="15.75" hidden="1" thickBot="1" x14ac:dyDescent="0.3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51"/>
        <v>-819.19999999999982</v>
      </c>
      <c r="H1144" s="47">
        <f t="shared" si="52"/>
        <v>-0.17227456258411841</v>
      </c>
      <c r="I1144" s="128"/>
      <c r="J1144" s="106"/>
      <c r="K1144" s="67"/>
      <c r="L1144" s="67"/>
      <c r="M1144" s="79"/>
      <c r="N1144" s="67"/>
      <c r="O1144" s="67"/>
      <c r="P1144" s="67"/>
      <c r="Q1144" s="67"/>
      <c r="R1144" s="107"/>
      <c r="S1144">
        <f t="shared" si="53"/>
        <v>0</v>
      </c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51"/>
        <v>183.20000000000027</v>
      </c>
      <c r="H1145" s="47">
        <f t="shared" si="52"/>
        <v>7.3081219084091389E-2</v>
      </c>
      <c r="I1145" s="128">
        <f>H1145</f>
        <v>7.3081219084091389E-2</v>
      </c>
      <c r="J1145" s="106"/>
      <c r="K1145" s="125">
        <f>G1145</f>
        <v>183.20000000000027</v>
      </c>
      <c r="L1145" s="67"/>
      <c r="M1145" s="67"/>
      <c r="N1145" s="67"/>
      <c r="O1145" s="67"/>
      <c r="P1145" s="67"/>
      <c r="Q1145" s="67"/>
      <c r="R1145" s="107"/>
      <c r="S1145">
        <f t="shared" si="53"/>
        <v>183.20000000000027</v>
      </c>
    </row>
    <row r="1146" spans="1:19" hidden="1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51"/>
        <v>-1037.6000000000058</v>
      </c>
      <c r="H1146" s="47">
        <f t="shared" si="52"/>
        <v>-4.1814430330775906E-2</v>
      </c>
      <c r="I1146" s="128"/>
      <c r="J1146" s="108"/>
      <c r="K1146" s="67"/>
      <c r="L1146" s="67"/>
      <c r="M1146" s="67"/>
      <c r="N1146" s="67"/>
      <c r="O1146" s="67"/>
      <c r="P1146" s="67"/>
      <c r="Q1146" s="67"/>
      <c r="R1146" s="107"/>
      <c r="S1146">
        <f t="shared" si="53"/>
        <v>0</v>
      </c>
    </row>
    <row r="1147" spans="1:19" hidden="1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51"/>
        <v>-2474</v>
      </c>
      <c r="H1147" s="47">
        <f t="shared" si="52"/>
        <v>-0.11282996150829122</v>
      </c>
      <c r="I1147" s="128"/>
      <c r="J1147" s="106"/>
      <c r="K1147" s="67"/>
      <c r="L1147" s="79"/>
      <c r="M1147" s="67"/>
      <c r="N1147" s="67"/>
      <c r="O1147" s="67"/>
      <c r="P1147" s="67"/>
      <c r="Q1147" s="67"/>
      <c r="R1147" s="107"/>
      <c r="S1147">
        <f t="shared" si="53"/>
        <v>0</v>
      </c>
    </row>
    <row r="1148" spans="1:19" hidden="1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51"/>
        <v>-593.60000000000036</v>
      </c>
      <c r="H1148" s="47">
        <f t="shared" si="52"/>
        <v>-6.3505648750427968E-2</v>
      </c>
      <c r="I1148" s="128"/>
      <c r="J1148" s="106"/>
      <c r="K1148" s="79"/>
      <c r="L1148" s="67"/>
      <c r="M1148" s="67"/>
      <c r="N1148" s="67"/>
      <c r="O1148" s="67"/>
      <c r="P1148" s="67"/>
      <c r="Q1148" s="67"/>
      <c r="R1148" s="107"/>
      <c r="S1148">
        <f t="shared" si="53"/>
        <v>0</v>
      </c>
    </row>
    <row r="1149" spans="1:19" hidden="1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51"/>
        <v>-471.20000000000027</v>
      </c>
      <c r="H1149" s="47">
        <f t="shared" si="52"/>
        <v>-0.16331623457645925</v>
      </c>
      <c r="I1149" s="128"/>
      <c r="J1149" s="106"/>
      <c r="K1149" s="67"/>
      <c r="L1149" s="67"/>
      <c r="M1149" s="79"/>
      <c r="N1149" s="67"/>
      <c r="O1149" s="67"/>
      <c r="P1149" s="67"/>
      <c r="Q1149" s="67"/>
      <c r="R1149" s="107"/>
      <c r="S1149">
        <f t="shared" si="53"/>
        <v>0</v>
      </c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51"/>
        <v>0.40000000000009095</v>
      </c>
      <c r="H1150" s="47">
        <f t="shared" si="52"/>
        <v>1.2362467548525496E-4</v>
      </c>
      <c r="I1150" s="128">
        <f>H1150</f>
        <v>1.2362467548525496E-4</v>
      </c>
      <c r="J1150" s="108">
        <f>G1150</f>
        <v>0.40000000000009095</v>
      </c>
      <c r="K1150" s="67"/>
      <c r="L1150" s="67"/>
      <c r="M1150" s="67"/>
      <c r="N1150" s="67"/>
      <c r="O1150" s="67"/>
      <c r="P1150" s="67"/>
      <c r="Q1150" s="67"/>
      <c r="R1150" s="107"/>
      <c r="S1150">
        <f t="shared" si="53"/>
        <v>0.40000000000009095</v>
      </c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51"/>
        <v>3599.2000000000007</v>
      </c>
      <c r="H1151" s="47">
        <f t="shared" si="52"/>
        <v>0.41505604502052684</v>
      </c>
      <c r="I1151" s="128">
        <f>H1151</f>
        <v>0.41505604502052684</v>
      </c>
      <c r="J1151" s="106"/>
      <c r="K1151" s="67"/>
      <c r="L1151" s="67"/>
      <c r="M1151" s="67"/>
      <c r="N1151" s="67"/>
      <c r="O1151" s="67"/>
      <c r="P1151" s="67"/>
      <c r="Q1151" s="67"/>
      <c r="R1151" s="109">
        <f>G1151</f>
        <v>3599.2000000000007</v>
      </c>
      <c r="S1151">
        <f t="shared" si="53"/>
        <v>3599.2000000000007</v>
      </c>
    </row>
    <row r="1152" spans="1:19" hidden="1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51"/>
        <v>-289.60000000000036</v>
      </c>
      <c r="H1152" s="47">
        <f t="shared" si="52"/>
        <v>-0.12215285979416245</v>
      </c>
      <c r="I1152" s="128"/>
      <c r="J1152" s="106"/>
      <c r="K1152" s="67"/>
      <c r="L1152" s="79"/>
      <c r="M1152" s="67"/>
      <c r="N1152" s="67"/>
      <c r="O1152" s="67"/>
      <c r="P1152" s="67"/>
      <c r="Q1152" s="67"/>
      <c r="R1152" s="107"/>
      <c r="S1152">
        <f t="shared" si="53"/>
        <v>0</v>
      </c>
    </row>
    <row r="1153" spans="1:19" hidden="1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51"/>
        <v>-45.199999999999818</v>
      </c>
      <c r="H1153" s="47">
        <f t="shared" si="52"/>
        <v>-1.6802973977695101E-2</v>
      </c>
      <c r="I1153" s="128"/>
      <c r="J1153" s="108"/>
      <c r="K1153" s="67"/>
      <c r="L1153" s="67"/>
      <c r="M1153" s="67"/>
      <c r="N1153" s="67"/>
      <c r="O1153" s="67"/>
      <c r="P1153" s="67"/>
      <c r="Q1153" s="67"/>
      <c r="R1153" s="107"/>
      <c r="S1153">
        <f t="shared" si="53"/>
        <v>0</v>
      </c>
    </row>
    <row r="1154" spans="1:19" hidden="1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51"/>
        <v>-1665.9999999999964</v>
      </c>
      <c r="H1154" s="47">
        <f t="shared" si="52"/>
        <v>-5.9953073944523483E-2</v>
      </c>
      <c r="I1154" s="128"/>
      <c r="J1154" s="106"/>
      <c r="K1154" s="79"/>
      <c r="L1154" s="67"/>
      <c r="M1154" s="67"/>
      <c r="N1154" s="67"/>
      <c r="O1154" s="67"/>
      <c r="P1154" s="67"/>
      <c r="Q1154" s="67"/>
      <c r="R1154" s="107"/>
      <c r="S1154">
        <f t="shared" si="53"/>
        <v>0</v>
      </c>
    </row>
    <row r="1155" spans="1:19" hidden="1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51"/>
        <v>-1290</v>
      </c>
      <c r="H1155" s="47">
        <f t="shared" si="52"/>
        <v>-4.2470534009350101E-2</v>
      </c>
      <c r="I1155" s="128"/>
      <c r="J1155" s="108"/>
      <c r="K1155" s="67"/>
      <c r="L1155" s="67"/>
      <c r="M1155" s="67"/>
      <c r="N1155" s="67"/>
      <c r="O1155" s="67"/>
      <c r="P1155" s="67"/>
      <c r="Q1155" s="67"/>
      <c r="R1155" s="107"/>
      <c r="S1155">
        <f t="shared" si="53"/>
        <v>0</v>
      </c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54">F1156-E1156</f>
        <v>227.59999999999991</v>
      </c>
      <c r="H1156" s="47">
        <f t="shared" ref="H1156:H1198" si="55">G1156/E1156</f>
        <v>0.14683870967741927</v>
      </c>
      <c r="I1156" s="128">
        <f>H1156</f>
        <v>0.14683870967741927</v>
      </c>
      <c r="J1156" s="106"/>
      <c r="K1156" s="67"/>
      <c r="L1156" s="79">
        <f>G1156</f>
        <v>227.59999999999991</v>
      </c>
      <c r="M1156" s="67"/>
      <c r="N1156" s="67"/>
      <c r="O1156" s="67"/>
      <c r="P1156" s="67"/>
      <c r="Q1156" s="67"/>
      <c r="R1156" s="107"/>
      <c r="S1156">
        <f t="shared" ref="S1156:S1198" si="56">SUM(J1156:R1156)</f>
        <v>227.59999999999991</v>
      </c>
    </row>
    <row r="1157" spans="1:19" hidden="1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54"/>
        <v>-166.39999999999964</v>
      </c>
      <c r="H1157" s="47">
        <f t="shared" si="55"/>
        <v>-5.6737588652482143E-2</v>
      </c>
      <c r="I1157" s="128"/>
      <c r="J1157" s="106"/>
      <c r="K1157" s="79"/>
      <c r="L1157" s="67"/>
      <c r="M1157" s="67"/>
      <c r="N1157" s="67"/>
      <c r="O1157" s="67"/>
      <c r="P1157" s="67"/>
      <c r="Q1157" s="67"/>
      <c r="R1157" s="107"/>
      <c r="S1157">
        <f t="shared" si="56"/>
        <v>0</v>
      </c>
    </row>
    <row r="1158" spans="1:19" hidden="1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54"/>
        <v>-379.99999999999977</v>
      </c>
      <c r="H1158" s="47">
        <f t="shared" si="55"/>
        <v>-0.1645876645876645</v>
      </c>
      <c r="I1158" s="128"/>
      <c r="J1158" s="106"/>
      <c r="K1158" s="67"/>
      <c r="L1158" s="67"/>
      <c r="M1158" s="79"/>
      <c r="N1158" s="67"/>
      <c r="O1158" s="67"/>
      <c r="P1158" s="67"/>
      <c r="Q1158" s="67"/>
      <c r="R1158" s="107"/>
      <c r="S1158">
        <f t="shared" si="56"/>
        <v>0</v>
      </c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54"/>
        <v>14.800000000000182</v>
      </c>
      <c r="H1159" s="47">
        <f t="shared" si="55"/>
        <v>5.8702205299064657E-3</v>
      </c>
      <c r="I1159" s="128">
        <f>H1159</f>
        <v>5.8702205299064657E-3</v>
      </c>
      <c r="J1159" s="108">
        <f>G1159</f>
        <v>14.800000000000182</v>
      </c>
      <c r="K1159" s="67"/>
      <c r="L1159" s="67"/>
      <c r="M1159" s="67"/>
      <c r="N1159" s="67"/>
      <c r="O1159" s="67"/>
      <c r="P1159" s="67"/>
      <c r="Q1159" s="67"/>
      <c r="R1159" s="107"/>
      <c r="S1159">
        <f t="shared" si="56"/>
        <v>14.800000000000182</v>
      </c>
    </row>
    <row r="1160" spans="1:19" hidden="1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54"/>
        <v>-846.40000000000146</v>
      </c>
      <c r="H1160" s="47">
        <f t="shared" si="55"/>
        <v>-3.1694676612444253E-2</v>
      </c>
      <c r="I1160" s="128"/>
      <c r="J1160" s="108"/>
      <c r="K1160" s="67"/>
      <c r="L1160" s="67"/>
      <c r="M1160" s="67"/>
      <c r="N1160" s="67"/>
      <c r="O1160" s="67"/>
      <c r="P1160" s="67"/>
      <c r="Q1160" s="67"/>
      <c r="R1160" s="107"/>
      <c r="S1160">
        <f t="shared" si="56"/>
        <v>0</v>
      </c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54"/>
        <v>289.19999999999982</v>
      </c>
      <c r="H1161" s="47">
        <f t="shared" si="55"/>
        <v>0.12654904431842037</v>
      </c>
      <c r="I1161" s="128">
        <f>H1161</f>
        <v>0.12654904431842037</v>
      </c>
      <c r="J1161" s="106"/>
      <c r="K1161" s="67"/>
      <c r="L1161" s="79">
        <f>G1161</f>
        <v>289.19999999999982</v>
      </c>
      <c r="M1161" s="67"/>
      <c r="N1161" s="67"/>
      <c r="O1161" s="67"/>
      <c r="P1161" s="67"/>
      <c r="Q1161" s="67"/>
      <c r="R1161" s="107"/>
      <c r="S1161">
        <f t="shared" si="56"/>
        <v>289.19999999999982</v>
      </c>
    </row>
    <row r="1162" spans="1:19" hidden="1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54"/>
        <v>-258.40000000000009</v>
      </c>
      <c r="H1162" s="47">
        <f t="shared" si="55"/>
        <v>-0.16836069846234042</v>
      </c>
      <c r="I1162" s="128"/>
      <c r="J1162" s="106"/>
      <c r="K1162" s="67"/>
      <c r="L1162" s="67"/>
      <c r="M1162" s="79"/>
      <c r="N1162" s="67"/>
      <c r="O1162" s="67"/>
      <c r="P1162" s="67"/>
      <c r="Q1162" s="67"/>
      <c r="R1162" s="107"/>
      <c r="S1162">
        <f t="shared" si="56"/>
        <v>0</v>
      </c>
    </row>
    <row r="1163" spans="1:19" hidden="1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54"/>
        <v>-136.79999999999973</v>
      </c>
      <c r="H1163" s="47">
        <f t="shared" si="55"/>
        <v>-4.4793713163064748E-2</v>
      </c>
      <c r="I1163" s="128"/>
      <c r="J1163" s="108"/>
      <c r="K1163" s="67"/>
      <c r="L1163" s="67"/>
      <c r="M1163" s="67"/>
      <c r="N1163" s="67"/>
      <c r="O1163" s="67"/>
      <c r="P1163" s="67"/>
      <c r="Q1163" s="67"/>
      <c r="R1163" s="107"/>
      <c r="S1163">
        <f t="shared" si="56"/>
        <v>0</v>
      </c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54"/>
        <v>302.80000000000291</v>
      </c>
      <c r="H1164" s="47">
        <f t="shared" si="55"/>
        <v>1.5686518297484506E-2</v>
      </c>
      <c r="I1164" s="128">
        <f>H1164</f>
        <v>1.5686518297484506E-2</v>
      </c>
      <c r="J1164" s="108">
        <f>G1164</f>
        <v>302.80000000000291</v>
      </c>
      <c r="K1164" s="67"/>
      <c r="L1164" s="67"/>
      <c r="M1164" s="67"/>
      <c r="N1164" s="67"/>
      <c r="O1164" s="67"/>
      <c r="P1164" s="67"/>
      <c r="Q1164" s="67"/>
      <c r="R1164" s="107"/>
      <c r="S1164">
        <f t="shared" si="56"/>
        <v>302.80000000000291</v>
      </c>
    </row>
    <row r="1165" spans="1:19" hidden="1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54"/>
        <v>-226.40000000000009</v>
      </c>
      <c r="H1165" s="47">
        <f t="shared" si="55"/>
        <v>-7.3411154345006516E-2</v>
      </c>
      <c r="I1165" s="128"/>
      <c r="J1165" s="106"/>
      <c r="K1165" s="79"/>
      <c r="L1165" s="67"/>
      <c r="M1165" s="67"/>
      <c r="N1165" s="67"/>
      <c r="O1165" s="67"/>
      <c r="P1165" s="67"/>
      <c r="Q1165" s="67"/>
      <c r="R1165" s="107"/>
      <c r="S1165">
        <f t="shared" si="56"/>
        <v>0</v>
      </c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54"/>
        <v>350.40000000000009</v>
      </c>
      <c r="H1166" s="47">
        <f t="shared" si="55"/>
        <v>0.22836287799791455</v>
      </c>
      <c r="I1166" s="128">
        <f>H1166</f>
        <v>0.22836287799791455</v>
      </c>
      <c r="J1166" s="106"/>
      <c r="K1166" s="79"/>
      <c r="L1166" s="67"/>
      <c r="M1166" s="67"/>
      <c r="N1166" s="79">
        <f>G1166</f>
        <v>350.40000000000009</v>
      </c>
      <c r="O1166" s="67"/>
      <c r="P1166" s="67"/>
      <c r="Q1166" s="67"/>
      <c r="R1166" s="107"/>
      <c r="S1166">
        <f t="shared" si="56"/>
        <v>350.40000000000009</v>
      </c>
    </row>
    <row r="1167" spans="1:19" hidden="1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54"/>
        <v>0</v>
      </c>
      <c r="H1167" s="47">
        <f t="shared" si="55"/>
        <v>0</v>
      </c>
      <c r="I1167" s="128"/>
      <c r="J1167" s="108">
        <f>G1167</f>
        <v>0</v>
      </c>
      <c r="K1167" s="67"/>
      <c r="L1167" s="67"/>
      <c r="M1167" s="67"/>
      <c r="N1167" s="67"/>
      <c r="O1167" s="67"/>
      <c r="P1167" s="67"/>
      <c r="Q1167" s="67"/>
      <c r="R1167" s="107"/>
      <c r="S1167">
        <f t="shared" si="56"/>
        <v>0</v>
      </c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54"/>
        <v>197.59999999999991</v>
      </c>
      <c r="H1168" s="47">
        <f t="shared" si="55"/>
        <v>0.1048387096774193</v>
      </c>
      <c r="I1168" s="128">
        <f>H1168</f>
        <v>0.1048387096774193</v>
      </c>
      <c r="J1168" s="106"/>
      <c r="K1168" s="67"/>
      <c r="L1168" s="79">
        <f>G1168</f>
        <v>197.59999999999991</v>
      </c>
      <c r="M1168" s="67"/>
      <c r="N1168" s="67"/>
      <c r="O1168" s="67"/>
      <c r="P1168" s="67"/>
      <c r="Q1168" s="67"/>
      <c r="R1168" s="107"/>
      <c r="S1168">
        <f t="shared" si="56"/>
        <v>197.59999999999991</v>
      </c>
    </row>
    <row r="1169" spans="1:19" hidden="1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54"/>
        <v>-272.40000000000009</v>
      </c>
      <c r="H1169" s="47">
        <f t="shared" si="55"/>
        <v>-0.20617620345140789</v>
      </c>
      <c r="I1169" s="128"/>
      <c r="J1169" s="106"/>
      <c r="K1169" s="67"/>
      <c r="L1169" s="67"/>
      <c r="M1169" s="67"/>
      <c r="N1169" s="79"/>
      <c r="O1169" s="67"/>
      <c r="P1169" s="67"/>
      <c r="Q1169" s="67"/>
      <c r="R1169" s="107"/>
      <c r="S1169">
        <f t="shared" si="56"/>
        <v>0</v>
      </c>
    </row>
    <row r="1170" spans="1:19" hidden="1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54"/>
        <v>-288.40000000000009</v>
      </c>
      <c r="H1170" s="47">
        <f t="shared" si="55"/>
        <v>-0.19170433395373576</v>
      </c>
      <c r="I1170" s="128"/>
      <c r="J1170" s="106"/>
      <c r="K1170" s="67"/>
      <c r="L1170" s="67"/>
      <c r="M1170" s="79"/>
      <c r="N1170" s="67"/>
      <c r="O1170" s="67"/>
      <c r="P1170" s="67"/>
      <c r="Q1170" s="67"/>
      <c r="R1170" s="107"/>
      <c r="S1170">
        <f t="shared" si="56"/>
        <v>0</v>
      </c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54"/>
        <v>62.799999999999955</v>
      </c>
      <c r="H1171" s="47">
        <f t="shared" si="55"/>
        <v>4.597364568081988E-2</v>
      </c>
      <c r="I1171" s="128">
        <f>H1171</f>
        <v>4.597364568081988E-2</v>
      </c>
      <c r="J1171" s="108">
        <f>G1171</f>
        <v>62.799999999999955</v>
      </c>
      <c r="K1171" s="67"/>
      <c r="L1171" s="67"/>
      <c r="M1171" s="67"/>
      <c r="N1171" s="67"/>
      <c r="O1171" s="67"/>
      <c r="P1171" s="67"/>
      <c r="Q1171" s="67"/>
      <c r="R1171" s="107"/>
      <c r="S1171">
        <f t="shared" si="56"/>
        <v>62.799999999999955</v>
      </c>
    </row>
    <row r="1172" spans="1:19" hidden="1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54"/>
        <v>-45.600000000000023</v>
      </c>
      <c r="H1172" s="47">
        <f t="shared" si="55"/>
        <v>-5.8823529411764733E-2</v>
      </c>
      <c r="I1172" s="128"/>
      <c r="J1172" s="106"/>
      <c r="K1172" s="79"/>
      <c r="L1172" s="67"/>
      <c r="M1172" s="67"/>
      <c r="N1172" s="67"/>
      <c r="O1172" s="67"/>
      <c r="P1172" s="67"/>
      <c r="Q1172" s="67"/>
      <c r="R1172" s="107"/>
      <c r="S1172">
        <f t="shared" si="56"/>
        <v>0</v>
      </c>
    </row>
    <row r="1173" spans="1:19" hidden="1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54"/>
        <v>-1231.2000000000007</v>
      </c>
      <c r="H1173" s="47">
        <f t="shared" si="55"/>
        <v>-0.10422592442096713</v>
      </c>
      <c r="I1173" s="128"/>
      <c r="J1173" s="106"/>
      <c r="K1173" s="67"/>
      <c r="L1173" s="79"/>
      <c r="M1173" s="67"/>
      <c r="N1173" s="67"/>
      <c r="O1173" s="67"/>
      <c r="P1173" s="67"/>
      <c r="Q1173" s="67"/>
      <c r="R1173" s="107"/>
      <c r="S1173">
        <f t="shared" si="56"/>
        <v>0</v>
      </c>
    </row>
    <row r="1174" spans="1:19" hidden="1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54"/>
        <v>-2271.6000000000004</v>
      </c>
      <c r="H1174" s="47">
        <f t="shared" si="55"/>
        <v>-0.20306801115640424</v>
      </c>
      <c r="I1174" s="128"/>
      <c r="J1174" s="106"/>
      <c r="K1174" s="67"/>
      <c r="L1174" s="67"/>
      <c r="M1174" s="67"/>
      <c r="N1174" s="79"/>
      <c r="O1174" s="67"/>
      <c r="P1174" s="67"/>
      <c r="Q1174" s="67"/>
      <c r="R1174" s="107"/>
      <c r="S1174">
        <f t="shared" si="56"/>
        <v>0</v>
      </c>
    </row>
    <row r="1175" spans="1:19" hidden="1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54"/>
        <v>-257.60000000000014</v>
      </c>
      <c r="H1175" s="47">
        <f t="shared" si="55"/>
        <v>-0.30291627469426163</v>
      </c>
      <c r="I1175" s="128"/>
      <c r="J1175" s="106"/>
      <c r="K1175" s="67"/>
      <c r="L1175" s="67"/>
      <c r="M1175" s="67"/>
      <c r="N1175" s="67"/>
      <c r="O1175" s="67"/>
      <c r="P1175" s="79"/>
      <c r="Q1175" s="67"/>
      <c r="R1175" s="107"/>
      <c r="S1175">
        <f t="shared" si="56"/>
        <v>0</v>
      </c>
    </row>
    <row r="1176" spans="1:19" hidden="1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54"/>
        <v>-622.40000000000009</v>
      </c>
      <c r="H1176" s="47">
        <f t="shared" si="55"/>
        <v>-0.32016460905349797</v>
      </c>
      <c r="I1176" s="128"/>
      <c r="J1176" s="106"/>
      <c r="K1176" s="67"/>
      <c r="L1176" s="67"/>
      <c r="M1176" s="67"/>
      <c r="N1176" s="67"/>
      <c r="O1176" s="67"/>
      <c r="P1176" s="67"/>
      <c r="Q1176" s="67"/>
      <c r="R1176" s="107"/>
      <c r="S1176">
        <f t="shared" si="56"/>
        <v>0</v>
      </c>
    </row>
    <row r="1177" spans="1:19" hidden="1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54"/>
        <v>-873.99999999999818</v>
      </c>
      <c r="H1177" s="47">
        <f t="shared" si="55"/>
        <v>-6.547993646797913E-2</v>
      </c>
      <c r="I1177" s="128"/>
      <c r="J1177" s="106"/>
      <c r="K1177" s="79"/>
      <c r="L1177" s="67"/>
      <c r="M1177" s="67"/>
      <c r="N1177" s="67"/>
      <c r="O1177" s="67"/>
      <c r="P1177" s="67"/>
      <c r="Q1177" s="67"/>
      <c r="R1177" s="107"/>
      <c r="S1177">
        <f t="shared" si="56"/>
        <v>0</v>
      </c>
    </row>
    <row r="1178" spans="1:19" ht="15.75" thickBot="1" x14ac:dyDescent="0.3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54"/>
        <v>4678</v>
      </c>
      <c r="H1178" s="47">
        <f t="shared" si="55"/>
        <v>0.278439121946574</v>
      </c>
      <c r="I1178" s="128">
        <f>H1178</f>
        <v>0.278439121946574</v>
      </c>
      <c r="J1178" s="106"/>
      <c r="K1178" s="67"/>
      <c r="L1178" s="67"/>
      <c r="M1178" s="67"/>
      <c r="N1178" s="67"/>
      <c r="O1178" s="79">
        <f>G1178</f>
        <v>4678</v>
      </c>
      <c r="P1178" s="67"/>
      <c r="Q1178" s="67"/>
      <c r="R1178" s="107"/>
      <c r="S1178">
        <f t="shared" si="56"/>
        <v>4678</v>
      </c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54"/>
        <v>775.59999999999854</v>
      </c>
      <c r="H1179" s="47">
        <f t="shared" si="55"/>
        <v>6.1773232661123195E-2</v>
      </c>
      <c r="I1179" s="128">
        <f>H1179</f>
        <v>6.1773232661123195E-2</v>
      </c>
      <c r="J1179" s="106"/>
      <c r="K1179" s="125">
        <f>G1179</f>
        <v>775.59999999999854</v>
      </c>
      <c r="L1179" s="67"/>
      <c r="M1179" s="67"/>
      <c r="N1179" s="67"/>
      <c r="O1179" s="67"/>
      <c r="P1179" s="67"/>
      <c r="Q1179" s="67"/>
      <c r="R1179" s="107"/>
      <c r="S1179">
        <f t="shared" si="56"/>
        <v>775.59999999999854</v>
      </c>
    </row>
    <row r="1180" spans="1:19" hidden="1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54"/>
        <v>-577.20000000000027</v>
      </c>
      <c r="H1180" s="47">
        <f t="shared" si="55"/>
        <v>-0.24666666666666673</v>
      </c>
      <c r="I1180" s="128"/>
      <c r="J1180" s="106"/>
      <c r="K1180" s="67"/>
      <c r="L1180" s="67"/>
      <c r="M1180" s="67"/>
      <c r="N1180" s="79"/>
      <c r="O1180" s="67"/>
      <c r="P1180" s="67"/>
      <c r="Q1180" s="67"/>
      <c r="R1180" s="107"/>
      <c r="S1180">
        <f t="shared" si="56"/>
        <v>0</v>
      </c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54"/>
        <v>2084.3999999999996</v>
      </c>
      <c r="H1181" s="47">
        <f t="shared" si="55"/>
        <v>0.33509099093305894</v>
      </c>
      <c r="I1181" s="128">
        <f>H1181</f>
        <v>0.33509099093305894</v>
      </c>
      <c r="J1181" s="106"/>
      <c r="K1181" s="67"/>
      <c r="L1181" s="67"/>
      <c r="M1181" s="67"/>
      <c r="N1181" s="67"/>
      <c r="O1181" s="67"/>
      <c r="P1181" s="79">
        <f>G1181</f>
        <v>2084.3999999999996</v>
      </c>
      <c r="Q1181" s="67"/>
      <c r="R1181" s="107"/>
      <c r="S1181">
        <f t="shared" si="56"/>
        <v>2084.3999999999996</v>
      </c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54"/>
        <v>1452.0000000000009</v>
      </c>
      <c r="H1182" s="47">
        <f t="shared" si="55"/>
        <v>0.27731092436974808</v>
      </c>
      <c r="I1182" s="128">
        <f>H1182</f>
        <v>0.27731092436974808</v>
      </c>
      <c r="J1182" s="106"/>
      <c r="K1182" s="67"/>
      <c r="L1182" s="67"/>
      <c r="M1182" s="67"/>
      <c r="N1182" s="67"/>
      <c r="O1182" s="79">
        <f>G1182</f>
        <v>1452.0000000000009</v>
      </c>
      <c r="P1182" s="67"/>
      <c r="Q1182" s="67"/>
      <c r="R1182" s="107"/>
      <c r="S1182">
        <f t="shared" si="56"/>
        <v>1452.0000000000009</v>
      </c>
    </row>
    <row r="1183" spans="1:19" hidden="1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54"/>
        <v>-407.19999999999891</v>
      </c>
      <c r="H1183" s="47">
        <f t="shared" si="55"/>
        <v>-4.6888673944083518E-2</v>
      </c>
      <c r="I1183" s="128"/>
      <c r="J1183" s="108"/>
      <c r="K1183" s="67"/>
      <c r="L1183" s="67"/>
      <c r="M1183" s="67"/>
      <c r="N1183" s="67"/>
      <c r="O1183" s="67"/>
      <c r="P1183" s="67"/>
      <c r="Q1183" s="67"/>
      <c r="R1183" s="107"/>
      <c r="S1183">
        <f t="shared" si="56"/>
        <v>0</v>
      </c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54"/>
        <v>1611.6000000000004</v>
      </c>
      <c r="H1184" s="47">
        <f t="shared" si="55"/>
        <v>0.19090262970859989</v>
      </c>
      <c r="I1184" s="128">
        <f>H1184</f>
        <v>0.19090262970859989</v>
      </c>
      <c r="J1184" s="106"/>
      <c r="K1184" s="67"/>
      <c r="L1184" s="67"/>
      <c r="M1184" s="79">
        <f>G1184</f>
        <v>1611.6000000000004</v>
      </c>
      <c r="N1184" s="67"/>
      <c r="O1184" s="67"/>
      <c r="P1184" s="67"/>
      <c r="Q1184" s="67"/>
      <c r="R1184" s="107"/>
      <c r="S1184">
        <f t="shared" si="56"/>
        <v>1611.6000000000004</v>
      </c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54"/>
        <v>1028.3999999999996</v>
      </c>
      <c r="H1185" s="47">
        <f t="shared" si="55"/>
        <v>0.20548273657288996</v>
      </c>
      <c r="I1185" s="128">
        <f>H1185</f>
        <v>0.20548273657288996</v>
      </c>
      <c r="J1185" s="106"/>
      <c r="K1185" s="79"/>
      <c r="L1185" s="67"/>
      <c r="M1185" s="67"/>
      <c r="N1185" s="79">
        <f>G1185</f>
        <v>1028.3999999999996</v>
      </c>
      <c r="O1185" s="67"/>
      <c r="P1185" s="67"/>
      <c r="Q1185" s="67"/>
      <c r="R1185" s="107"/>
      <c r="S1185">
        <f t="shared" si="56"/>
        <v>1028.3999999999996</v>
      </c>
    </row>
    <row r="1186" spans="1:19" ht="15.75" thickBot="1" x14ac:dyDescent="0.3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54"/>
        <v>1292.4000000000003</v>
      </c>
      <c r="H1186" s="47">
        <f t="shared" si="55"/>
        <v>0.63340521466379152</v>
      </c>
      <c r="I1186" s="128">
        <f>H1186</f>
        <v>0.63340521466379152</v>
      </c>
      <c r="J1186" s="106"/>
      <c r="K1186" s="67"/>
      <c r="L1186" s="67"/>
      <c r="M1186" s="67"/>
      <c r="N1186" s="67"/>
      <c r="O1186" s="67"/>
      <c r="P1186" s="67"/>
      <c r="Q1186" s="67"/>
      <c r="R1186" s="109">
        <f>G1186</f>
        <v>1292.4000000000003</v>
      </c>
      <c r="S1186">
        <f t="shared" si="56"/>
        <v>1292.4000000000003</v>
      </c>
    </row>
    <row r="1187" spans="1:19" ht="15.75" hidden="1" thickBot="1" x14ac:dyDescent="0.3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54"/>
        <v>-227.60000000000014</v>
      </c>
      <c r="H1187" s="47">
        <f t="shared" si="55"/>
        <v>-0.10257797007391388</v>
      </c>
      <c r="I1187" s="128"/>
      <c r="J1187" s="106"/>
      <c r="K1187" s="67"/>
      <c r="L1187" s="79"/>
      <c r="M1187" s="67"/>
      <c r="N1187" s="67"/>
      <c r="O1187" s="67"/>
      <c r="P1187" s="67"/>
      <c r="Q1187" s="67"/>
      <c r="R1187" s="107"/>
      <c r="S1187">
        <f t="shared" si="56"/>
        <v>0</v>
      </c>
    </row>
    <row r="1188" spans="1:19" ht="15.75" thickBot="1" x14ac:dyDescent="0.3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54"/>
        <v>1050.8000000000065</v>
      </c>
      <c r="H1188" s="47">
        <f t="shared" si="55"/>
        <v>5.4441082604551258E-2</v>
      </c>
      <c r="I1188" s="128">
        <f>H1188</f>
        <v>5.4441082604551258E-2</v>
      </c>
      <c r="J1188" s="106"/>
      <c r="K1188" s="125">
        <f>G1188</f>
        <v>1050.8000000000065</v>
      </c>
      <c r="L1188" s="67"/>
      <c r="M1188" s="67"/>
      <c r="N1188" s="67"/>
      <c r="O1188" s="67"/>
      <c r="P1188" s="67"/>
      <c r="Q1188" s="67"/>
      <c r="R1188" s="107"/>
      <c r="S1188">
        <f t="shared" si="56"/>
        <v>1050.8000000000065</v>
      </c>
    </row>
    <row r="1189" spans="1:19" ht="15.75" hidden="1" thickBot="1" x14ac:dyDescent="0.3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54"/>
        <v>-166.80000000000018</v>
      </c>
      <c r="H1189" s="47">
        <f t="shared" si="55"/>
        <v>-3.6460610299903856E-2</v>
      </c>
      <c r="I1189" s="128"/>
      <c r="J1189" s="108"/>
      <c r="K1189" s="67"/>
      <c r="L1189" s="67"/>
      <c r="M1189" s="67"/>
      <c r="N1189" s="67"/>
      <c r="O1189" s="67"/>
      <c r="P1189" s="67"/>
      <c r="Q1189" s="67"/>
      <c r="R1189" s="107"/>
      <c r="S1189">
        <f t="shared" si="56"/>
        <v>0</v>
      </c>
    </row>
    <row r="1190" spans="1:19" ht="15.75" hidden="1" thickBot="1" x14ac:dyDescent="0.3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54"/>
        <v>-546.80000000000018</v>
      </c>
      <c r="H1190" s="47">
        <f t="shared" si="55"/>
        <v>-0.17723324257746667</v>
      </c>
      <c r="I1190" s="128"/>
      <c r="J1190" s="106"/>
      <c r="K1190" s="67"/>
      <c r="L1190" s="67"/>
      <c r="M1190" s="79"/>
      <c r="N1190" s="67"/>
      <c r="O1190" s="67"/>
      <c r="P1190" s="67"/>
      <c r="Q1190" s="67"/>
      <c r="R1190" s="107"/>
      <c r="S1190">
        <f t="shared" si="56"/>
        <v>0</v>
      </c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54"/>
        <v>810.79999999999927</v>
      </c>
      <c r="H1191" s="47">
        <f t="shared" si="55"/>
        <v>5.4194962836211912E-2</v>
      </c>
      <c r="I1191" s="128">
        <f>H1191</f>
        <v>5.4194962836211912E-2</v>
      </c>
      <c r="J1191" s="106"/>
      <c r="K1191" s="125">
        <f>G1191</f>
        <v>810.79999999999927</v>
      </c>
      <c r="L1191" s="67"/>
      <c r="M1191" s="67"/>
      <c r="N1191" s="67"/>
      <c r="O1191" s="67"/>
      <c r="P1191" s="67"/>
      <c r="Q1191" s="67"/>
      <c r="R1191" s="107"/>
      <c r="S1191">
        <f t="shared" si="56"/>
        <v>810.79999999999927</v>
      </c>
    </row>
    <row r="1192" spans="1:19" hidden="1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54"/>
        <v>-3426</v>
      </c>
      <c r="H1192" s="47">
        <f t="shared" si="55"/>
        <v>-0.24721468567800034</v>
      </c>
      <c r="I1192" s="128"/>
      <c r="J1192" s="106"/>
      <c r="K1192" s="67"/>
      <c r="L1192" s="67"/>
      <c r="M1192" s="67"/>
      <c r="N1192" s="79"/>
      <c r="O1192" s="67"/>
      <c r="P1192" s="67"/>
      <c r="Q1192" s="67"/>
      <c r="R1192" s="107"/>
      <c r="S1192">
        <f t="shared" si="56"/>
        <v>0</v>
      </c>
    </row>
    <row r="1193" spans="1:19" hidden="1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54"/>
        <v>-971.99999999999909</v>
      </c>
      <c r="H1193" s="47">
        <f t="shared" si="55"/>
        <v>-0.10626667249748536</v>
      </c>
      <c r="I1193" s="128"/>
      <c r="J1193" s="106"/>
      <c r="K1193" s="67"/>
      <c r="L1193" s="79"/>
      <c r="M1193" s="67"/>
      <c r="N1193" s="67"/>
      <c r="O1193" s="67"/>
      <c r="P1193" s="67"/>
      <c r="Q1193" s="67"/>
      <c r="R1193" s="107"/>
      <c r="S1193">
        <f t="shared" si="56"/>
        <v>0</v>
      </c>
    </row>
    <row r="1194" spans="1:19" hidden="1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54"/>
        <v>-196.79999999999973</v>
      </c>
      <c r="H1194" s="47">
        <f t="shared" si="55"/>
        <v>-5.3959201579293632E-2</v>
      </c>
      <c r="I1194" s="128"/>
      <c r="J1194" s="106"/>
      <c r="K1194" s="79"/>
      <c r="L1194" s="67"/>
      <c r="M1194" s="67"/>
      <c r="N1194" s="67"/>
      <c r="O1194" s="67"/>
      <c r="P1194" s="67"/>
      <c r="Q1194" s="67"/>
      <c r="R1194" s="107"/>
      <c r="S1194">
        <f t="shared" si="56"/>
        <v>0</v>
      </c>
    </row>
    <row r="1195" spans="1:19" hidden="1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54"/>
        <v>-622.79999999999973</v>
      </c>
      <c r="H1195" s="47">
        <f t="shared" si="55"/>
        <v>-0.29288939051918728</v>
      </c>
      <c r="I1195" s="128"/>
      <c r="J1195" s="106"/>
      <c r="K1195" s="67"/>
      <c r="L1195" s="67"/>
      <c r="M1195" s="67"/>
      <c r="N1195" s="67"/>
      <c r="O1195" s="79"/>
      <c r="P1195" s="67"/>
      <c r="Q1195" s="67"/>
      <c r="R1195" s="107"/>
      <c r="S1195">
        <f t="shared" si="56"/>
        <v>0</v>
      </c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54"/>
        <v>84.800000000001091</v>
      </c>
      <c r="H1196" s="47">
        <f t="shared" si="55"/>
        <v>1.5151515151515348E-2</v>
      </c>
      <c r="I1196" s="128">
        <f>H1196</f>
        <v>1.5151515151515348E-2</v>
      </c>
      <c r="J1196" s="108">
        <f>G1196</f>
        <v>84.800000000001091</v>
      </c>
      <c r="K1196" s="67"/>
      <c r="L1196" s="67"/>
      <c r="M1196" s="67"/>
      <c r="N1196" s="67"/>
      <c r="O1196" s="67"/>
      <c r="P1196" s="67"/>
      <c r="Q1196" s="67"/>
      <c r="R1196" s="107"/>
      <c r="S1196">
        <f t="shared" si="56"/>
        <v>84.800000000001091</v>
      </c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54"/>
        <v>973.59999999999991</v>
      </c>
      <c r="H1197" s="47">
        <f t="shared" si="55"/>
        <v>0.37492298213185454</v>
      </c>
      <c r="I1197" s="128">
        <f>H1197</f>
        <v>0.37492298213185454</v>
      </c>
      <c r="J1197" s="106"/>
      <c r="K1197" s="67"/>
      <c r="L1197" s="67"/>
      <c r="M1197" s="67"/>
      <c r="N1197" s="67"/>
      <c r="O1197" s="67"/>
      <c r="P1197" s="67"/>
      <c r="Q1197" s="79">
        <f>G1197</f>
        <v>973.59999999999991</v>
      </c>
      <c r="R1197" s="107"/>
      <c r="S1197">
        <f t="shared" si="56"/>
        <v>973.59999999999991</v>
      </c>
    </row>
    <row r="1198" spans="1:19" ht="15.75" hidden="1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54"/>
        <v>-4619.6000000000022</v>
      </c>
      <c r="H1198" s="47">
        <f t="shared" si="55"/>
        <v>-0.19692396883046029</v>
      </c>
      <c r="I1198" s="128"/>
      <c r="J1198" s="110"/>
      <c r="K1198" s="111"/>
      <c r="L1198" s="111"/>
      <c r="M1198" s="112"/>
      <c r="N1198" s="111"/>
      <c r="O1198" s="111"/>
      <c r="P1198" s="111"/>
      <c r="Q1198" s="111"/>
      <c r="R1198" s="113"/>
      <c r="S1198">
        <f t="shared" si="56"/>
        <v>0</v>
      </c>
    </row>
    <row r="1199" spans="1:19" ht="15.75" hidden="1" x14ac:dyDescent="0.25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87">
        <f>AVERAGE(I3:I1198)</f>
        <v>0.11583895918913398</v>
      </c>
      <c r="J1199" s="115">
        <f>SUM(J3:J1198)</f>
        <v>32332.600000000013</v>
      </c>
      <c r="K1199" s="115">
        <f t="shared" ref="K1199:R1199" si="57">SUM(K3:K1198)</f>
        <v>40780.199999999983</v>
      </c>
      <c r="L1199" s="115">
        <f t="shared" si="57"/>
        <v>36934.799999999974</v>
      </c>
      <c r="M1199" s="115">
        <f t="shared" si="57"/>
        <v>18886.000000000007</v>
      </c>
      <c r="N1199" s="115">
        <f t="shared" si="57"/>
        <v>21924.799999999996</v>
      </c>
      <c r="O1199" s="115">
        <f t="shared" si="57"/>
        <v>27233.760000000002</v>
      </c>
      <c r="P1199" s="115">
        <f t="shared" si="57"/>
        <v>13017.600000000002</v>
      </c>
      <c r="Q1199" s="115">
        <f t="shared" si="57"/>
        <v>11837.000000000002</v>
      </c>
      <c r="R1199" s="115">
        <f t="shared" si="57"/>
        <v>41524.400000000001</v>
      </c>
    </row>
    <row r="1200" spans="1:19" x14ac:dyDescent="0.25">
      <c r="J1200" s="114">
        <f t="shared" ref="J1200:R1200" si="58">SUBTOTAL(3,J3:J1198)</f>
        <v>134</v>
      </c>
      <c r="K1200" s="114">
        <f t="shared" si="58"/>
        <v>69</v>
      </c>
      <c r="L1200" s="114">
        <f t="shared" si="58"/>
        <v>42</v>
      </c>
      <c r="M1200" s="114">
        <f t="shared" si="58"/>
        <v>15</v>
      </c>
      <c r="N1200" s="114">
        <f t="shared" si="58"/>
        <v>16</v>
      </c>
      <c r="O1200" s="114">
        <f t="shared" si="58"/>
        <v>12</v>
      </c>
      <c r="P1200" s="114">
        <f t="shared" si="58"/>
        <v>5</v>
      </c>
      <c r="Q1200" s="114">
        <f t="shared" si="58"/>
        <v>5</v>
      </c>
      <c r="R1200" s="114">
        <f t="shared" si="58"/>
        <v>13</v>
      </c>
    </row>
  </sheetData>
  <autoFilter ref="A2:R1199" xr:uid="{00000000-0009-0000-0000-000008000000}">
    <filterColumn colId="6">
      <filters>
        <filter val="R$ 0,40"/>
        <filter val="R$ 1,60"/>
        <filter val="R$ 1.028,40"/>
        <filter val="R$ 1.050,40"/>
        <filter val="R$ 1.050,80"/>
        <filter val="R$ 1.062,40"/>
        <filter val="R$ 1.070,40"/>
        <filter val="R$ 1.085,20"/>
        <filter val="R$ 1.089,60"/>
        <filter val="R$ 1.095,20"/>
        <filter val="R$ 1.213,20"/>
        <filter val="R$ 1.218,00"/>
        <filter val="R$ 1.225,20"/>
        <filter val="R$ 1.253,60"/>
        <filter val="R$ 1.256,00"/>
        <filter val="R$ 1.282,80"/>
        <filter val="R$ 1.283,60"/>
        <filter val="R$ 1.292,40"/>
        <filter val="R$ 1.321,20"/>
        <filter val="R$ 1.452,00"/>
        <filter val="R$ 1.465,60"/>
        <filter val="R$ 1.520,40"/>
        <filter val="R$ 1.538,40"/>
        <filter val="R$ 1.611,60"/>
        <filter val="R$ 1.677,20"/>
        <filter val="R$ 1.678,80"/>
        <filter val="R$ 1.699,20"/>
        <filter val="R$ 1.731,60"/>
        <filter val="R$ 1.747,60"/>
        <filter val="R$ 1.749,20"/>
        <filter val="R$ 1.796,00"/>
        <filter val="R$ 1.858,00"/>
        <filter val="R$ 1.902,80"/>
        <filter val="R$ 1.934,40"/>
        <filter val="R$ 1.973,20"/>
        <filter val="R$ 10,00"/>
        <filter val="R$ 103,60"/>
        <filter val="R$ 106,00"/>
        <filter val="R$ 106,40"/>
        <filter val="R$ 107,20"/>
        <filter val="R$ 107,60"/>
        <filter val="R$ 12.273,60"/>
        <filter val="R$ 121,20"/>
        <filter val="R$ 122,00"/>
        <filter val="R$ 122,80"/>
        <filter val="R$ 136,00"/>
        <filter val="R$ 136,40"/>
        <filter val="R$ 136,80"/>
        <filter val="R$ 137,20"/>
        <filter val="R$ 137,60"/>
        <filter val="R$ 138,00"/>
        <filter val="R$ 14,80"/>
        <filter val="R$ 15,20"/>
        <filter val="R$ 152,00"/>
        <filter val="R$ 152,40"/>
        <filter val="R$ 154,80"/>
        <filter val="R$ 158,40"/>
        <filter val="R$ 16,80"/>
        <filter val="R$ 162,00"/>
        <filter val="R$ 163,20"/>
        <filter val="R$ 166,40"/>
        <filter val="R$ 167,20"/>
        <filter val="R$ 167,60"/>
        <filter val="R$ 168,00"/>
        <filter val="R$ 176,80"/>
        <filter val="R$ 179,20"/>
        <filter val="R$ 182,80"/>
        <filter val="R$ 183,20"/>
        <filter val="R$ 192,80"/>
        <filter val="R$ 196,80"/>
        <filter val="R$ 197,20"/>
        <filter val="R$ 197,60"/>
        <filter val="R$ 198,40"/>
        <filter val="R$ 2.013,20"/>
        <filter val="R$ 2.084,40"/>
        <filter val="R$ 2.093,20"/>
        <filter val="R$ 2.103,20"/>
        <filter val="R$ 2.126,80"/>
        <filter val="R$ 2.153,60"/>
        <filter val="R$ 2.191,60"/>
        <filter val="R$ 2.203,20"/>
        <filter val="R$ 2.229,20"/>
        <filter val="R$ 2.393,60"/>
        <filter val="R$ 2.420,80"/>
        <filter val="R$ 2.478,80"/>
        <filter val="R$ 2.505,60"/>
        <filter val="R$ 2.537,60"/>
        <filter val="R$ 2.562,00"/>
        <filter val="R$ 2.710,40"/>
        <filter val="R$ 2.900,40"/>
        <filter val="R$ 2.939,20"/>
        <filter val="R$ 203,60"/>
        <filter val="R$ 211,20"/>
        <filter val="R$ 212,00"/>
        <filter val="R$ 212,80"/>
        <filter val="R$ 214,00"/>
        <filter val="R$ 214,80"/>
        <filter val="R$ 223,20"/>
        <filter val="R$ 227,60"/>
        <filter val="R$ 228,00"/>
        <filter val="R$ 229,60"/>
        <filter val="R$ 241,60"/>
        <filter val="R$ 242,40"/>
        <filter val="R$ 243,20"/>
        <filter val="R$ 243,60"/>
        <filter val="R$ 244,40"/>
        <filter val="R$ 246,00"/>
        <filter val="R$ 25,60"/>
        <filter val="R$ 257,60"/>
        <filter val="R$ 258,00"/>
        <filter val="R$ 258,80"/>
        <filter val="R$ 259,20"/>
        <filter val="R$ 260,40"/>
        <filter val="R$ 261,60"/>
        <filter val="R$ 262,40"/>
        <filter val="R$ 262,80"/>
        <filter val="R$ 264,80"/>
        <filter val="R$ 274,40"/>
        <filter val="R$ 275,20"/>
        <filter val="R$ 278,40"/>
        <filter val="R$ 279,20"/>
        <filter val="R$ 288,00"/>
        <filter val="R$ 288,80"/>
        <filter val="R$ 289,20"/>
        <filter val="R$ 290,00"/>
        <filter val="R$ 296,00"/>
        <filter val="R$ 299,60"/>
        <filter val="R$ 3,20"/>
        <filter val="R$ 3.019,60"/>
        <filter val="R$ 3.126,00"/>
        <filter val="R$ 3.282,40"/>
        <filter val="R$ 3.363,00"/>
        <filter val="R$ 3.554,00"/>
        <filter val="R$ 3.599,20"/>
        <filter val="R$ 3.772,80"/>
        <filter val="R$ 3.786,80"/>
        <filter val="R$ 3.926,60"/>
        <filter val="R$ 3.988,00"/>
        <filter val="R$ 30,00"/>
        <filter val="R$ 30,40"/>
        <filter val="R$ 300,96"/>
        <filter val="R$ 302,80"/>
        <filter val="R$ 304,40"/>
        <filter val="R$ 321,20"/>
        <filter val="R$ 321,60"/>
        <filter val="R$ 328,80"/>
        <filter val="R$ 333,20"/>
        <filter val="R$ 334,40"/>
        <filter val="R$ 335,60"/>
        <filter val="R$ 350,40"/>
        <filter val="R$ 365,60"/>
        <filter val="R$ 368,40"/>
        <filter val="R$ 386,80"/>
        <filter val="R$ 392,40"/>
        <filter val="R$ 396,00"/>
        <filter val="R$ 4.020,40"/>
        <filter val="R$ 4.086,40"/>
        <filter val="R$ 4.678,00"/>
        <filter val="R$ 4.846,40"/>
        <filter val="R$ 403,20"/>
        <filter val="R$ 409,60"/>
        <filter val="R$ 410,80"/>
        <filter val="R$ 411,20"/>
        <filter val="R$ 412,00"/>
        <filter val="R$ 414,80"/>
        <filter val="R$ 416,40"/>
        <filter val="R$ 416,80"/>
        <filter val="R$ 421,60"/>
        <filter val="R$ 422,80"/>
        <filter val="R$ 43,60"/>
        <filter val="R$ 433,60"/>
        <filter val="R$ 44,80"/>
        <filter val="R$ 445,60"/>
        <filter val="R$ 451,20"/>
        <filter val="R$ 454,80"/>
        <filter val="R$ 456,00"/>
        <filter val="R$ 456,40"/>
        <filter val="R$ 458,80"/>
        <filter val="R$ 46,00"/>
        <filter val="R$ 462,80"/>
        <filter val="R$ 467,60"/>
        <filter val="R$ 468,00"/>
        <filter val="R$ 471,20"/>
        <filter val="R$ 473,20"/>
        <filter val="R$ 486,00"/>
        <filter val="R$ 486,40"/>
        <filter val="R$ 487,60"/>
        <filter val="R$ 49,60"/>
        <filter val="R$ 499,60"/>
        <filter val="R$ 5.044,80"/>
        <filter val="R$ 530,40"/>
        <filter val="R$ 534,00"/>
        <filter val="R$ 534,40"/>
        <filter val="R$ 536,00"/>
        <filter val="R$ 547,60"/>
        <filter val="R$ 549,60"/>
        <filter val="R$ 554,80"/>
        <filter val="R$ 562,00"/>
        <filter val="R$ 578,00"/>
        <filter val="R$ 579,20"/>
        <filter val="R$ 58,80"/>
        <filter val="R$ 580,40"/>
        <filter val="R$ 581,20"/>
        <filter val="R$ 59,20"/>
        <filter val="R$ 593,60"/>
        <filter val="R$ 599,60"/>
        <filter val="R$ 6,60"/>
        <filter val="R$ 60,00"/>
        <filter val="R$ 600,00"/>
        <filter val="R$ 607,60"/>
        <filter val="R$ 61,20"/>
        <filter val="R$ 618,40"/>
        <filter val="R$ 62,40"/>
        <filter val="R$ 62,80"/>
        <filter val="R$ 620,80"/>
        <filter val="R$ 623,60"/>
        <filter val="R$ 626,00"/>
        <filter val="R$ 631,20"/>
        <filter val="R$ 641,20"/>
        <filter val="R$ 651,20"/>
        <filter val="R$ 657,20"/>
        <filter val="R$ 666,00"/>
        <filter val="R$ 668,80"/>
        <filter val="R$ 672,40"/>
        <filter val="R$ 672,80"/>
        <filter val="R$ 685,60"/>
        <filter val="R$ 688,40"/>
        <filter val="R$ 688,80"/>
        <filter val="R$ 689,60"/>
        <filter val="R$ 702,80"/>
        <filter val="R$ 706,00"/>
        <filter val="R$ 726,80"/>
        <filter val="R$ 733,60"/>
        <filter val="R$ 741,60"/>
        <filter val="R$ 744,80"/>
        <filter val="R$ 75,20"/>
        <filter val="R$ 75,60"/>
        <filter val="R$ 754,00"/>
        <filter val="R$ 76,00"/>
        <filter val="R$ 76,40"/>
        <filter val="R$ 76,80"/>
        <filter val="R$ 77,20"/>
        <filter val="R$ 77,60"/>
        <filter val="R$ 771,60"/>
        <filter val="R$ 774,80"/>
        <filter val="R$ 775,60"/>
        <filter val="R$ 790,40"/>
        <filter val="R$ 791,60"/>
        <filter val="R$ 801,20"/>
        <filter val="R$ 810,80"/>
        <filter val="R$ 84,80"/>
        <filter val="R$ 859,60"/>
        <filter val="R$ 874,00"/>
        <filter val="R$ 88,80"/>
        <filter val="R$ 897,60"/>
        <filter val="R$ 906,00"/>
        <filter val="R$ 916,00"/>
        <filter val="R$ 92,40"/>
        <filter val="R$ 926,80"/>
        <filter val="R$ 927,20"/>
        <filter val="R$ 943,60"/>
        <filter val="R$ 95,20"/>
        <filter val="R$ 96,80"/>
        <filter val="R$ 973,60"/>
        <filter val="R$ 98,00"/>
        <filter val="R$ 981,20"/>
        <filter val="R$ 987,20"/>
        <filter val="R$ 988,00"/>
        <filter val="R$ 992,00"/>
      </filters>
    </filterColumn>
  </autoFilter>
  <mergeCells count="1">
    <mergeCell ref="J1:R1"/>
  </mergeCells>
  <conditionalFormatting sqref="H25">
    <cfRule type="cellIs" dxfId="13" priority="1" operator="greaterThan">
      <formula>0.4</formula>
    </cfRule>
  </conditionalFormatting>
  <conditionalFormatting sqref="H1:I1 H3:H1199 H1200:I1048576">
    <cfRule type="cellIs" dxfId="12" priority="4" operator="greaterThan">
      <formula>0.4086</formula>
    </cfRule>
    <cfRule type="cellIs" dxfId="11" priority="5" operator="greaterThan">
      <formula>40</formula>
    </cfRule>
    <cfRule type="cellIs" dxfId="10" priority="7" operator="between">
      <formula>0.35</formula>
      <formula>0.4</formula>
    </cfRule>
    <cfRule type="cellIs" dxfId="9" priority="8" operator="between">
      <formula>0.3</formula>
      <formula>0.35</formula>
    </cfRule>
    <cfRule type="cellIs" dxfId="8" priority="9" operator="between">
      <formula>0.25</formula>
      <formula>0.3</formula>
    </cfRule>
    <cfRule type="cellIs" dxfId="7" priority="10" operator="between">
      <formula>0.2</formula>
      <formula>0.25</formula>
    </cfRule>
    <cfRule type="cellIs" dxfId="6" priority="11" operator="between">
      <formula>0.15</formula>
      <formula>0.2</formula>
    </cfRule>
    <cfRule type="cellIs" dxfId="5" priority="12" operator="between">
      <formula>0.1</formula>
      <formula>0.15</formula>
    </cfRule>
    <cfRule type="cellIs" dxfId="4" priority="13" operator="between">
      <formula>0.05</formula>
      <formula>0.1</formula>
    </cfRule>
    <cfRule type="cellIs" dxfId="3" priority="14" operator="between">
      <formula>0</formula>
      <formula>0.05</formula>
    </cfRule>
  </conditionalFormatting>
  <conditionalFormatting sqref="J2">
    <cfRule type="cellIs" dxfId="2" priority="25" operator="lessThan">
      <formula>0</formula>
    </cfRule>
  </conditionalFormatting>
  <conditionalFormatting sqref="J1:R1048576">
    <cfRule type="duplicateValues" dxfId="1" priority="3"/>
  </conditionalFormatting>
  <conditionalFormatting sqref="L1:R104857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2"/>
  <sheetViews>
    <sheetView workbookViewId="0">
      <selection activeCell="B17" sqref="B17"/>
    </sheetView>
  </sheetViews>
  <sheetFormatPr defaultRowHeight="15" x14ac:dyDescent="0.25"/>
  <cols>
    <col min="2" max="17" width="12" customWidth="1"/>
    <col min="18" max="18" width="13.28515625" style="26" customWidth="1"/>
    <col min="19" max="19" width="13.5703125" style="26" customWidth="1"/>
  </cols>
  <sheetData>
    <row r="2" spans="1:19" x14ac:dyDescent="0.25">
      <c r="B2" s="186" t="s">
        <v>1281</v>
      </c>
      <c r="C2" s="186"/>
      <c r="D2" s="186"/>
      <c r="E2" s="186"/>
      <c r="F2" s="186"/>
      <c r="G2" s="186"/>
      <c r="H2" s="187" t="s">
        <v>1282</v>
      </c>
      <c r="I2" s="188"/>
      <c r="J2" s="188"/>
      <c r="K2" s="188"/>
      <c r="L2" s="188"/>
      <c r="M2" s="189" t="s">
        <v>1283</v>
      </c>
      <c r="N2" s="189"/>
      <c r="O2" s="189"/>
      <c r="P2" s="189"/>
      <c r="Q2" s="189"/>
      <c r="R2" s="14"/>
      <c r="S2" s="14"/>
    </row>
    <row r="3" spans="1:19" ht="45" x14ac:dyDescent="0.25">
      <c r="A3" s="15">
        <v>2022</v>
      </c>
      <c r="B3" s="16" t="s">
        <v>1284</v>
      </c>
      <c r="C3" s="16" t="s">
        <v>1285</v>
      </c>
      <c r="D3" s="16" t="s">
        <v>23</v>
      </c>
      <c r="E3" s="16" t="s">
        <v>24</v>
      </c>
      <c r="F3" s="16" t="s">
        <v>1286</v>
      </c>
      <c r="G3" s="16" t="s">
        <v>1287</v>
      </c>
      <c r="H3" s="17" t="s">
        <v>1288</v>
      </c>
      <c r="I3" s="17" t="s">
        <v>1289</v>
      </c>
      <c r="J3" s="17" t="s">
        <v>1290</v>
      </c>
      <c r="K3" s="17" t="s">
        <v>1291</v>
      </c>
      <c r="L3" s="17" t="s">
        <v>1292</v>
      </c>
      <c r="M3" s="18" t="s">
        <v>1293</v>
      </c>
      <c r="N3" s="18" t="s">
        <v>1294</v>
      </c>
      <c r="O3" s="18" t="s">
        <v>1295</v>
      </c>
      <c r="P3" s="18" t="s">
        <v>1296</v>
      </c>
      <c r="Q3" s="18" t="s">
        <v>1297</v>
      </c>
      <c r="R3" s="19" t="s">
        <v>25</v>
      </c>
      <c r="S3" s="19" t="s">
        <v>26</v>
      </c>
    </row>
    <row r="4" spans="1:19" x14ac:dyDescent="0.25">
      <c r="A4" s="20" t="s">
        <v>1298</v>
      </c>
      <c r="B4" s="21">
        <v>0</v>
      </c>
      <c r="C4" s="21">
        <v>0</v>
      </c>
      <c r="D4" s="21">
        <v>2.85</v>
      </c>
      <c r="E4" s="21">
        <v>2.85</v>
      </c>
      <c r="F4" s="21">
        <v>3.35</v>
      </c>
      <c r="G4" s="21">
        <v>3.02</v>
      </c>
      <c r="H4" s="21">
        <v>0.76</v>
      </c>
      <c r="I4" s="21">
        <v>0.76</v>
      </c>
      <c r="J4" s="21">
        <v>2.2000000000000002</v>
      </c>
      <c r="K4" s="21">
        <v>0.76</v>
      </c>
      <c r="L4" s="22">
        <f>K4*0.2</f>
        <v>0.15200000000000002</v>
      </c>
      <c r="M4" s="21">
        <v>0.76</v>
      </c>
      <c r="N4" s="21">
        <v>0.76</v>
      </c>
      <c r="O4" s="21">
        <v>2.2000000000000002</v>
      </c>
      <c r="P4" s="21">
        <v>0.76</v>
      </c>
      <c r="Q4" s="23">
        <f>P4*0.2</f>
        <v>0.15200000000000002</v>
      </c>
      <c r="R4" s="24">
        <v>0</v>
      </c>
      <c r="S4" s="24">
        <v>0.76</v>
      </c>
    </row>
    <row r="5" spans="1:19" x14ac:dyDescent="0.25">
      <c r="G5" s="25"/>
      <c r="R5"/>
      <c r="S5"/>
    </row>
    <row r="10" spans="1:19" x14ac:dyDescent="0.25">
      <c r="I10" s="25"/>
    </row>
    <row r="12" spans="1:19" x14ac:dyDescent="0.25">
      <c r="N12" s="27"/>
    </row>
  </sheetData>
  <mergeCells count="3">
    <mergeCell ref="B2:G2"/>
    <mergeCell ref="H2:L2"/>
    <mergeCell ref="M2:Q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 PO REGIONAL</vt:lpstr>
      <vt:lpstr>BASE</vt:lpstr>
      <vt:lpstr>CONSOLIDADO</vt:lpstr>
      <vt:lpstr>ANÁLISE</vt:lpstr>
      <vt:lpstr>REPASSE POR REGIONAL</vt:lpstr>
      <vt:lpstr>POR ESCOLA</vt:lpstr>
      <vt:lpstr>OBSERVAÇÕES</vt:lpstr>
      <vt:lpstr>ESCOLAS QUE REDUZIRAM</vt:lpstr>
      <vt:lpstr>ESCOLAS QUE AUMENTARAM</vt:lpstr>
      <vt:lpstr>PerCapita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CRUZ</dc:creator>
  <cp:keywords/>
  <dc:description/>
  <cp:lastModifiedBy>Guilherme Matheus da Costa Nunes</cp:lastModifiedBy>
  <cp:revision/>
  <dcterms:created xsi:type="dcterms:W3CDTF">2015-06-26T17:36:53Z</dcterms:created>
  <dcterms:modified xsi:type="dcterms:W3CDTF">2025-03-24T18:29:13Z</dcterms:modified>
  <cp:category/>
  <cp:contentStatus/>
</cp:coreProperties>
</file>