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BANCO DE DADOS\SERIE DE DADOS\DADOS ABERTOS\RIO BARRA\"/>
    </mc:Choice>
  </mc:AlternateContent>
  <bookViews>
    <workbookView xWindow="0" yWindow="0" windowWidth="28800" windowHeight="10275"/>
  </bookViews>
  <sheets>
    <sheet name="GASTOS_CR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1" i="1" s="1"/>
  <c r="B16" i="1"/>
  <c r="B14" i="1"/>
  <c r="B13" i="1"/>
  <c r="B12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<sst xmlns="http://schemas.openxmlformats.org/spreadsheetml/2006/main" count="18" uniqueCount="18">
  <si>
    <t>Tabela 4 -  Custos e Despesas brutas anuais por tipo em valores correntes ( R$ mil ) - 2015  - 2024</t>
  </si>
  <si>
    <t>Concessionária Rio Barra</t>
  </si>
  <si>
    <t>Despesas e custos</t>
  </si>
  <si>
    <t>Ano</t>
  </si>
  <si>
    <t>Total dos custos e despesas</t>
  </si>
  <si>
    <t>Custo de Operação</t>
  </si>
  <si>
    <t>Custo de Construção</t>
  </si>
  <si>
    <t>Despesas Gerais e Administrativas</t>
  </si>
  <si>
    <t>-</t>
  </si>
  <si>
    <t>Despesa com Pessoal</t>
  </si>
  <si>
    <t>Despesas Ocupação</t>
  </si>
  <si>
    <t>Serviços</t>
  </si>
  <si>
    <t>Provisões</t>
  </si>
  <si>
    <t>Seguros</t>
  </si>
  <si>
    <t>Outros</t>
  </si>
  <si>
    <t>Fonte: Concessionária Rio Barra - Balancetes Contábeis e Demonstrações Financeiras Auditadas.</t>
  </si>
  <si>
    <t>Nota:</t>
  </si>
  <si>
    <t>1 - Dados sujeitos à revisão e posterior alteração.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</si>
</sst>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#,##0;[Black]\-#,##0"/>
    <numFmt numFmtId="165" formatCode="_-* #,##0_-;\-* #,##0_-;_-* &quot;-&quot;??_-;_-@_-"/>
    <numFmt numFmtId="166" formatCode="#,##0;[Red]\-#,##0;\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C0C0C0"/>
      </patternFill>
    </fill>
    <fill>
      <patternFill patternType="solid">
        <fgColor rgb="FFDEEBF7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/>
    </xf>
    <xf numFmtId="0" fontId="6" fillId="3" borderId="0" xfId="0" applyFont="1" applyFill="1" applyAlignment="1">
      <alignment horizontal="left" vertical="center" wrapText="1" indent="2"/>
    </xf>
    <xf numFmtId="165" fontId="5" fillId="3" borderId="0" xfId="1" applyNumberFormat="1" applyFont="1" applyFill="1" applyAlignment="1">
      <alignment horizontal="left" vertical="center" wrapText="1" indent="2"/>
    </xf>
    <xf numFmtId="3" fontId="5" fillId="3" borderId="0" xfId="0" applyNumberFormat="1" applyFont="1" applyFill="1" applyAlignment="1">
      <alignment horizontal="right" vertical="center" wrapText="1"/>
    </xf>
    <xf numFmtId="164" fontId="4" fillId="3" borderId="0" xfId="0" applyNumberFormat="1" applyFont="1" applyFill="1" applyAlignment="1">
      <alignment horizontal="right" vertical="center"/>
    </xf>
    <xf numFmtId="41" fontId="7" fillId="4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3" fontId="3" fillId="5" borderId="0" xfId="0" applyNumberFormat="1" applyFont="1" applyFill="1" applyAlignment="1">
      <alignment horizontal="right" vertical="center"/>
    </xf>
    <xf numFmtId="0" fontId="3" fillId="0" borderId="0" xfId="2" applyFont="1" applyAlignment="1">
      <alignment horizontal="left" indent="3"/>
    </xf>
    <xf numFmtId="166" fontId="9" fillId="5" borderId="0" xfId="3" applyNumberFormat="1" applyFont="1" applyFill="1" applyAlignment="1">
      <alignment horizontal="right" vertical="center"/>
    </xf>
    <xf numFmtId="0" fontId="3" fillId="0" borderId="0" xfId="2" applyFont="1" applyBorder="1" applyAlignment="1">
      <alignment horizontal="left" indent="3"/>
    </xf>
    <xf numFmtId="166" fontId="9" fillId="5" borderId="0" xfId="3" applyNumberFormat="1" applyFont="1" applyFill="1" applyBorder="1" applyAlignment="1">
      <alignment horizontal="right" vertical="center"/>
    </xf>
    <xf numFmtId="0" fontId="3" fillId="0" borderId="7" xfId="2" applyFont="1" applyBorder="1" applyAlignment="1">
      <alignment horizontal="left" indent="3"/>
    </xf>
    <xf numFmtId="166" fontId="9" fillId="5" borderId="7" xfId="3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/>
    <xf numFmtId="43" fontId="3" fillId="5" borderId="0" xfId="0" applyNumberFormat="1" applyFont="1" applyFill="1" applyAlignment="1">
      <alignment vertical="center"/>
    </xf>
    <xf numFmtId="37" fontId="3" fillId="5" borderId="0" xfId="0" applyNumberFormat="1" applyFont="1" applyFill="1" applyAlignment="1">
      <alignment vertical="center"/>
    </xf>
    <xf numFmtId="3" fontId="3" fillId="0" borderId="0" xfId="0" applyNumberFormat="1" applyFont="1"/>
    <xf numFmtId="41" fontId="3" fillId="0" borderId="0" xfId="0" applyNumberFormat="1" applyFont="1"/>
  </cellXfs>
  <cellStyles count="4">
    <cellStyle name="Normal" xfId="0" builtinId="0"/>
    <cellStyle name="Normal 2" xfId="2"/>
    <cellStyle name="Normal 5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tabSelected="1" zoomScaleNormal="100" workbookViewId="0">
      <selection activeCell="A2" sqref="A2:K2"/>
    </sheetView>
  </sheetViews>
  <sheetFormatPr defaultRowHeight="15" x14ac:dyDescent="0.25"/>
  <cols>
    <col min="1" max="1" width="34.42578125" style="2" bestFit="1" customWidth="1"/>
    <col min="2" max="2" width="14.7109375" style="2" bestFit="1" customWidth="1"/>
    <col min="3" max="11" width="11.7109375" style="2" customWidth="1"/>
    <col min="12" max="16384" width="9.140625" style="2"/>
  </cols>
  <sheetData>
    <row r="1" spans="1:1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4" t="s">
        <v>2</v>
      </c>
      <c r="B4" s="5" t="s">
        <v>3</v>
      </c>
      <c r="C4" s="6"/>
      <c r="D4" s="7"/>
      <c r="E4" s="7"/>
      <c r="F4" s="7"/>
      <c r="G4" s="7"/>
      <c r="H4" s="7"/>
      <c r="I4" s="7"/>
      <c r="J4" s="7"/>
      <c r="K4" s="7"/>
    </row>
    <row r="5" spans="1:11" x14ac:dyDescent="0.25">
      <c r="A5" s="8"/>
      <c r="B5" s="9">
        <v>2024</v>
      </c>
      <c r="C5" s="9">
        <v>2023</v>
      </c>
      <c r="D5" s="9">
        <v>2022</v>
      </c>
      <c r="E5" s="9">
        <v>2021</v>
      </c>
      <c r="F5" s="9">
        <v>2020</v>
      </c>
      <c r="G5" s="9">
        <v>2019</v>
      </c>
      <c r="H5" s="9">
        <v>2018</v>
      </c>
      <c r="I5" s="9">
        <v>2017</v>
      </c>
      <c r="J5" s="9">
        <v>2016</v>
      </c>
      <c r="K5" s="10">
        <v>2015</v>
      </c>
    </row>
    <row r="6" spans="1:11" x14ac:dyDescent="0.25">
      <c r="A6" s="11" t="s">
        <v>4</v>
      </c>
      <c r="B6" s="11"/>
      <c r="C6" s="11"/>
      <c r="D6" s="11"/>
      <c r="E6" s="12"/>
      <c r="F6" s="13"/>
      <c r="G6" s="13"/>
      <c r="H6" s="13"/>
      <c r="I6" s="13"/>
      <c r="J6" s="13"/>
      <c r="K6" s="13"/>
    </row>
    <row r="7" spans="1:11" x14ac:dyDescent="0.25">
      <c r="A7" s="14" t="s">
        <v>5</v>
      </c>
      <c r="B7" s="15">
        <v>259454</v>
      </c>
      <c r="C7" s="16">
        <v>247245</v>
      </c>
      <c r="D7" s="16">
        <v>206768</v>
      </c>
      <c r="E7" s="16">
        <v>132592</v>
      </c>
      <c r="F7" s="17">
        <v>111072</v>
      </c>
      <c r="G7" s="17">
        <v>220560</v>
      </c>
      <c r="H7" s="17">
        <v>179980</v>
      </c>
      <c r="I7" s="17">
        <v>150370</v>
      </c>
      <c r="J7" s="17">
        <v>30210</v>
      </c>
      <c r="K7" s="18">
        <v>0</v>
      </c>
    </row>
    <row r="8" spans="1:11" x14ac:dyDescent="0.25">
      <c r="E8" s="19"/>
      <c r="F8" s="20"/>
      <c r="G8" s="20"/>
      <c r="H8" s="20"/>
      <c r="I8" s="20"/>
      <c r="J8" s="20"/>
      <c r="K8" s="20"/>
    </row>
    <row r="9" spans="1:11" x14ac:dyDescent="0.25">
      <c r="A9" s="14" t="s">
        <v>6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7">
        <v>796918</v>
      </c>
      <c r="K9" s="17">
        <v>2789385</v>
      </c>
    </row>
    <row r="10" spans="1:11" x14ac:dyDescent="0.25">
      <c r="E10" s="19"/>
      <c r="F10" s="20"/>
      <c r="G10" s="20"/>
      <c r="H10" s="20"/>
      <c r="I10" s="20"/>
      <c r="J10" s="20"/>
      <c r="K10" s="20"/>
    </row>
    <row r="11" spans="1:11" x14ac:dyDescent="0.25">
      <c r="A11" s="14" t="s">
        <v>7</v>
      </c>
      <c r="B11" s="15">
        <f>SUM(B12:B17)</f>
        <v>11431.21523</v>
      </c>
      <c r="C11" s="16">
        <f>SUM(C12:C17)</f>
        <v>10886</v>
      </c>
      <c r="D11" s="16">
        <f t="shared" ref="D11:J11" si="0">SUM(D12:D17)</f>
        <v>17408</v>
      </c>
      <c r="E11" s="16">
        <f t="shared" si="0"/>
        <v>10916</v>
      </c>
      <c r="F11" s="16">
        <f t="shared" si="0"/>
        <v>9906</v>
      </c>
      <c r="G11" s="16">
        <f t="shared" si="0"/>
        <v>9435</v>
      </c>
      <c r="H11" s="16">
        <f t="shared" si="0"/>
        <v>6779</v>
      </c>
      <c r="I11" s="16">
        <f t="shared" si="0"/>
        <v>14802</v>
      </c>
      <c r="J11" s="16">
        <f t="shared" si="0"/>
        <v>1675</v>
      </c>
      <c r="K11" s="16" t="s">
        <v>8</v>
      </c>
    </row>
    <row r="12" spans="1:11" x14ac:dyDescent="0.25">
      <c r="A12" s="21" t="s">
        <v>9</v>
      </c>
      <c r="B12" s="22">
        <f>(530878.34+72689.33)/1000</f>
        <v>603.56766999999991</v>
      </c>
      <c r="C12" s="22">
        <v>805</v>
      </c>
      <c r="D12" s="22">
        <v>734</v>
      </c>
      <c r="E12" s="22">
        <v>722</v>
      </c>
      <c r="F12" s="22">
        <v>736</v>
      </c>
      <c r="G12" s="22">
        <v>623</v>
      </c>
      <c r="H12" s="22">
        <v>591</v>
      </c>
      <c r="I12" s="22">
        <v>475</v>
      </c>
      <c r="J12" s="22">
        <v>91</v>
      </c>
      <c r="K12" s="22">
        <v>0</v>
      </c>
    </row>
    <row r="13" spans="1:11" x14ac:dyDescent="0.25">
      <c r="A13" s="21" t="s">
        <v>10</v>
      </c>
      <c r="B13" s="22">
        <f>(53628.42+101403.43+63273.47)/1000</f>
        <v>218.30531999999997</v>
      </c>
      <c r="C13" s="22">
        <v>190</v>
      </c>
      <c r="D13" s="22">
        <v>161</v>
      </c>
      <c r="E13" s="22">
        <v>149</v>
      </c>
      <c r="F13" s="22">
        <v>74</v>
      </c>
      <c r="G13" s="22">
        <v>104</v>
      </c>
      <c r="H13" s="22">
        <v>104</v>
      </c>
      <c r="I13" s="22">
        <v>117</v>
      </c>
      <c r="J13" s="22">
        <v>48</v>
      </c>
      <c r="K13" s="22">
        <v>0</v>
      </c>
    </row>
    <row r="14" spans="1:11" x14ac:dyDescent="0.25">
      <c r="A14" s="21" t="s">
        <v>11</v>
      </c>
      <c r="B14" s="22">
        <f>(9871814.1)/1000</f>
        <v>9871.8140999999996</v>
      </c>
      <c r="C14" s="22">
        <v>8935</v>
      </c>
      <c r="D14" s="22">
        <v>8121</v>
      </c>
      <c r="E14" s="22">
        <v>9373</v>
      </c>
      <c r="F14" s="22">
        <v>7377</v>
      </c>
      <c r="G14" s="22">
        <v>7231</v>
      </c>
      <c r="H14" s="22">
        <v>4747</v>
      </c>
      <c r="I14" s="22">
        <v>4455</v>
      </c>
      <c r="J14" s="22">
        <v>1437</v>
      </c>
      <c r="K14" s="22">
        <v>0</v>
      </c>
    </row>
    <row r="15" spans="1:11" x14ac:dyDescent="0.25">
      <c r="A15" s="21" t="s">
        <v>12</v>
      </c>
      <c r="B15" s="22">
        <v>0</v>
      </c>
      <c r="C15" s="22">
        <v>0</v>
      </c>
      <c r="D15" s="22">
        <v>7568</v>
      </c>
      <c r="E15" s="22">
        <v>0</v>
      </c>
      <c r="F15" s="22">
        <v>0</v>
      </c>
      <c r="G15" s="22">
        <v>0</v>
      </c>
      <c r="H15" s="22">
        <v>0</v>
      </c>
      <c r="I15" s="22">
        <v>9404</v>
      </c>
      <c r="J15" s="22">
        <v>0</v>
      </c>
      <c r="K15" s="22">
        <v>0</v>
      </c>
    </row>
    <row r="16" spans="1:11" x14ac:dyDescent="0.25">
      <c r="A16" s="23" t="s">
        <v>13</v>
      </c>
      <c r="B16" s="24">
        <f>(553902.33)/1000</f>
        <v>553.90233000000001</v>
      </c>
      <c r="C16" s="24">
        <v>362</v>
      </c>
      <c r="D16" s="24">
        <v>362</v>
      </c>
      <c r="E16" s="24">
        <v>362</v>
      </c>
      <c r="F16" s="24">
        <v>1176</v>
      </c>
      <c r="G16" s="24">
        <v>967</v>
      </c>
      <c r="H16" s="24">
        <v>1009</v>
      </c>
      <c r="I16" s="24">
        <v>2</v>
      </c>
      <c r="J16" s="24">
        <v>0</v>
      </c>
      <c r="K16" s="24">
        <v>0</v>
      </c>
    </row>
    <row r="17" spans="1:11" x14ac:dyDescent="0.25">
      <c r="A17" s="23" t="s">
        <v>14</v>
      </c>
      <c r="B17" s="24">
        <f>(651752.11-553902.33+61035.07+24740.96)/1000</f>
        <v>183.62581000000003</v>
      </c>
      <c r="C17" s="24">
        <v>594</v>
      </c>
      <c r="D17" s="24">
        <v>462</v>
      </c>
      <c r="E17" s="24">
        <v>310</v>
      </c>
      <c r="F17" s="24">
        <v>543</v>
      </c>
      <c r="G17" s="24">
        <v>510</v>
      </c>
      <c r="H17" s="24">
        <v>328</v>
      </c>
      <c r="I17" s="24">
        <v>349</v>
      </c>
      <c r="J17" s="24">
        <v>99</v>
      </c>
      <c r="K17" s="24">
        <v>0</v>
      </c>
    </row>
    <row r="18" spans="1:11" x14ac:dyDescent="0.25">
      <c r="A18" s="25"/>
      <c r="B18" s="25"/>
      <c r="C18" s="26"/>
      <c r="D18" s="26"/>
      <c r="E18" s="26"/>
      <c r="F18" s="26"/>
      <c r="G18" s="26"/>
      <c r="H18" s="26"/>
      <c r="I18" s="26"/>
      <c r="J18" s="26"/>
      <c r="K18" s="26"/>
    </row>
    <row r="19" spans="1:11" x14ac:dyDescent="0.25">
      <c r="A19" s="27" t="s">
        <v>15</v>
      </c>
      <c r="B19" s="27"/>
      <c r="C19" s="27"/>
      <c r="D19" s="27"/>
      <c r="E19" s="28"/>
      <c r="F19" s="29"/>
      <c r="G19" s="30"/>
      <c r="H19" s="29"/>
      <c r="I19" s="30"/>
      <c r="J19" s="29"/>
      <c r="K19" s="29"/>
    </row>
    <row r="20" spans="1:11" x14ac:dyDescent="0.25">
      <c r="A20" s="27" t="s">
        <v>16</v>
      </c>
      <c r="B20" s="27"/>
      <c r="C20" s="27"/>
      <c r="D20" s="27"/>
      <c r="E20" s="27"/>
    </row>
    <row r="21" spans="1:11" x14ac:dyDescent="0.25">
      <c r="A21" s="27" t="s">
        <v>17</v>
      </c>
      <c r="B21" s="27"/>
      <c r="C21" s="27"/>
      <c r="D21" s="27"/>
    </row>
    <row r="22" spans="1:11" x14ac:dyDescent="0.25">
      <c r="J22" s="31"/>
    </row>
    <row r="24" spans="1:11" x14ac:dyDescent="0.25">
      <c r="F24" s="31"/>
      <c r="G24" s="31"/>
      <c r="H24" s="31"/>
      <c r="I24" s="31"/>
      <c r="J24" s="31"/>
      <c r="K24" s="32"/>
    </row>
    <row r="25" spans="1:11" x14ac:dyDescent="0.25">
      <c r="F25" s="31"/>
      <c r="G25" s="31"/>
      <c r="H25" s="31"/>
      <c r="I25" s="31"/>
      <c r="J25" s="31"/>
      <c r="K25" s="31"/>
    </row>
    <row r="26" spans="1:11" x14ac:dyDescent="0.25">
      <c r="F26" s="32"/>
      <c r="G26" s="32"/>
      <c r="H26" s="32"/>
      <c r="I26" s="32"/>
      <c r="J26" s="31"/>
      <c r="K26" s="31"/>
    </row>
    <row r="27" spans="1:11" x14ac:dyDescent="0.25">
      <c r="F27" s="31"/>
      <c r="G27" s="31"/>
      <c r="H27" s="31"/>
      <c r="I27" s="31"/>
      <c r="J27" s="31"/>
      <c r="K27" s="31"/>
    </row>
    <row r="28" spans="1:11" x14ac:dyDescent="0.25">
      <c r="F28" s="31"/>
      <c r="G28" s="31"/>
      <c r="H28" s="31"/>
      <c r="I28" s="31"/>
      <c r="J28" s="31"/>
      <c r="K28" s="32"/>
    </row>
    <row r="29" spans="1:11" x14ac:dyDescent="0.25">
      <c r="F29" s="31"/>
      <c r="G29" s="31"/>
      <c r="H29" s="31"/>
      <c r="I29" s="31"/>
      <c r="J29" s="31"/>
      <c r="K29" s="32"/>
    </row>
    <row r="30" spans="1:11" x14ac:dyDescent="0.25">
      <c r="F30" s="31"/>
      <c r="G30" s="31"/>
      <c r="H30" s="31"/>
      <c r="I30" s="31"/>
      <c r="J30" s="31"/>
      <c r="K30" s="32"/>
    </row>
    <row r="31" spans="1:11" x14ac:dyDescent="0.25">
      <c r="F31" s="32"/>
      <c r="G31" s="32"/>
      <c r="H31" s="32"/>
      <c r="I31" s="31"/>
      <c r="J31" s="32"/>
      <c r="K31" s="32"/>
    </row>
    <row r="32" spans="1:11" x14ac:dyDescent="0.25">
      <c r="F32" s="31"/>
      <c r="G32" s="31"/>
      <c r="H32" s="31"/>
      <c r="I32" s="31"/>
      <c r="J32" s="31"/>
      <c r="K32" s="32"/>
    </row>
  </sheetData>
  <mergeCells count="2">
    <mergeCell ref="A1:K1"/>
    <mergeCell ref="A2:K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7" fitToHeight="5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GASTOS_CRB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Vinicius Vale dos Santos</dc:creator>
  <cp:lastModifiedBy>Gustavo Vinicius Vale dos Santos</cp:lastModifiedBy>
  <dcterms:created xsi:type="dcterms:W3CDTF">2025-08-27T14:34:49Z</dcterms:created>
  <dcterms:modified xsi:type="dcterms:W3CDTF">2025-08-27T14:35:03Z</dcterms:modified>
</cp:coreProperties>
</file>