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ANCO DE DADOS\SERIE DE DADOS\DADOS ABERTOS\SUPERVIA\"/>
    </mc:Choice>
  </mc:AlternateContent>
  <bookViews>
    <workbookView xWindow="0" yWindow="0" windowWidth="28800" windowHeight="10275"/>
  </bookViews>
  <sheets>
    <sheet name="CUSTOS E DESPESAS ANUAIS" sheetId="4" r:id="rId1"/>
  </sheets>
  <externalReferences>
    <externalReference r:id="rId2"/>
  </externalReferences>
  <definedNames>
    <definedName name="_xlnm.Print_Titles" localSheetId="0">'CUSTOS E DESPESAS ANUAIS'!$1:$5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4" l="1"/>
  <c r="J27" i="4"/>
  <c r="I27" i="4"/>
  <c r="H27" i="4"/>
  <c r="G27" i="4"/>
  <c r="F27" i="4"/>
  <c r="E27" i="4"/>
  <c r="D27" i="4"/>
  <c r="C27" i="4"/>
  <c r="B27" i="4"/>
  <c r="C24" i="4"/>
  <c r="C21" i="4"/>
  <c r="C6" i="4" s="1"/>
  <c r="K8" i="4"/>
  <c r="K6" i="4" s="1"/>
  <c r="J8" i="4"/>
  <c r="J6" i="4" s="1"/>
  <c r="I8" i="4"/>
  <c r="I6" i="4" s="1"/>
  <c r="H8" i="4"/>
  <c r="H6" i="4" s="1"/>
  <c r="G8" i="4"/>
  <c r="G6" i="4" s="1"/>
  <c r="F8" i="4"/>
  <c r="F6" i="4" s="1"/>
  <c r="E8" i="4"/>
  <c r="E6" i="4" s="1"/>
  <c r="D8" i="4"/>
  <c r="D6" i="4" s="1"/>
  <c r="C8" i="4"/>
  <c r="B8" i="4"/>
  <c r="B6" i="4"/>
</calcChain>
</file>

<file path=xl/sharedStrings.xml><?xml version="1.0" encoding="utf-8"?>
<sst xmlns="http://schemas.openxmlformats.org/spreadsheetml/2006/main" count="30" uniqueCount="29">
  <si>
    <t>Concessionária SuperVia</t>
  </si>
  <si>
    <t>Ano</t>
  </si>
  <si>
    <t>Fonte: Concessionária Supervia - Balancetes Contábeis e Demonstrações Financeiras Auditadas.</t>
  </si>
  <si>
    <t>Tabela 5 - Despesas brutas anuais segundo tipos de despesas em valores correntes ( R$ mil ) - 2015  - 2024</t>
  </si>
  <si>
    <t>Despesas e custos</t>
  </si>
  <si>
    <t>Total dos custos e despesas</t>
  </si>
  <si>
    <t>Custos dos serviços prestados</t>
  </si>
  <si>
    <t>Total custos dos serviços prestados</t>
  </si>
  <si>
    <t>Custo com pessoal</t>
  </si>
  <si>
    <t>Materiais, equipamentos e veículos</t>
  </si>
  <si>
    <t>Energia Elétrica</t>
  </si>
  <si>
    <t>Segurança</t>
  </si>
  <si>
    <t>Limpeza e Higienização</t>
  </si>
  <si>
    <t>Manutenção e Conservação</t>
  </si>
  <si>
    <t>Seguros</t>
  </si>
  <si>
    <t>Outros Serviços Prestados</t>
  </si>
  <si>
    <t>Custos Administrativos</t>
  </si>
  <si>
    <t>Depreciação e Amortização</t>
  </si>
  <si>
    <t>Custos de Construção</t>
  </si>
  <si>
    <t>Custo de Construção</t>
  </si>
  <si>
    <t>Despesas com vendas</t>
  </si>
  <si>
    <t>Despesas gerais e administrativas</t>
  </si>
  <si>
    <t>Total das despesas gerais e administrativas</t>
  </si>
  <si>
    <t>Constituição da provisão para riscos cíveis, trabalhistas, previdenciários e tributários</t>
  </si>
  <si>
    <t>Despesa com pessoal</t>
  </si>
  <si>
    <t>Serviços</t>
  </si>
  <si>
    <t>Fretes</t>
  </si>
  <si>
    <t>Outros</t>
  </si>
  <si>
    <t>Observações: Valores sujeitos a alteração.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</si>
</sst>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#,##0;[Black]\-#,##0"/>
  </numFmts>
  <fonts count="8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C0C0C0"/>
      </patternFill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168" fontId="7" fillId="3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 indent="1"/>
    </xf>
    <xf numFmtId="168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 wrapText="1" indent="9"/>
    </xf>
    <xf numFmtId="168" fontId="7" fillId="4" borderId="0" xfId="0" applyNumberFormat="1" applyFont="1" applyFill="1" applyAlignment="1">
      <alignment horizontal="right" vertical="center"/>
    </xf>
    <xf numFmtId="0" fontId="0" fillId="0" borderId="0" xfId="0" applyAlignment="1">
      <alignment horizontal="left" vertical="center" wrapText="1" indent="12"/>
    </xf>
    <xf numFmtId="38" fontId="6" fillId="5" borderId="0" xfId="2" applyNumberFormat="1" applyFont="1" applyFill="1" applyAlignment="1">
      <alignment horizontal="right" vertical="center"/>
    </xf>
    <xf numFmtId="168" fontId="0" fillId="0" borderId="0" xfId="0" applyNumberFormat="1"/>
    <xf numFmtId="168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left" vertical="center" wrapText="1" indent="12"/>
    </xf>
    <xf numFmtId="0" fontId="0" fillId="0" borderId="5" xfId="0" applyBorder="1" applyAlignment="1">
      <alignment horizontal="left" vertical="center" wrapText="1" indent="12"/>
    </xf>
    <xf numFmtId="168" fontId="0" fillId="0" borderId="5" xfId="0" applyNumberFormat="1" applyBorder="1" applyAlignment="1">
      <alignment horizontal="right" vertical="center"/>
    </xf>
  </cellXfs>
  <cellStyles count="3">
    <cellStyle name="Normal" xfId="0" builtinId="0"/>
    <cellStyle name="Normal 2 11" xfId="2"/>
    <cellStyle name="Vírgul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ESSION&#193;RIAS/8%20-%20SUPERVIA/DEMONSTRA&#199;&#213;ES%20FINANC.%20AUDITADAS/An&#225;lise%20dos%20Balan&#231;os/analise%20das%20demonstra&#231;&#245;es%202015%20a%202023.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 PATRIMONIAL"/>
      <sheetName val="DRE"/>
      <sheetName val="DRE (2)"/>
      <sheetName val="ÍNDICES"/>
      <sheetName val="ANÁLISE DOS INDICADORES"/>
    </sheetNames>
    <sheetDataSet>
      <sheetData sheetId="0"/>
      <sheetData sheetId="1">
        <row r="29">
          <cell r="B29">
            <v>-21365</v>
          </cell>
        </row>
        <row r="37">
          <cell r="B37">
            <v>-206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zoomScaleNormal="100" workbookViewId="0">
      <selection activeCell="H14" sqref="H14"/>
    </sheetView>
  </sheetViews>
  <sheetFormatPr defaultColWidth="9.140625" defaultRowHeight="15" x14ac:dyDescent="0.25"/>
  <cols>
    <col min="1" max="1" width="46" customWidth="1"/>
    <col min="2" max="2" width="11" customWidth="1"/>
    <col min="3" max="11" width="18.28515625" customWidth="1"/>
  </cols>
  <sheetData>
    <row r="1" spans="1:13" ht="18.75" x14ac:dyDescent="0.3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x14ac:dyDescent="0.25">
      <c r="A4" s="5" t="s">
        <v>4</v>
      </c>
      <c r="B4" s="6"/>
      <c r="C4" s="7" t="s">
        <v>1</v>
      </c>
      <c r="D4" s="7"/>
      <c r="E4" s="7"/>
      <c r="F4" s="7"/>
      <c r="G4" s="7"/>
      <c r="H4" s="7"/>
      <c r="I4" s="7"/>
      <c r="J4" s="7"/>
      <c r="K4" s="7"/>
    </row>
    <row r="5" spans="1:13" x14ac:dyDescent="0.25">
      <c r="A5" s="5"/>
      <c r="B5" s="8">
        <v>2024</v>
      </c>
      <c r="C5" s="9">
        <v>2023</v>
      </c>
      <c r="D5" s="9">
        <v>2022</v>
      </c>
      <c r="E5" s="9">
        <v>2021</v>
      </c>
      <c r="F5" s="9">
        <v>2020</v>
      </c>
      <c r="G5" s="9">
        <v>2019</v>
      </c>
      <c r="H5" s="9">
        <v>2018</v>
      </c>
      <c r="I5" s="9">
        <v>2017</v>
      </c>
      <c r="J5" s="9">
        <v>2016</v>
      </c>
      <c r="K5" s="10">
        <v>2015</v>
      </c>
    </row>
    <row r="6" spans="1:13" x14ac:dyDescent="0.25">
      <c r="A6" s="11" t="s">
        <v>5</v>
      </c>
      <c r="B6" s="12">
        <f t="shared" ref="B6:J6" si="0">B27+B8+B21+B24</f>
        <v>816382</v>
      </c>
      <c r="C6" s="12">
        <f t="shared" si="0"/>
        <v>737082</v>
      </c>
      <c r="D6" s="12">
        <f t="shared" si="0"/>
        <v>833279</v>
      </c>
      <c r="E6" s="12">
        <f t="shared" si="0"/>
        <v>568002</v>
      </c>
      <c r="F6" s="12">
        <f t="shared" si="0"/>
        <v>600165</v>
      </c>
      <c r="G6" s="12">
        <f t="shared" si="0"/>
        <v>750636</v>
      </c>
      <c r="H6" s="12">
        <f t="shared" si="0"/>
        <v>586276</v>
      </c>
      <c r="I6" s="12">
        <f t="shared" si="0"/>
        <v>554758</v>
      </c>
      <c r="J6" s="12">
        <f t="shared" si="0"/>
        <v>651144</v>
      </c>
      <c r="K6" s="12">
        <f>K27+K8+K21+K24</f>
        <v>678534</v>
      </c>
    </row>
    <row r="7" spans="1:13" x14ac:dyDescent="0.25">
      <c r="A7" s="13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3" x14ac:dyDescent="0.25">
      <c r="A8" s="16" t="s">
        <v>7</v>
      </c>
      <c r="B8" s="17">
        <f>SUM(B9:B18)</f>
        <v>499147</v>
      </c>
      <c r="C8" s="17">
        <f>SUM(C9:C18)</f>
        <v>567697</v>
      </c>
      <c r="D8" s="17">
        <f>SUM(D9:D18)</f>
        <v>545043</v>
      </c>
      <c r="E8" s="17">
        <f t="shared" ref="E8:K8" si="1">SUM(E9:E18)</f>
        <v>433243</v>
      </c>
      <c r="F8" s="17">
        <f t="shared" si="1"/>
        <v>393557</v>
      </c>
      <c r="G8" s="17">
        <f t="shared" si="1"/>
        <v>466018</v>
      </c>
      <c r="H8" s="17">
        <f t="shared" si="1"/>
        <v>385372</v>
      </c>
      <c r="I8" s="17">
        <f t="shared" si="1"/>
        <v>386436</v>
      </c>
      <c r="J8" s="17">
        <f t="shared" si="1"/>
        <v>384792</v>
      </c>
      <c r="K8" s="17">
        <f t="shared" si="1"/>
        <v>349963</v>
      </c>
    </row>
    <row r="9" spans="1:13" x14ac:dyDescent="0.25">
      <c r="A9" s="18" t="s">
        <v>8</v>
      </c>
      <c r="B9" s="19">
        <v>200744</v>
      </c>
      <c r="C9" s="19">
        <v>198489</v>
      </c>
      <c r="D9" s="19">
        <v>179734</v>
      </c>
      <c r="E9" s="19">
        <v>151255</v>
      </c>
      <c r="F9" s="19">
        <v>151944</v>
      </c>
      <c r="G9" s="19">
        <v>176769</v>
      </c>
      <c r="H9" s="19">
        <v>163809</v>
      </c>
      <c r="I9" s="19">
        <v>161264</v>
      </c>
      <c r="J9" s="19">
        <v>157247</v>
      </c>
      <c r="K9" s="19">
        <v>143411</v>
      </c>
      <c r="M9" s="20"/>
    </row>
    <row r="10" spans="1:13" ht="30" x14ac:dyDescent="0.25">
      <c r="A10" s="18" t="s">
        <v>9</v>
      </c>
      <c r="B10" s="19">
        <v>37434</v>
      </c>
      <c r="C10" s="19">
        <v>36761</v>
      </c>
      <c r="D10" s="19">
        <v>46721</v>
      </c>
      <c r="E10" s="19">
        <v>22237</v>
      </c>
      <c r="F10" s="19">
        <v>17517</v>
      </c>
      <c r="G10" s="19">
        <v>26034</v>
      </c>
      <c r="H10" s="19">
        <v>24345</v>
      </c>
      <c r="I10" s="19">
        <v>22775</v>
      </c>
      <c r="J10" s="19">
        <v>27796</v>
      </c>
      <c r="K10" s="19">
        <v>25211</v>
      </c>
      <c r="M10" s="20"/>
    </row>
    <row r="11" spans="1:13" x14ac:dyDescent="0.25">
      <c r="A11" s="18" t="s">
        <v>10</v>
      </c>
      <c r="B11" s="19">
        <v>59065</v>
      </c>
      <c r="C11" s="19">
        <v>106406</v>
      </c>
      <c r="D11" s="19">
        <v>109371</v>
      </c>
      <c r="E11" s="19">
        <v>100968</v>
      </c>
      <c r="F11" s="19">
        <v>81770</v>
      </c>
      <c r="G11" s="19">
        <v>112453</v>
      </c>
      <c r="H11" s="19">
        <v>65329</v>
      </c>
      <c r="I11" s="19">
        <v>76431</v>
      </c>
      <c r="J11" s="19">
        <v>67596</v>
      </c>
      <c r="K11" s="19">
        <v>65994</v>
      </c>
      <c r="M11" s="20"/>
    </row>
    <row r="12" spans="1:13" x14ac:dyDescent="0.25">
      <c r="A12" s="18" t="s">
        <v>11</v>
      </c>
      <c r="B12" s="19">
        <v>54329</v>
      </c>
      <c r="C12" s="19">
        <v>37480</v>
      </c>
      <c r="D12" s="19">
        <v>38882</v>
      </c>
      <c r="E12" s="19">
        <v>26354</v>
      </c>
      <c r="F12" s="19">
        <v>30478</v>
      </c>
      <c r="G12" s="19">
        <v>35623</v>
      </c>
      <c r="H12" s="19">
        <v>27679</v>
      </c>
      <c r="I12" s="19">
        <v>25415</v>
      </c>
      <c r="J12" s="19">
        <v>28334</v>
      </c>
      <c r="K12" s="19">
        <v>30943</v>
      </c>
      <c r="M12" s="20"/>
    </row>
    <row r="13" spans="1:13" x14ac:dyDescent="0.25">
      <c r="A13" s="18" t="s">
        <v>12</v>
      </c>
      <c r="B13" s="19">
        <v>15483</v>
      </c>
      <c r="C13" s="19">
        <v>16054</v>
      </c>
      <c r="D13" s="19">
        <v>19248</v>
      </c>
      <c r="E13" s="19">
        <v>16892</v>
      </c>
      <c r="F13" s="19">
        <v>16482</v>
      </c>
      <c r="G13" s="19">
        <v>16673</v>
      </c>
      <c r="H13" s="19">
        <v>15409</v>
      </c>
      <c r="I13" s="19">
        <v>13996</v>
      </c>
      <c r="J13" s="19">
        <v>14509</v>
      </c>
      <c r="K13" s="19">
        <v>16926</v>
      </c>
      <c r="M13" s="20"/>
    </row>
    <row r="14" spans="1:13" x14ac:dyDescent="0.25">
      <c r="A14" s="18" t="s">
        <v>13</v>
      </c>
      <c r="B14" s="19">
        <v>19698</v>
      </c>
      <c r="C14" s="19">
        <v>38833</v>
      </c>
      <c r="D14" s="19">
        <v>44145</v>
      </c>
      <c r="E14" s="19">
        <v>20573</v>
      </c>
      <c r="F14" s="19">
        <v>14553</v>
      </c>
      <c r="G14" s="19">
        <v>16718</v>
      </c>
      <c r="H14" s="19">
        <v>16302</v>
      </c>
      <c r="I14" s="19">
        <v>7835</v>
      </c>
      <c r="J14" s="19">
        <v>13767</v>
      </c>
      <c r="K14" s="19">
        <v>9441</v>
      </c>
      <c r="M14" s="20"/>
    </row>
    <row r="15" spans="1:13" x14ac:dyDescent="0.25">
      <c r="A15" s="18" t="s">
        <v>14</v>
      </c>
      <c r="B15" s="19">
        <v>13522</v>
      </c>
      <c r="C15" s="19">
        <v>15955</v>
      </c>
      <c r="D15" s="19">
        <v>13725</v>
      </c>
      <c r="E15" s="19">
        <v>12058</v>
      </c>
      <c r="F15" s="19">
        <v>10327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M15" s="20"/>
    </row>
    <row r="16" spans="1:13" x14ac:dyDescent="0.25">
      <c r="A16" s="18" t="s">
        <v>15</v>
      </c>
      <c r="B16" s="19">
        <v>10656</v>
      </c>
      <c r="C16" s="19">
        <v>6267</v>
      </c>
      <c r="D16" s="19">
        <v>8059</v>
      </c>
      <c r="E16" s="19">
        <v>5097</v>
      </c>
      <c r="F16" s="19">
        <v>6276</v>
      </c>
      <c r="G16" s="19">
        <v>9368</v>
      </c>
      <c r="H16" s="19">
        <v>9359</v>
      </c>
      <c r="I16" s="19">
        <v>8913</v>
      </c>
      <c r="J16" s="19">
        <v>13326</v>
      </c>
      <c r="K16" s="19">
        <v>12203</v>
      </c>
      <c r="M16" s="20"/>
    </row>
    <row r="17" spans="1:13" x14ac:dyDescent="0.25">
      <c r="A17" s="18" t="s">
        <v>16</v>
      </c>
      <c r="B17" s="19">
        <v>17098</v>
      </c>
      <c r="C17" s="19">
        <v>29753</v>
      </c>
      <c r="D17" s="19">
        <v>12119</v>
      </c>
      <c r="E17" s="19">
        <v>12571</v>
      </c>
      <c r="F17" s="19">
        <v>6188</v>
      </c>
      <c r="G17" s="19">
        <v>17405</v>
      </c>
      <c r="H17" s="19">
        <v>13711</v>
      </c>
      <c r="I17" s="19">
        <v>10262</v>
      </c>
      <c r="J17" s="19">
        <v>12480</v>
      </c>
      <c r="K17" s="19">
        <v>9918</v>
      </c>
      <c r="M17" s="20"/>
    </row>
    <row r="18" spans="1:13" x14ac:dyDescent="0.25">
      <c r="A18" s="18" t="s">
        <v>17</v>
      </c>
      <c r="B18" s="19">
        <v>71118</v>
      </c>
      <c r="C18" s="19">
        <v>81699</v>
      </c>
      <c r="D18" s="19">
        <v>73039</v>
      </c>
      <c r="E18" s="19">
        <v>65238</v>
      </c>
      <c r="F18" s="19">
        <v>58022</v>
      </c>
      <c r="G18" s="19">
        <v>54975</v>
      </c>
      <c r="H18" s="19">
        <v>49429</v>
      </c>
      <c r="I18" s="19">
        <v>59545</v>
      </c>
      <c r="J18" s="19">
        <v>49737</v>
      </c>
      <c r="K18" s="19">
        <v>35916</v>
      </c>
      <c r="M18" s="20"/>
    </row>
    <row r="19" spans="1:13" x14ac:dyDescent="0.25">
      <c r="A19" s="18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3" x14ac:dyDescent="0.25">
      <c r="A20" s="13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13" x14ac:dyDescent="0.25">
      <c r="A21" s="18" t="s">
        <v>19</v>
      </c>
      <c r="B21" s="19">
        <v>44790</v>
      </c>
      <c r="C21" s="19">
        <f>([1]DRE!$B$29)*-1</f>
        <v>21365</v>
      </c>
      <c r="D21" s="19">
        <v>115815</v>
      </c>
      <c r="E21" s="19">
        <v>0</v>
      </c>
      <c r="F21" s="19">
        <v>61674</v>
      </c>
      <c r="G21" s="19">
        <v>100148</v>
      </c>
      <c r="H21" s="19">
        <v>103641</v>
      </c>
      <c r="I21" s="19">
        <v>97930</v>
      </c>
      <c r="J21" s="19">
        <v>186586</v>
      </c>
      <c r="K21" s="19">
        <v>267291</v>
      </c>
    </row>
    <row r="22" spans="1:13" x14ac:dyDescent="0.25">
      <c r="A22" s="18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3" x14ac:dyDescent="0.25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3" x14ac:dyDescent="0.25">
      <c r="A24" s="18" t="s">
        <v>20</v>
      </c>
      <c r="B24" s="19">
        <v>249</v>
      </c>
      <c r="C24" s="19">
        <f>([1]DRE!$B$37)*-1</f>
        <v>206</v>
      </c>
      <c r="D24" s="19">
        <v>388</v>
      </c>
      <c r="E24" s="19">
        <v>0</v>
      </c>
      <c r="F24" s="19">
        <v>359</v>
      </c>
      <c r="G24" s="19">
        <v>1370</v>
      </c>
      <c r="H24" s="19">
        <v>2800</v>
      </c>
      <c r="I24" s="19">
        <v>2586</v>
      </c>
      <c r="J24" s="19">
        <v>1302</v>
      </c>
      <c r="K24" s="19">
        <v>3102</v>
      </c>
    </row>
    <row r="25" spans="1:13" x14ac:dyDescent="0.25">
      <c r="A25" s="18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3" x14ac:dyDescent="0.25">
      <c r="A26" s="13" t="s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3" ht="30" x14ac:dyDescent="0.25">
      <c r="A27" s="16" t="s">
        <v>22</v>
      </c>
      <c r="B27" s="17">
        <f t="shared" ref="B27:K27" si="2">SUM(B28:B32)</f>
        <v>272196</v>
      </c>
      <c r="C27" s="17">
        <f t="shared" si="2"/>
        <v>147814</v>
      </c>
      <c r="D27" s="17">
        <f t="shared" si="2"/>
        <v>172033</v>
      </c>
      <c r="E27" s="17">
        <f t="shared" si="2"/>
        <v>134759</v>
      </c>
      <c r="F27" s="17">
        <f t="shared" si="2"/>
        <v>144575</v>
      </c>
      <c r="G27" s="17">
        <f t="shared" si="2"/>
        <v>183100</v>
      </c>
      <c r="H27" s="17">
        <f t="shared" si="2"/>
        <v>94463</v>
      </c>
      <c r="I27" s="17">
        <f t="shared" si="2"/>
        <v>67806</v>
      </c>
      <c r="J27" s="17">
        <f t="shared" si="2"/>
        <v>78464</v>
      </c>
      <c r="K27" s="17">
        <f t="shared" si="2"/>
        <v>58178</v>
      </c>
    </row>
    <row r="28" spans="1:13" ht="45" x14ac:dyDescent="0.25">
      <c r="A28" s="22" t="s">
        <v>23</v>
      </c>
      <c r="B28" s="19">
        <v>48705</v>
      </c>
      <c r="C28" s="19">
        <v>45744</v>
      </c>
      <c r="D28" s="19">
        <v>66512</v>
      </c>
      <c r="E28" s="19">
        <v>41171</v>
      </c>
      <c r="F28" s="19">
        <v>45745</v>
      </c>
      <c r="G28" s="19">
        <v>88644</v>
      </c>
      <c r="H28" s="19">
        <v>19764</v>
      </c>
      <c r="I28" s="19">
        <v>1919</v>
      </c>
      <c r="J28" s="19">
        <v>11290</v>
      </c>
      <c r="K28" s="19">
        <v>-6491</v>
      </c>
    </row>
    <row r="29" spans="1:13" x14ac:dyDescent="0.25">
      <c r="A29" s="22" t="s">
        <v>24</v>
      </c>
      <c r="B29" s="19">
        <v>112081</v>
      </c>
      <c r="C29" s="19">
        <v>47608</v>
      </c>
      <c r="D29" s="19">
        <v>46618</v>
      </c>
      <c r="E29" s="19">
        <v>28756</v>
      </c>
      <c r="F29" s="19">
        <v>29437</v>
      </c>
      <c r="G29" s="19">
        <v>49775</v>
      </c>
      <c r="H29" s="19">
        <v>37701</v>
      </c>
      <c r="I29" s="19">
        <v>33160</v>
      </c>
      <c r="J29" s="19">
        <v>34738</v>
      </c>
      <c r="K29" s="19">
        <v>29932</v>
      </c>
    </row>
    <row r="30" spans="1:13" x14ac:dyDescent="0.25">
      <c r="A30" s="22" t="s">
        <v>25</v>
      </c>
      <c r="B30" s="19">
        <v>53730</v>
      </c>
      <c r="C30" s="19">
        <v>22490</v>
      </c>
      <c r="D30" s="19">
        <v>23731</v>
      </c>
      <c r="E30" s="19">
        <v>20775</v>
      </c>
      <c r="F30" s="19">
        <v>23522</v>
      </c>
      <c r="G30" s="19">
        <v>24151</v>
      </c>
      <c r="H30" s="19">
        <v>19210</v>
      </c>
      <c r="I30" s="19">
        <v>18622</v>
      </c>
      <c r="J30" s="19">
        <v>17599</v>
      </c>
      <c r="K30" s="19">
        <v>20951</v>
      </c>
    </row>
    <row r="31" spans="1:13" x14ac:dyDescent="0.25">
      <c r="A31" s="22" t="s">
        <v>26</v>
      </c>
      <c r="B31" s="19">
        <v>705</v>
      </c>
      <c r="C31" s="19">
        <v>2438</v>
      </c>
      <c r="D31" s="19">
        <v>3069</v>
      </c>
      <c r="E31" s="19">
        <v>1282</v>
      </c>
      <c r="F31" s="19">
        <v>2112</v>
      </c>
      <c r="G31" s="19">
        <v>3342</v>
      </c>
      <c r="H31" s="19">
        <v>3439</v>
      </c>
      <c r="I31" s="19">
        <v>3137</v>
      </c>
      <c r="J31" s="19">
        <v>2657</v>
      </c>
      <c r="K31" s="19">
        <v>1584</v>
      </c>
    </row>
    <row r="32" spans="1:13" x14ac:dyDescent="0.25">
      <c r="A32" s="22" t="s">
        <v>27</v>
      </c>
      <c r="B32" s="19">
        <v>56975</v>
      </c>
      <c r="C32" s="19">
        <v>29534</v>
      </c>
      <c r="D32" s="19">
        <v>32103</v>
      </c>
      <c r="E32" s="19">
        <v>42775</v>
      </c>
      <c r="F32" s="19">
        <v>43759</v>
      </c>
      <c r="G32" s="19">
        <v>17188</v>
      </c>
      <c r="H32" s="19">
        <v>14349</v>
      </c>
      <c r="I32" s="19">
        <v>10968</v>
      </c>
      <c r="J32" s="19">
        <v>12180</v>
      </c>
      <c r="K32" s="19">
        <v>12202</v>
      </c>
    </row>
    <row r="33" spans="1:11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x14ac:dyDescent="0.25">
      <c r="A34" s="2" t="s">
        <v>2</v>
      </c>
      <c r="B34" s="2"/>
      <c r="C34" s="2"/>
      <c r="D34" s="2"/>
      <c r="E34" s="2"/>
    </row>
    <row r="35" spans="1:11" x14ac:dyDescent="0.25">
      <c r="A35" s="3" t="s">
        <v>28</v>
      </c>
      <c r="B35" s="3"/>
      <c r="C35" s="3"/>
      <c r="D35" s="3"/>
      <c r="E35" s="3"/>
    </row>
    <row r="36" spans="1:11" x14ac:dyDescent="0.25">
      <c r="A36" s="3"/>
      <c r="B36" s="3"/>
      <c r="C36" s="3"/>
      <c r="D36" s="3"/>
      <c r="E36" s="3"/>
    </row>
  </sheetData>
  <mergeCells count="4">
    <mergeCell ref="A1:K1"/>
    <mergeCell ref="A2:K2"/>
    <mergeCell ref="A4:A5"/>
    <mergeCell ref="C4:K4"/>
  </mergeCells>
  <pageMargins left="0.51181102362204722" right="0.51181102362204722" top="0.78740157480314965" bottom="0.51181102362204722" header="0.51181102362204722" footer="0.51181102362204722"/>
  <pageSetup paperSize="9" scale="60" fitToHeight="0" orientation="landscape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CUSTOS E DESPESAS ANUAIS</vt:lpstr>
      <vt:lpstr>'CUSTOS E DESPESAS ANUAIS'!Titulos_de_impressao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Vinicius Vale dos Santos</dc:creator>
  <cp:lastModifiedBy>Gustavo Vinicius Vale dos Santos</cp:lastModifiedBy>
  <cp:lastPrinted>2025-08-27T13:31:54Z</cp:lastPrinted>
  <dcterms:created xsi:type="dcterms:W3CDTF">2025-08-27T13:17:41Z</dcterms:created>
  <dcterms:modified xsi:type="dcterms:W3CDTF">2025-08-27T13:32:06Z</dcterms:modified>
</cp:coreProperties>
</file>